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C6638843-AE53-458C-9AC2-D8CAF850C6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O12" i="5" s="1"/>
  <c r="M9" i="5"/>
  <c r="M11" i="5" s="1"/>
  <c r="K9" i="5"/>
  <c r="K12" i="5" s="1"/>
  <c r="I9" i="5"/>
  <c r="I12" i="5" s="1"/>
  <c r="G9" i="5"/>
  <c r="G12" i="5" s="1"/>
  <c r="E9" i="5"/>
  <c r="E12" i="5" s="1"/>
  <c r="M12" i="5"/>
  <c r="O11" i="5" l="1"/>
  <c r="G11" i="5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<sst xmlns="http://schemas.openxmlformats.org/spreadsheetml/2006/main" count="5949" uniqueCount="430">
  <si>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</si>
  <si>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</si>
  <si>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</si>
  <si>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</si>
  <si>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</si>
  <si>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</si>
  <si>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</si>
  <si>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</si>
  <si>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</si>
  <si>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</si>
  <si>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</si>
  <si>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</si>
  <si>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</si>
  <si>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</si>
  <si>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</si>
  <si>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</si>
  <si>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</si>
  <si>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</si>
  <si>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</si>
  <si>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</si>
  <si>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</si>
  <si>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</si>
  <si>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</si>
  <si>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</si>
  <si>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</si>
  <si>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</si>
  <si>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</si>
  <si>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</si>
  <si>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</si>
  <si>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</si>
  <si>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</si>
  <si>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</si>
  <si>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</si>
  <si>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</si>
  <si>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</si>
  <si>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</si>
  <si>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</si>
  <si>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</si>
  <si>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</si>
  <si>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</si>
  <si>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</si>
  <si>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</si>
  <si>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</si>
  <si>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</si>
  <si>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</si>
  <si>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</si>
  <si>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</si>
  <si>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</si>
  <si>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</si>
  <si>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</si>
  <si>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</si>
  <si>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</si>
  <si>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</si>
  <si>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</si>
  <si>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</si>
  <si>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</si>
  <si>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</si>
  <si>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</si>
  <si>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</si>
  <si>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</si>
  <si>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</si>
  <si>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</si>
  <si>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</si>
  <si>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</si>
  <si>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</si>
  <si>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</si>
  <si>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</si>
  <si>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</si>
  <si>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</si>
  <si>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</si>
  <si>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</si>
  <si>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</si>
  <si>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</si>
  <si>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</si>
  <si>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</si>
  <si>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</si>
  <si>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</si>
  <si>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</si>
  <si>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</si>
  <si>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</si>
  <si>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</si>
  <si>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</si>
  <si>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</si>
  <si>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</si>
  <si>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</si>
  <si>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</si>
  <si>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</si>
  <si>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</si>
  <si>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</si>
  <si>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</si>
  <si>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</si>
  <si>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</si>
  <si>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</si>
  <si>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</si>
  <si>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</si>
  <si>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</si>
  <si>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</si>
  <si>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</si>
  <si>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</si>
  <si>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</si>
  <si>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</si>
  <si>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</si>
  <si>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</si>
  <si>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</si>
  <si>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</si>
  <si>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</si>
  <si>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</si>
  <si>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</si>
  <si>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</si>
  <si>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</si>
  <si>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</si>
  <si>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</si>
  <si>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</si>
  <si>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</si>
  <si>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</si>
  <si>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</si>
  <si>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</si>
  <si>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</si>
  <si>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</si>
  <si>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</si>
  <si>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</si>
  <si>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</si>
  <si>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</si>
  <si>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</si>
  <si>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</si>
  <si>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</si>
  <si>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</si>
  <si>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</si>
  <si>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</si>
  <si>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</si>
  <si>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</si>
  <si>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</si>
  <si>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</si>
  <si>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</si>
  <si>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</si>
  <si>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</si>
  <si>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</si>
  <si>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</si>
  <si>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</si>
  <si>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</si>
  <si>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</si>
  <si>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</si>
  <si>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</si>
  <si>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</si>
  <si>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</si>
  <si>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</si>
  <si>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</si>
  <si>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</si>
  <si>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</si>
  <si>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</si>
  <si>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</si>
  <si>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</si>
  <si>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</si>
  <si>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</si>
  <si>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</si>
  <si>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</si>
  <si>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</si>
  <si>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</si>
  <si>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</si>
  <si>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</si>
  <si>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</si>
  <si>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</si>
  <si>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</si>
  <si>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</si>
  <si>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</si>
  <si>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</si>
  <si>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</si>
  <si>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</si>
  <si>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</si>
  <si>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</si>
  <si>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</si>
  <si>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</si>
  <si>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</si>
  <si>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</si>
  <si>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</si>
  <si>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</si>
  <si>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</si>
  <si>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</si>
  <si>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</si>
  <si>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</si>
  <si>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</si>
  <si>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</si>
  <si>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</si>
  <si>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</si>
  <si>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</si>
  <si>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</si>
  <si>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</si>
  <si>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</si>
  <si>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</si>
  <si>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</si>
  <si>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</si>
  <si>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</si>
  <si>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</si>
  <si>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</si>
  <si>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</si>
  <si>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</si>
  <si>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</si>
  <si>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</si>
  <si>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</si>
  <si>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</si>
  <si>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</si>
  <si>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</si>
  <si>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</si>
  <si>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</si>
  <si>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</si>
  <si>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</si>
  <si>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</si>
  <si>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</si>
  <si>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</si>
  <si>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</si>
  <si>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</si>
  <si>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</si>
  <si>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</si>
  <si>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</si>
  <si>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</si>
  <si>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</si>
  <si>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</si>
  <si>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</si>
  <si>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</si>
  <si>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</si>
  <si>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</si>
  <si>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</si>
  <si>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</si>
  <si>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</si>
  <si>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</si>
  <si>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</si>
  <si>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</si>
  <si>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</si>
  <si>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</si>
  <si>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</si>
  <si>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</si>
  <si>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</si>
  <si>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</si>
  <si>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</si>
  <si>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</si>
  <si>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</si>
  <si>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</si>
  <si>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</si>
  <si>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</si>
  <si>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</si>
  <si>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</si>
  <si>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</si>
  <si>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</si>
  <si>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</si>
  <si>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</si>
  <si>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</si>
  <si>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</si>
  <si>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</si>
  <si>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</si>
  <si>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</si>
  <si>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</si>
  <si>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</si>
  <si>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</si>
  <si>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</si>
  <si>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</si>
  <si>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</si>
  <si>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</si>
  <si>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</si>
  <si>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</si>
  <si>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</si>
  <si>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</si>
  <si>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</si>
  <si>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</si>
  <si>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</si>
  <si>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</si>
  <si>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</si>
  <si>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</si>
  <si>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</si>
  <si>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</si>
  <si>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</si>
  <si>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</si>
  <si>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</si>
  <si>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</si>
  <si>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</si>
  <si>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</si>
  <si>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</si>
  <si>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</si>
  <si>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</si>
  <si>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</si>
  <si>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</si>
  <si>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</si>
  <si>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</si>
  <si>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</si>
  <si>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</si>
  <si>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</si>
  <si>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</si>
  <si>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</si>
  <si>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</si>
  <si>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</si>
  <si>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</si>
  <si>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</si>
  <si>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</si>
  <si>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</si>
  <si>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</si>
  <si>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</si>
  <si>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</si>
  <si>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</si>
  <si>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</si>
  <si>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</si>
  <si>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</si>
  <si>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</si>
  <si>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</si>
  <si>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</si>
  <si>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</si>
  <si>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</si>
  <si>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</si>
  <si>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</si>
  <si>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</si>
  <si>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</si>
  <si>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</si>
  <si>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</si>
  <si>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</si>
  <si>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</si>
  <si>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</si>
  <si>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</si>
  <si>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</si>
  <si>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</si>
  <si>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</si>
  <si>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</si>
  <si>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</si>
  <si>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</si>
  <si>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</si>
  <si>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</si>
  <si>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</si>
  <si>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</si>
  <si>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</si>
  <si>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</si>
  <si>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</si>
  <si>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</si>
  <si>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</si>
  <si>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</si>
  <si>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</si>
  <si>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</si>
  <si>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</si>
  <si>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</si>
  <si>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</si>
  <si>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</si>
  <si>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</si>
  <si>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</si>
  <si>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</si>
  <si>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</si>
  <si>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</si>
  <si>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</si>
  <si>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</si>
  <si>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</si>
  <si>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</si>
  <si>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</si>
  <si>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</si>
  <si>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</si>
  <si>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</si>
  <si>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</si>
  <si>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</si>
  <si>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</si>
  <si>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</si>
  <si>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</si>
  <si>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</si>
  <si>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</si>
  <si>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</si>
  <si>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</si>
  <si>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</si>
  <si>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</si>
  <si>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</si>
  <si>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</si>
  <si>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</si>
  <si>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</si>
  <si>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</si>
  <si>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</si>
  <si>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</si>
  <si>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</si>
  <si>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</si>
  <si>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</si>
  <si>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</si>
  <si>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</si>
  <si>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</si>
  <si>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</si>
  <si>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</si>
  <si>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</si>
  <si>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</si>
  <si>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</si>
  <si>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</si>
  <si>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</si>
  <si>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</si>
  <si>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</si>
  <si>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</si>
  <si>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</si>
  <si>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</si>
  <si>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</si>
  <si>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</si>
  <si>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</si>
  <si>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</si>
  <si>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</si>
  <si>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</si>
  <si>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</si>
  <si>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</si>
  <si>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</si>
  <si>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</si>
  <si>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</si>
  <si>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</si>
  <si>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</si>
  <si>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</si>
  <si>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</si>
  <si>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</si>
  <si>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</si>
  <si>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</si>
  <si>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</si>
  <si>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2023/08/09</t>
  </si>
  <si>
    <t>2023/08/16</t>
  </si>
  <si>
    <t>2023/08/03</t>
  </si>
  <si>
    <t>11:24</t>
  </si>
  <si>
    <t>09:19</t>
  </si>
  <si>
    <t>10:35</t>
  </si>
  <si>
    <t>09:49</t>
  </si>
  <si>
    <t>08:58</t>
  </si>
  <si>
    <t>10:09</t>
  </si>
  <si>
    <t>08:50</t>
  </si>
  <si>
    <t>09:46</t>
  </si>
  <si>
    <t>10:22</t>
  </si>
  <si>
    <t>09:18</t>
  </si>
  <si>
    <t>08:48</t>
  </si>
  <si>
    <t>09:12</t>
  </si>
  <si>
    <t>11:11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</si>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</sst>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R23" sqref="AR23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36" width="3.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.25">
      <c r="A2" s="339">
        <v>45047</v>
      </c>
      <c r="B2" s="339"/>
      <c r="C2" s="340">
        <v>45139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" customHeight="1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3" t="s">
        <v>379</v>
      </c>
      <c r="P4" s="364" t="s">
        <v>380</v>
      </c>
      <c r="Q4" s="36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" customHeight="1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6"/>
      <c r="L5" s="360"/>
      <c r="M5" s="338"/>
      <c r="N5" s="356"/>
      <c r="O5" s="374"/>
      <c r="P5" s="365"/>
      <c r="Q5" s="36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" customHeight="1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9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5" t="s">
        <v>382</v>
      </c>
      <c r="P6" s="362" t="s">
        <v>383</v>
      </c>
      <c r="Q6" s="37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" customHeight="1" thickBot="1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70"/>
      <c r="K7" s="344"/>
      <c r="L7" s="346"/>
      <c r="M7" s="358"/>
      <c r="N7" s="350"/>
      <c r="O7" s="376"/>
      <c r="P7" s="363"/>
      <c r="Q7" s="37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" customHeight="1">
      <c r="A9" s="176">
        <v>1</v>
      </c>
      <c r="B9" s="177" t="s">
        <v>80</v>
      </c>
      <c r="C9" s="178" t="s">
        <v>75</v>
      </c>
      <c r="D9" s="179" t="s">
        <v>405</v>
      </c>
      <c r="E9" s="179" t="s">
        <v>405</v>
      </c>
      <c r="F9" s="179" t="s">
        <v>405</v>
      </c>
      <c r="G9" s="179" t="s">
        <v>405</v>
      </c>
      <c r="H9" s="179" t="s">
        <v>405</v>
      </c>
      <c r="I9" s="179" t="s">
        <v>405</v>
      </c>
      <c r="J9" s="303" t="s">
        <v>406</v>
      </c>
      <c r="K9" s="323" t="s">
        <v>406</v>
      </c>
      <c r="L9" s="179" t="s">
        <v>406</v>
      </c>
      <c r="M9" s="303" t="s">
        <v>406</v>
      </c>
      <c r="N9" s="323" t="s">
        <v>407</v>
      </c>
      <c r="O9" s="303" t="s">
        <v>407</v>
      </c>
      <c r="P9" s="297" t="s">
        <v>407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" customHeight="1">
      <c r="A10" s="184">
        <v>2</v>
      </c>
      <c r="B10" s="185" t="s">
        <v>81</v>
      </c>
      <c r="C10" s="186" t="s">
        <v>75</v>
      </c>
      <c r="D10" s="187" t="s">
        <v>408</v>
      </c>
      <c r="E10" s="188" t="s">
        <v>409</v>
      </c>
      <c r="F10" s="188" t="s">
        <v>410</v>
      </c>
      <c r="G10" s="188" t="s">
        <v>411</v>
      </c>
      <c r="H10" s="188" t="s">
        <v>412</v>
      </c>
      <c r="I10" s="188" t="s">
        <v>413</v>
      </c>
      <c r="J10" s="223" t="s">
        <v>414</v>
      </c>
      <c r="K10" s="188" t="s">
        <v>415</v>
      </c>
      <c r="L10" s="188" t="s">
        <v>416</v>
      </c>
      <c r="M10" s="223" t="s">
        <v>417</v>
      </c>
      <c r="N10" s="188" t="s">
        <v>418</v>
      </c>
      <c r="O10" s="223" t="s">
        <v>419</v>
      </c>
      <c r="P10" s="189" t="s">
        <v>420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" customHeight="1">
      <c r="A11" s="184">
        <v>3</v>
      </c>
      <c r="B11" s="185" t="s">
        <v>82</v>
      </c>
      <c r="C11" s="186" t="s">
        <v>75</v>
      </c>
      <c r="D11" s="187" t="s">
        <v>396</v>
      </c>
      <c r="E11" s="188" t="s">
        <v>396</v>
      </c>
      <c r="F11" s="188" t="s">
        <v>396</v>
      </c>
      <c r="G11" s="188" t="s">
        <v>396</v>
      </c>
      <c r="H11" s="188" t="s">
        <v>396</v>
      </c>
      <c r="I11" s="188" t="s">
        <v>396</v>
      </c>
      <c r="J11" s="223" t="s">
        <v>400</v>
      </c>
      <c r="K11" s="188" t="s">
        <v>400</v>
      </c>
      <c r="L11" s="188" t="s">
        <v>400</v>
      </c>
      <c r="M11" s="223" t="s">
        <v>400</v>
      </c>
      <c r="N11" s="188" t="s">
        <v>394</v>
      </c>
      <c r="O11" s="223" t="s">
        <v>394</v>
      </c>
      <c r="P11" s="189" t="s">
        <v>394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" customHeight="1">
      <c r="A12" s="184">
        <v>4</v>
      </c>
      <c r="B12" s="185" t="s">
        <v>83</v>
      </c>
      <c r="C12" s="186" t="s">
        <v>75</v>
      </c>
      <c r="D12" s="187" t="s">
        <v>397</v>
      </c>
      <c r="E12" s="188" t="s">
        <v>397</v>
      </c>
      <c r="F12" s="188" t="s">
        <v>397</v>
      </c>
      <c r="G12" s="188" t="s">
        <v>397</v>
      </c>
      <c r="H12" s="188" t="s">
        <v>397</v>
      </c>
      <c r="I12" s="188" t="s">
        <v>397</v>
      </c>
      <c r="J12" s="223" t="s">
        <v>401</v>
      </c>
      <c r="K12" s="188" t="s">
        <v>401</v>
      </c>
      <c r="L12" s="188" t="s">
        <v>401</v>
      </c>
      <c r="M12" s="223" t="s">
        <v>401</v>
      </c>
      <c r="N12" s="188" t="s">
        <v>394</v>
      </c>
      <c r="O12" s="223" t="s">
        <v>394</v>
      </c>
      <c r="P12" s="189" t="s">
        <v>394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" customHeight="1">
      <c r="A13" s="184">
        <v>5</v>
      </c>
      <c r="B13" s="185" t="s">
        <v>44</v>
      </c>
      <c r="C13" s="186" t="s">
        <v>84</v>
      </c>
      <c r="D13" s="190">
        <v>30.5</v>
      </c>
      <c r="E13" s="191">
        <v>35.1</v>
      </c>
      <c r="F13" s="191">
        <v>32.6</v>
      </c>
      <c r="G13" s="191">
        <v>32.4</v>
      </c>
      <c r="H13" s="191">
        <v>31.1</v>
      </c>
      <c r="I13" s="191">
        <v>33</v>
      </c>
      <c r="J13" s="304">
        <v>29.5</v>
      </c>
      <c r="K13" s="191">
        <v>28.9</v>
      </c>
      <c r="L13" s="191">
        <v>30.3</v>
      </c>
      <c r="M13" s="304">
        <v>30.4</v>
      </c>
      <c r="N13" s="191">
        <v>30.5</v>
      </c>
      <c r="O13" s="304">
        <v>32.799999999999997</v>
      </c>
      <c r="P13" s="192">
        <v>34.299999999999997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" customHeight="1" thickBot="1">
      <c r="A14" s="195">
        <v>6</v>
      </c>
      <c r="B14" s="196" t="s">
        <v>45</v>
      </c>
      <c r="C14" s="197" t="s">
        <v>84</v>
      </c>
      <c r="D14" s="198">
        <v>23.7</v>
      </c>
      <c r="E14" s="199">
        <v>28.6</v>
      </c>
      <c r="F14" s="199">
        <v>19.7</v>
      </c>
      <c r="G14" s="199">
        <v>27.1</v>
      </c>
      <c r="H14" s="199">
        <v>25.8</v>
      </c>
      <c r="I14" s="199">
        <v>29</v>
      </c>
      <c r="J14" s="312">
        <v>22.3</v>
      </c>
      <c r="K14" s="219">
        <v>27.5</v>
      </c>
      <c r="L14" s="199">
        <v>27.3</v>
      </c>
      <c r="M14" s="305">
        <v>31.5</v>
      </c>
      <c r="N14" s="219">
        <v>25.4</v>
      </c>
      <c r="O14" s="312">
        <v>29.4</v>
      </c>
      <c r="P14" s="255">
        <v>29.9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" customHeight="1">
      <c r="A24" s="206">
        <v>9</v>
      </c>
      <c r="B24" s="185" t="s">
        <v>7</v>
      </c>
      <c r="C24" s="208" t="s">
        <v>78</v>
      </c>
      <c r="D24" s="211" t="s">
        <v>421</v>
      </c>
      <c r="E24" s="211" t="s">
        <v>421</v>
      </c>
      <c r="F24" s="211" t="s">
        <v>421</v>
      </c>
      <c r="G24" s="211" t="s">
        <v>421</v>
      </c>
      <c r="H24" s="211" t="s">
        <v>421</v>
      </c>
      <c r="I24" s="211" t="s">
        <v>421</v>
      </c>
      <c r="J24" s="309" t="s">
        <v>421</v>
      </c>
      <c r="K24" s="211" t="s">
        <v>421</v>
      </c>
      <c r="L24" s="211" t="s">
        <v>421</v>
      </c>
      <c r="M24" s="309" t="s">
        <v>421</v>
      </c>
      <c r="N24" s="211" t="s">
        <v>421</v>
      </c>
      <c r="O24" s="309" t="s">
        <v>421</v>
      </c>
      <c r="P24" s="252" t="s">
        <v>421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" customHeight="1">
      <c r="A26" s="206">
        <v>11</v>
      </c>
      <c r="B26" s="185" t="s">
        <v>9</v>
      </c>
      <c r="C26" s="208" t="s">
        <v>78</v>
      </c>
      <c r="D26" s="212">
        <v>0.21</v>
      </c>
      <c r="E26" s="212">
        <v>0.2</v>
      </c>
      <c r="F26" s="212">
        <v>0.8</v>
      </c>
      <c r="G26" s="212">
        <v>0.67</v>
      </c>
      <c r="H26" s="212">
        <v>0.15</v>
      </c>
      <c r="I26" s="212">
        <v>0.15</v>
      </c>
      <c r="J26" s="310">
        <v>0.8</v>
      </c>
      <c r="K26" s="212">
        <v>0.53</v>
      </c>
      <c r="L26" s="212">
        <v>0.53</v>
      </c>
      <c r="M26" s="310">
        <v>0.53</v>
      </c>
      <c r="N26" s="212">
        <v>0.22</v>
      </c>
      <c r="O26" s="310">
        <v>0.22</v>
      </c>
      <c r="P26" s="253">
        <v>0.23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" customHeight="1">
      <c r="A27" s="206">
        <v>12</v>
      </c>
      <c r="B27" s="185" t="s">
        <v>10</v>
      </c>
      <c r="C27" s="208" t="s">
        <v>78</v>
      </c>
      <c r="D27" s="212" t="s">
        <v>422</v>
      </c>
      <c r="E27" s="212">
        <v>0.05</v>
      </c>
      <c r="F27" s="212" t="s">
        <v>422</v>
      </c>
      <c r="G27" s="212">
        <v>0.05</v>
      </c>
      <c r="H27" s="212">
        <v>0.1</v>
      </c>
      <c r="I27" s="212">
        <v>0.09</v>
      </c>
      <c r="J27" s="310">
        <v>7.0000000000000007E-2</v>
      </c>
      <c r="K27" s="212">
        <v>7.0000000000000007E-2</v>
      </c>
      <c r="L27" s="212">
        <v>7.0000000000000007E-2</v>
      </c>
      <c r="M27" s="310">
        <v>0.06</v>
      </c>
      <c r="N27" s="212">
        <v>0.05</v>
      </c>
      <c r="O27" s="310">
        <v>0.05</v>
      </c>
      <c r="P27" s="253">
        <v>0.05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7" t="s">
        <v>361</v>
      </c>
      <c r="K29" s="209" t="s">
        <v>361</v>
      </c>
      <c r="L29" s="209" t="s">
        <v>361</v>
      </c>
      <c r="M29" s="307" t="s">
        <v>361</v>
      </c>
      <c r="N29" s="209" t="s">
        <v>361</v>
      </c>
      <c r="O29" s="307" t="s">
        <v>361</v>
      </c>
      <c r="P29" s="250" t="s">
        <v>361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9" t="s">
        <v>361</v>
      </c>
      <c r="K30" s="211" t="s">
        <v>361</v>
      </c>
      <c r="L30" s="211" t="s">
        <v>361</v>
      </c>
      <c r="M30" s="309" t="s">
        <v>361</v>
      </c>
      <c r="N30" s="211" t="s">
        <v>361</v>
      </c>
      <c r="O30" s="309" t="s">
        <v>361</v>
      </c>
      <c r="P30" s="252" t="s">
        <v>361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9" t="s">
        <v>361</v>
      </c>
      <c r="K31" s="211" t="s">
        <v>361</v>
      </c>
      <c r="L31" s="211" t="s">
        <v>361</v>
      </c>
      <c r="M31" s="309" t="s">
        <v>361</v>
      </c>
      <c r="N31" s="211" t="s">
        <v>361</v>
      </c>
      <c r="O31" s="309" t="s">
        <v>361</v>
      </c>
      <c r="P31" s="252" t="s">
        <v>361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9" t="s">
        <v>361</v>
      </c>
      <c r="K32" s="211" t="s">
        <v>361</v>
      </c>
      <c r="L32" s="211" t="s">
        <v>361</v>
      </c>
      <c r="M32" s="309" t="s">
        <v>361</v>
      </c>
      <c r="N32" s="211" t="s">
        <v>361</v>
      </c>
      <c r="O32" s="309" t="s">
        <v>361</v>
      </c>
      <c r="P32" s="252" t="s">
        <v>361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9" t="s">
        <v>361</v>
      </c>
      <c r="K33" s="211" t="s">
        <v>361</v>
      </c>
      <c r="L33" s="211" t="s">
        <v>361</v>
      </c>
      <c r="M33" s="309" t="s">
        <v>361</v>
      </c>
      <c r="N33" s="211" t="s">
        <v>361</v>
      </c>
      <c r="O33" s="309" t="s">
        <v>361</v>
      </c>
      <c r="P33" s="252" t="s">
        <v>361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9" t="s">
        <v>361</v>
      </c>
      <c r="K34" s="211" t="s">
        <v>361</v>
      </c>
      <c r="L34" s="211" t="s">
        <v>361</v>
      </c>
      <c r="M34" s="309" t="s">
        <v>361</v>
      </c>
      <c r="N34" s="211" t="s">
        <v>361</v>
      </c>
      <c r="O34" s="309" t="s">
        <v>361</v>
      </c>
      <c r="P34" s="252" t="s">
        <v>361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9" t="s">
        <v>361</v>
      </c>
      <c r="K35" s="211" t="s">
        <v>361</v>
      </c>
      <c r="L35" s="211" t="s">
        <v>361</v>
      </c>
      <c r="M35" s="309" t="s">
        <v>361</v>
      </c>
      <c r="N35" s="211" t="s">
        <v>361</v>
      </c>
      <c r="O35" s="309" t="s">
        <v>361</v>
      </c>
      <c r="P35" s="252" t="s">
        <v>361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" customHeight="1">
      <c r="A36" s="206">
        <v>21</v>
      </c>
      <c r="B36" s="185" t="s">
        <v>17</v>
      </c>
      <c r="C36" s="208" t="s">
        <v>78</v>
      </c>
      <c r="D36" s="212" t="s">
        <v>422</v>
      </c>
      <c r="E36" s="212" t="s">
        <v>422</v>
      </c>
      <c r="F36" s="212">
        <v>0.18</v>
      </c>
      <c r="G36" s="212">
        <v>0.18</v>
      </c>
      <c r="H36" s="212">
        <v>0.09</v>
      </c>
      <c r="I36" s="212">
        <v>0.09</v>
      </c>
      <c r="J36" s="310" t="s">
        <v>422</v>
      </c>
      <c r="K36" s="212">
        <v>0.08</v>
      </c>
      <c r="L36" s="212">
        <v>0.1</v>
      </c>
      <c r="M36" s="310">
        <v>0.06</v>
      </c>
      <c r="N36" s="212" t="s">
        <v>422</v>
      </c>
      <c r="O36" s="310">
        <v>7.0000000000000007E-2</v>
      </c>
      <c r="P36" s="253">
        <v>0.06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" customHeight="1">
      <c r="A37" s="206">
        <v>22</v>
      </c>
      <c r="B37" s="185" t="s">
        <v>18</v>
      </c>
      <c r="C37" s="208" t="s">
        <v>78</v>
      </c>
      <c r="D37" s="211" t="s">
        <v>423</v>
      </c>
      <c r="E37" s="211" t="s">
        <v>423</v>
      </c>
      <c r="F37" s="211" t="s">
        <v>423</v>
      </c>
      <c r="G37" s="211" t="s">
        <v>423</v>
      </c>
      <c r="H37" s="211" t="s">
        <v>423</v>
      </c>
      <c r="I37" s="211" t="s">
        <v>423</v>
      </c>
      <c r="J37" s="309" t="s">
        <v>423</v>
      </c>
      <c r="K37" s="211" t="s">
        <v>423</v>
      </c>
      <c r="L37" s="211" t="s">
        <v>423</v>
      </c>
      <c r="M37" s="309" t="s">
        <v>423</v>
      </c>
      <c r="N37" s="211" t="s">
        <v>423</v>
      </c>
      <c r="O37" s="309" t="s">
        <v>423</v>
      </c>
      <c r="P37" s="252" t="s">
        <v>423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9" t="s">
        <v>361</v>
      </c>
      <c r="K38" s="211" t="s">
        <v>361</v>
      </c>
      <c r="L38" s="211" t="s">
        <v>361</v>
      </c>
      <c r="M38" s="309" t="s">
        <v>361</v>
      </c>
      <c r="N38" s="211" t="s">
        <v>361</v>
      </c>
      <c r="O38" s="309" t="s">
        <v>361</v>
      </c>
      <c r="P38" s="252" t="s">
        <v>361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" customHeight="1">
      <c r="A39" s="206">
        <v>24</v>
      </c>
      <c r="B39" s="185" t="s">
        <v>20</v>
      </c>
      <c r="C39" s="208" t="s">
        <v>78</v>
      </c>
      <c r="D39" s="211">
        <v>6.0000000000000001E-3</v>
      </c>
      <c r="E39" s="211">
        <v>3.0000000000000001E-3</v>
      </c>
      <c r="F39" s="211" t="s">
        <v>423</v>
      </c>
      <c r="G39" s="211" t="s">
        <v>423</v>
      </c>
      <c r="H39" s="211">
        <v>8.9999999999999993E-3</v>
      </c>
      <c r="I39" s="211">
        <v>5.0000000000000001E-3</v>
      </c>
      <c r="J39" s="309">
        <v>3.0000000000000001E-3</v>
      </c>
      <c r="K39" s="211">
        <v>3.0000000000000001E-3</v>
      </c>
      <c r="L39" s="211">
        <v>4.0000000000000001E-3</v>
      </c>
      <c r="M39" s="309">
        <v>3.0000000000000001E-3</v>
      </c>
      <c r="N39" s="211">
        <v>5.0000000000000001E-3</v>
      </c>
      <c r="O39" s="309">
        <v>3.0000000000000001E-3</v>
      </c>
      <c r="P39" s="252" t="s">
        <v>423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9" t="s">
        <v>361</v>
      </c>
      <c r="K40" s="211" t="s">
        <v>361</v>
      </c>
      <c r="L40" s="211" t="s">
        <v>361</v>
      </c>
      <c r="M40" s="309" t="s">
        <v>361</v>
      </c>
      <c r="N40" s="211" t="s">
        <v>361</v>
      </c>
      <c r="O40" s="309" t="s">
        <v>361</v>
      </c>
      <c r="P40" s="252" t="s">
        <v>361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9" t="s">
        <v>361</v>
      </c>
      <c r="K42" s="211" t="s">
        <v>361</v>
      </c>
      <c r="L42" s="211" t="s">
        <v>361</v>
      </c>
      <c r="M42" s="309" t="s">
        <v>361</v>
      </c>
      <c r="N42" s="211" t="s">
        <v>361</v>
      </c>
      <c r="O42" s="309" t="s">
        <v>361</v>
      </c>
      <c r="P42" s="252" t="s">
        <v>361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" customHeight="1">
      <c r="A43" s="206">
        <v>28</v>
      </c>
      <c r="B43" s="185" t="s">
        <v>24</v>
      </c>
      <c r="C43" s="208" t="s">
        <v>78</v>
      </c>
      <c r="D43" s="211">
        <v>6.0000000000000001E-3</v>
      </c>
      <c r="E43" s="211">
        <v>8.0000000000000002E-3</v>
      </c>
      <c r="F43" s="211" t="s">
        <v>423</v>
      </c>
      <c r="G43" s="211" t="s">
        <v>423</v>
      </c>
      <c r="H43" s="211">
        <v>7.0000000000000001E-3</v>
      </c>
      <c r="I43" s="211">
        <v>7.0000000000000001E-3</v>
      </c>
      <c r="J43" s="309">
        <v>4.0000000000000001E-3</v>
      </c>
      <c r="K43" s="211">
        <v>8.9999999999999993E-3</v>
      </c>
      <c r="L43" s="211">
        <v>8.9999999999999993E-3</v>
      </c>
      <c r="M43" s="309">
        <v>8.0000000000000002E-3</v>
      </c>
      <c r="N43" s="211">
        <v>6.0000000000000001E-3</v>
      </c>
      <c r="O43" s="309">
        <v>0.01</v>
      </c>
      <c r="P43" s="252">
        <v>8.9999999999999993E-3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9" t="s">
        <v>361</v>
      </c>
      <c r="K44" s="211" t="s">
        <v>361</v>
      </c>
      <c r="L44" s="211" t="s">
        <v>361</v>
      </c>
      <c r="M44" s="309" t="s">
        <v>361</v>
      </c>
      <c r="N44" s="211" t="s">
        <v>361</v>
      </c>
      <c r="O44" s="309" t="s">
        <v>361</v>
      </c>
      <c r="P44" s="252" t="s">
        <v>361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9" t="s">
        <v>361</v>
      </c>
      <c r="K45" s="211" t="s">
        <v>361</v>
      </c>
      <c r="L45" s="211" t="s">
        <v>361</v>
      </c>
      <c r="M45" s="309" t="s">
        <v>361</v>
      </c>
      <c r="N45" s="211" t="s">
        <v>361</v>
      </c>
      <c r="O45" s="309" t="s">
        <v>361</v>
      </c>
      <c r="P45" s="252" t="s">
        <v>361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" customHeight="1">
      <c r="A46" s="206">
        <v>31</v>
      </c>
      <c r="B46" s="185" t="s">
        <v>27</v>
      </c>
      <c r="C46" s="208" t="s">
        <v>78</v>
      </c>
      <c r="D46" s="211" t="s">
        <v>424</v>
      </c>
      <c r="E46" s="211" t="s">
        <v>424</v>
      </c>
      <c r="F46" s="211" t="s">
        <v>424</v>
      </c>
      <c r="G46" s="211" t="s">
        <v>424</v>
      </c>
      <c r="H46" s="211" t="s">
        <v>424</v>
      </c>
      <c r="I46" s="211" t="s">
        <v>424</v>
      </c>
      <c r="J46" s="309" t="s">
        <v>424</v>
      </c>
      <c r="K46" s="211" t="s">
        <v>424</v>
      </c>
      <c r="L46" s="211" t="s">
        <v>424</v>
      </c>
      <c r="M46" s="309" t="s">
        <v>424</v>
      </c>
      <c r="N46" s="211" t="s">
        <v>424</v>
      </c>
      <c r="O46" s="309" t="s">
        <v>424</v>
      </c>
      <c r="P46" s="252" t="s">
        <v>424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" customHeight="1">
      <c r="A51" s="206">
        <v>36</v>
      </c>
      <c r="B51" s="185" t="s">
        <v>32</v>
      </c>
      <c r="C51" s="208" t="s">
        <v>78</v>
      </c>
      <c r="D51" s="191">
        <v>4.5</v>
      </c>
      <c r="E51" s="191">
        <v>4.5</v>
      </c>
      <c r="F51" s="191">
        <v>12.8</v>
      </c>
      <c r="G51" s="191">
        <v>11.1</v>
      </c>
      <c r="H51" s="191">
        <v>4.5</v>
      </c>
      <c r="I51" s="191">
        <v>4.5</v>
      </c>
      <c r="J51" s="304">
        <v>7.3</v>
      </c>
      <c r="K51" s="191">
        <v>5.9</v>
      </c>
      <c r="L51" s="191">
        <v>6</v>
      </c>
      <c r="M51" s="304">
        <v>5.8</v>
      </c>
      <c r="N51" s="191">
        <v>4.5999999999999996</v>
      </c>
      <c r="O51" s="304">
        <v>5.3</v>
      </c>
      <c r="P51" s="192">
        <v>5.2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" customHeight="1">
      <c r="A53" s="206">
        <v>38</v>
      </c>
      <c r="B53" s="185" t="s">
        <v>35</v>
      </c>
      <c r="C53" s="208" t="s">
        <v>78</v>
      </c>
      <c r="D53" s="191">
        <v>4.0999999999999996</v>
      </c>
      <c r="E53" s="191">
        <v>4.3</v>
      </c>
      <c r="F53" s="191">
        <v>12.6</v>
      </c>
      <c r="G53" s="191">
        <v>11.8</v>
      </c>
      <c r="H53" s="191">
        <v>5.3</v>
      </c>
      <c r="I53" s="191">
        <v>5.4</v>
      </c>
      <c r="J53" s="304">
        <v>7.9</v>
      </c>
      <c r="K53" s="191">
        <v>6.3</v>
      </c>
      <c r="L53" s="191">
        <v>6.5</v>
      </c>
      <c r="M53" s="304">
        <v>6.1</v>
      </c>
      <c r="N53" s="191">
        <v>4.5999999999999996</v>
      </c>
      <c r="O53" s="304">
        <v>5.7</v>
      </c>
      <c r="P53" s="192">
        <v>5.6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" customHeight="1">
      <c r="A54" s="206">
        <v>39</v>
      </c>
      <c r="B54" s="185" t="s">
        <v>36</v>
      </c>
      <c r="C54" s="208" t="s">
        <v>78</v>
      </c>
      <c r="D54" s="191">
        <v>14.730920399999999</v>
      </c>
      <c r="E54" s="191">
        <v>15.2323524</v>
      </c>
      <c r="F54" s="191">
        <v>62.261649300000002</v>
      </c>
      <c r="G54" s="191">
        <v>53.083129599999992</v>
      </c>
      <c r="H54" s="191">
        <v>18.445156099999998</v>
      </c>
      <c r="I54" s="191">
        <v>18.420795300000002</v>
      </c>
      <c r="J54" s="304">
        <v>28.963308900000001</v>
      </c>
      <c r="K54" s="191">
        <v>25.961246499999998</v>
      </c>
      <c r="L54" s="191">
        <v>27.650270799999998</v>
      </c>
      <c r="M54" s="304">
        <v>25.183270199999999</v>
      </c>
      <c r="N54" s="191">
        <v>15.197107800000001</v>
      </c>
      <c r="O54" s="304">
        <v>14.471446200000001</v>
      </c>
      <c r="P54" s="192">
        <v>15.2197046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>
        <v>123</v>
      </c>
      <c r="G55" s="188">
        <v>108</v>
      </c>
      <c r="H55" s="188" t="s">
        <v>361</v>
      </c>
      <c r="I55" s="188" t="s">
        <v>361</v>
      </c>
      <c r="J55" s="223">
        <v>75</v>
      </c>
      <c r="K55" s="188">
        <v>76</v>
      </c>
      <c r="L55" s="188">
        <v>72</v>
      </c>
      <c r="M55" s="223">
        <v>68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" customHeight="1">
      <c r="A57" s="206">
        <v>42</v>
      </c>
      <c r="B57" s="185" t="s">
        <v>38</v>
      </c>
      <c r="C57" s="208" t="s">
        <v>78</v>
      </c>
      <c r="D57" s="215">
        <v>1.9999999999999999E-6</v>
      </c>
      <c r="E57" s="215">
        <v>1.9999999999999999E-6</v>
      </c>
      <c r="F57" s="215" t="s">
        <v>425</v>
      </c>
      <c r="G57" s="215" t="s">
        <v>425</v>
      </c>
      <c r="H57" s="215">
        <v>9.9999999999999995E-7</v>
      </c>
      <c r="I57" s="215">
        <v>9.9999999999999995E-7</v>
      </c>
      <c r="J57" s="311">
        <v>9.9999999999999995E-7</v>
      </c>
      <c r="K57" s="215">
        <v>9.9999999999999995E-7</v>
      </c>
      <c r="L57" s="215">
        <v>9.9999999999999995E-7</v>
      </c>
      <c r="M57" s="311">
        <v>9.9999999999999995E-7</v>
      </c>
      <c r="N57" s="215">
        <v>3.0000000000000001E-6</v>
      </c>
      <c r="O57" s="311">
        <v>1.9999999999999999E-6</v>
      </c>
      <c r="P57" s="254">
        <v>9.9999999999999995E-7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" customHeight="1">
      <c r="A58" s="206">
        <v>43</v>
      </c>
      <c r="B58" s="185" t="s">
        <v>114</v>
      </c>
      <c r="C58" s="208" t="s">
        <v>78</v>
      </c>
      <c r="D58" s="215">
        <v>9.9999999999999995E-7</v>
      </c>
      <c r="E58" s="215" t="s">
        <v>425</v>
      </c>
      <c r="F58" s="215" t="s">
        <v>425</v>
      </c>
      <c r="G58" s="215" t="s">
        <v>425</v>
      </c>
      <c r="H58" s="215">
        <v>9.9999999999999995E-7</v>
      </c>
      <c r="I58" s="215" t="s">
        <v>425</v>
      </c>
      <c r="J58" s="311" t="s">
        <v>425</v>
      </c>
      <c r="K58" s="215" t="s">
        <v>425</v>
      </c>
      <c r="L58" s="215" t="s">
        <v>425</v>
      </c>
      <c r="M58" s="311" t="s">
        <v>425</v>
      </c>
      <c r="N58" s="215">
        <v>1.9999999999999999E-6</v>
      </c>
      <c r="O58" s="311">
        <v>1.9999999999999999E-6</v>
      </c>
      <c r="P58" s="254">
        <v>1.9999999999999999E-6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0.5</v>
      </c>
      <c r="E61" s="191">
        <v>0.5</v>
      </c>
      <c r="F61" s="191">
        <v>0.3</v>
      </c>
      <c r="G61" s="191">
        <v>0.4</v>
      </c>
      <c r="H61" s="191">
        <v>0.5</v>
      </c>
      <c r="I61" s="191">
        <v>0.5</v>
      </c>
      <c r="J61" s="304">
        <v>0.5</v>
      </c>
      <c r="K61" s="191">
        <v>0.4</v>
      </c>
      <c r="L61" s="191">
        <v>0.4</v>
      </c>
      <c r="M61" s="304">
        <v>0.4</v>
      </c>
      <c r="N61" s="191">
        <v>0.5</v>
      </c>
      <c r="O61" s="304">
        <v>0.5</v>
      </c>
      <c r="P61" s="192">
        <v>0.6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" customHeight="1">
      <c r="A62" s="206">
        <v>47</v>
      </c>
      <c r="B62" s="185" t="s">
        <v>72</v>
      </c>
      <c r="C62" s="216" t="s">
        <v>75</v>
      </c>
      <c r="D62" s="191">
        <v>7.3</v>
      </c>
      <c r="E62" s="191">
        <v>7.4</v>
      </c>
      <c r="F62" s="191">
        <v>6.5</v>
      </c>
      <c r="G62" s="191">
        <v>6.5</v>
      </c>
      <c r="H62" s="191">
        <v>7.3</v>
      </c>
      <c r="I62" s="191">
        <v>7.1</v>
      </c>
      <c r="J62" s="304">
        <v>6.9</v>
      </c>
      <c r="K62" s="191">
        <v>7.3</v>
      </c>
      <c r="L62" s="191">
        <v>7.7</v>
      </c>
      <c r="M62" s="304">
        <v>7.2</v>
      </c>
      <c r="N62" s="191">
        <v>7.4</v>
      </c>
      <c r="O62" s="304">
        <v>7.4</v>
      </c>
      <c r="P62" s="192">
        <v>7.5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" customHeight="1">
      <c r="A63" s="206">
        <v>48</v>
      </c>
      <c r="B63" s="185" t="s">
        <v>33</v>
      </c>
      <c r="C63" s="216" t="s">
        <v>75</v>
      </c>
      <c r="D63" s="188" t="s">
        <v>426</v>
      </c>
      <c r="E63" s="188" t="s">
        <v>426</v>
      </c>
      <c r="F63" s="188" t="s">
        <v>426</v>
      </c>
      <c r="G63" s="188" t="s">
        <v>426</v>
      </c>
      <c r="H63" s="188" t="s">
        <v>426</v>
      </c>
      <c r="I63" s="188" t="s">
        <v>426</v>
      </c>
      <c r="J63" s="223" t="s">
        <v>426</v>
      </c>
      <c r="K63" s="188" t="s">
        <v>426</v>
      </c>
      <c r="L63" s="188" t="s">
        <v>426</v>
      </c>
      <c r="M63" s="223" t="s">
        <v>426</v>
      </c>
      <c r="N63" s="188" t="s">
        <v>426</v>
      </c>
      <c r="O63" s="223" t="s">
        <v>426</v>
      </c>
      <c r="P63" s="189" t="s">
        <v>426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" customHeight="1">
      <c r="A64" s="206">
        <v>49</v>
      </c>
      <c r="B64" s="185" t="s">
        <v>41</v>
      </c>
      <c r="C64" s="216" t="s">
        <v>75</v>
      </c>
      <c r="D64" s="188" t="s">
        <v>426</v>
      </c>
      <c r="E64" s="188" t="s">
        <v>426</v>
      </c>
      <c r="F64" s="188" t="s">
        <v>426</v>
      </c>
      <c r="G64" s="188" t="s">
        <v>426</v>
      </c>
      <c r="H64" s="188" t="s">
        <v>426</v>
      </c>
      <c r="I64" s="188" t="s">
        <v>426</v>
      </c>
      <c r="J64" s="223" t="s">
        <v>426</v>
      </c>
      <c r="K64" s="188" t="s">
        <v>426</v>
      </c>
      <c r="L64" s="188" t="s">
        <v>426</v>
      </c>
      <c r="M64" s="223" t="s">
        <v>426</v>
      </c>
      <c r="N64" s="188" t="s">
        <v>426</v>
      </c>
      <c r="O64" s="223" t="s">
        <v>426</v>
      </c>
      <c r="P64" s="189" t="s">
        <v>426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" customHeight="1">
      <c r="A65" s="206">
        <v>50</v>
      </c>
      <c r="B65" s="185" t="s">
        <v>42</v>
      </c>
      <c r="C65" s="208" t="s">
        <v>79</v>
      </c>
      <c r="D65" s="191" t="s">
        <v>427</v>
      </c>
      <c r="E65" s="191" t="s">
        <v>427</v>
      </c>
      <c r="F65" s="191" t="s">
        <v>427</v>
      </c>
      <c r="G65" s="191" t="s">
        <v>427</v>
      </c>
      <c r="H65" s="191" t="s">
        <v>427</v>
      </c>
      <c r="I65" s="191" t="s">
        <v>427</v>
      </c>
      <c r="J65" s="304" t="s">
        <v>427</v>
      </c>
      <c r="K65" s="191" t="s">
        <v>427</v>
      </c>
      <c r="L65" s="191" t="s">
        <v>427</v>
      </c>
      <c r="M65" s="304" t="s">
        <v>427</v>
      </c>
      <c r="N65" s="191" t="s">
        <v>427</v>
      </c>
      <c r="O65" s="304" t="s">
        <v>427</v>
      </c>
      <c r="P65" s="192" t="s">
        <v>427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" customHeight="1" thickBot="1">
      <c r="A66" s="217">
        <v>51</v>
      </c>
      <c r="B66" s="249" t="s">
        <v>43</v>
      </c>
      <c r="C66" s="218" t="s">
        <v>79</v>
      </c>
      <c r="D66" s="219" t="s">
        <v>428</v>
      </c>
      <c r="E66" s="219" t="s">
        <v>428</v>
      </c>
      <c r="F66" s="219" t="s">
        <v>428</v>
      </c>
      <c r="G66" s="219" t="s">
        <v>428</v>
      </c>
      <c r="H66" s="219" t="s">
        <v>428</v>
      </c>
      <c r="I66" s="219" t="s">
        <v>428</v>
      </c>
      <c r="J66" s="312" t="s">
        <v>428</v>
      </c>
      <c r="K66" s="219" t="s">
        <v>428</v>
      </c>
      <c r="L66" s="219" t="s">
        <v>428</v>
      </c>
      <c r="M66" s="312" t="s">
        <v>428</v>
      </c>
      <c r="N66" s="219" t="s">
        <v>428</v>
      </c>
      <c r="O66" s="312" t="s">
        <v>428</v>
      </c>
      <c r="P66" s="255" t="s">
        <v>428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" customHeight="1" thickTop="1">
      <c r="A68" s="335">
        <v>45047</v>
      </c>
      <c r="B68" s="335"/>
      <c r="C68" s="336">
        <v>45139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7" t="s">
        <v>361</v>
      </c>
      <c r="K73" s="209" t="s">
        <v>361</v>
      </c>
      <c r="L73" s="209" t="s">
        <v>361</v>
      </c>
      <c r="M73" s="307" t="s">
        <v>361</v>
      </c>
      <c r="N73" s="209" t="s">
        <v>361</v>
      </c>
      <c r="O73" s="307" t="s">
        <v>361</v>
      </c>
      <c r="P73" s="250" t="s">
        <v>361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9" t="s">
        <v>361</v>
      </c>
      <c r="K74" s="211" t="s">
        <v>361</v>
      </c>
      <c r="L74" s="211" t="s">
        <v>361</v>
      </c>
      <c r="M74" s="309" t="s">
        <v>361</v>
      </c>
      <c r="N74" s="211" t="s">
        <v>361</v>
      </c>
      <c r="O74" s="309" t="s">
        <v>361</v>
      </c>
      <c r="P74" s="252" t="s">
        <v>361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" customHeight="1">
      <c r="A78" s="206">
        <v>9</v>
      </c>
      <c r="B78" s="229" t="s">
        <v>52</v>
      </c>
      <c r="C78" s="208" t="s">
        <v>78</v>
      </c>
      <c r="D78" s="211">
        <v>1E-3</v>
      </c>
      <c r="E78" s="211">
        <v>2E-3</v>
      </c>
      <c r="F78" s="211" t="s">
        <v>429</v>
      </c>
      <c r="G78" s="211" t="s">
        <v>429</v>
      </c>
      <c r="H78" s="211" t="s">
        <v>429</v>
      </c>
      <c r="I78" s="211" t="s">
        <v>429</v>
      </c>
      <c r="J78" s="309" t="s">
        <v>429</v>
      </c>
      <c r="K78" s="211" t="s">
        <v>429</v>
      </c>
      <c r="L78" s="211" t="s">
        <v>429</v>
      </c>
      <c r="M78" s="309" t="s">
        <v>429</v>
      </c>
      <c r="N78" s="211">
        <v>1E-3</v>
      </c>
      <c r="O78" s="309">
        <v>1E-3</v>
      </c>
      <c r="P78" s="252">
        <v>2E-3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" customHeight="1">
      <c r="A79" s="206">
        <v>10</v>
      </c>
      <c r="B79" s="229" t="s">
        <v>53</v>
      </c>
      <c r="C79" s="208" t="s">
        <v>78</v>
      </c>
      <c r="D79" s="211">
        <v>4.0000000000000001E-3</v>
      </c>
      <c r="E79" s="211">
        <v>6.0000000000000001E-3</v>
      </c>
      <c r="F79" s="211" t="s">
        <v>423</v>
      </c>
      <c r="G79" s="211" t="s">
        <v>423</v>
      </c>
      <c r="H79" s="211">
        <v>3.0000000000000001E-3</v>
      </c>
      <c r="I79" s="211">
        <v>4.0000000000000001E-3</v>
      </c>
      <c r="J79" s="309" t="s">
        <v>423</v>
      </c>
      <c r="K79" s="211">
        <v>6.0000000000000001E-3</v>
      </c>
      <c r="L79" s="211">
        <v>6.0000000000000001E-3</v>
      </c>
      <c r="M79" s="309">
        <v>4.0000000000000001E-3</v>
      </c>
      <c r="N79" s="211">
        <v>4.0000000000000001E-3</v>
      </c>
      <c r="O79" s="309">
        <v>8.9999999999999993E-3</v>
      </c>
      <c r="P79" s="252">
        <v>1.0999999999999999E-2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" customHeight="1">
      <c r="A81" s="206">
        <v>12</v>
      </c>
      <c r="B81" s="229" t="s">
        <v>54</v>
      </c>
      <c r="C81" s="208" t="s">
        <v>78</v>
      </c>
      <c r="D81" s="191">
        <v>0.6</v>
      </c>
      <c r="E81" s="191">
        <v>0.5</v>
      </c>
      <c r="F81" s="191">
        <v>0.6</v>
      </c>
      <c r="G81" s="191">
        <v>0.5</v>
      </c>
      <c r="H81" s="191">
        <v>0.8</v>
      </c>
      <c r="I81" s="191">
        <v>0.6</v>
      </c>
      <c r="J81" s="304">
        <v>1</v>
      </c>
      <c r="K81" s="191">
        <v>0.5</v>
      </c>
      <c r="L81" s="191">
        <v>0.6</v>
      </c>
      <c r="M81" s="304">
        <v>0.5</v>
      </c>
      <c r="N81" s="191">
        <v>0.8</v>
      </c>
      <c r="O81" s="304">
        <v>0.5</v>
      </c>
      <c r="P81" s="192">
        <v>0.3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" customHeight="1">
      <c r="A82" s="206">
        <v>13</v>
      </c>
      <c r="B82" s="229" t="s">
        <v>64</v>
      </c>
      <c r="C82" s="208" t="s">
        <v>78</v>
      </c>
      <c r="D82" s="191">
        <v>14.730920399999999</v>
      </c>
      <c r="E82" s="191">
        <v>15.2323524</v>
      </c>
      <c r="F82" s="191">
        <v>62.261649300000002</v>
      </c>
      <c r="G82" s="191">
        <v>53.083129599999992</v>
      </c>
      <c r="H82" s="191">
        <v>18.445156099999998</v>
      </c>
      <c r="I82" s="191">
        <v>18.420795300000002</v>
      </c>
      <c r="J82" s="304">
        <v>28.963308900000001</v>
      </c>
      <c r="K82" s="191">
        <v>25.961246499999998</v>
      </c>
      <c r="L82" s="191">
        <v>27.650270799999998</v>
      </c>
      <c r="M82" s="304">
        <v>25.183270199999999</v>
      </c>
      <c r="N82" s="191">
        <v>15.197107800000001</v>
      </c>
      <c r="O82" s="304">
        <v>14.471446200000001</v>
      </c>
      <c r="P82" s="192">
        <v>15.2197046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9" t="s">
        <v>361</v>
      </c>
      <c r="K85" s="211" t="s">
        <v>361</v>
      </c>
      <c r="L85" s="211" t="s">
        <v>361</v>
      </c>
      <c r="M85" s="309" t="s">
        <v>361</v>
      </c>
      <c r="N85" s="211" t="s">
        <v>361</v>
      </c>
      <c r="O85" s="309" t="s">
        <v>361</v>
      </c>
      <c r="P85" s="252" t="s">
        <v>361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9" t="s">
        <v>361</v>
      </c>
      <c r="K86" s="211" t="s">
        <v>361</v>
      </c>
      <c r="L86" s="211" t="s">
        <v>361</v>
      </c>
      <c r="M86" s="309" t="s">
        <v>361</v>
      </c>
      <c r="N86" s="211" t="s">
        <v>361</v>
      </c>
      <c r="O86" s="309" t="s">
        <v>361</v>
      </c>
      <c r="P86" s="252" t="s">
        <v>361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>
        <v>123</v>
      </c>
      <c r="G89" s="188">
        <v>108</v>
      </c>
      <c r="H89" s="188" t="s">
        <v>361</v>
      </c>
      <c r="I89" s="188" t="s">
        <v>361</v>
      </c>
      <c r="J89" s="223">
        <v>75</v>
      </c>
      <c r="K89" s="188">
        <v>76</v>
      </c>
      <c r="L89" s="188">
        <v>72</v>
      </c>
      <c r="M89" s="223">
        <v>68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" customHeight="1">
      <c r="A90" s="206">
        <v>21</v>
      </c>
      <c r="B90" s="229" t="s">
        <v>43</v>
      </c>
      <c r="C90" s="230" t="s">
        <v>103</v>
      </c>
      <c r="D90" s="191" t="s">
        <v>428</v>
      </c>
      <c r="E90" s="191" t="s">
        <v>428</v>
      </c>
      <c r="F90" s="191" t="s">
        <v>428</v>
      </c>
      <c r="G90" s="191" t="s">
        <v>428</v>
      </c>
      <c r="H90" s="191" t="s">
        <v>428</v>
      </c>
      <c r="I90" s="191" t="s">
        <v>428</v>
      </c>
      <c r="J90" s="304" t="s">
        <v>428</v>
      </c>
      <c r="K90" s="191" t="s">
        <v>428</v>
      </c>
      <c r="L90" s="191" t="s">
        <v>428</v>
      </c>
      <c r="M90" s="304" t="s">
        <v>428</v>
      </c>
      <c r="N90" s="191" t="s">
        <v>428</v>
      </c>
      <c r="O90" s="304" t="s">
        <v>428</v>
      </c>
      <c r="P90" s="192" t="s">
        <v>428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" customHeight="1">
      <c r="A91" s="206">
        <v>22</v>
      </c>
      <c r="B91" s="229" t="s">
        <v>115</v>
      </c>
      <c r="C91" s="216" t="s">
        <v>102</v>
      </c>
      <c r="D91" s="191">
        <v>7.3</v>
      </c>
      <c r="E91" s="191">
        <v>7.4</v>
      </c>
      <c r="F91" s="191">
        <v>6.5</v>
      </c>
      <c r="G91" s="191">
        <v>6.5</v>
      </c>
      <c r="H91" s="191">
        <v>7.3</v>
      </c>
      <c r="I91" s="191">
        <v>7.1</v>
      </c>
      <c r="J91" s="304">
        <v>6.9</v>
      </c>
      <c r="K91" s="191">
        <v>7.3</v>
      </c>
      <c r="L91" s="191">
        <v>7.7</v>
      </c>
      <c r="M91" s="304">
        <v>7.2</v>
      </c>
      <c r="N91" s="191">
        <v>7.4</v>
      </c>
      <c r="O91" s="304">
        <v>7.4</v>
      </c>
      <c r="P91" s="192">
        <v>7.5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9" t="s">
        <v>361</v>
      </c>
      <c r="K94" s="211" t="s">
        <v>361</v>
      </c>
      <c r="L94" s="211" t="s">
        <v>361</v>
      </c>
      <c r="M94" s="309" t="s">
        <v>361</v>
      </c>
      <c r="N94" s="211" t="s">
        <v>361</v>
      </c>
      <c r="O94" s="309" t="s">
        <v>361</v>
      </c>
      <c r="P94" s="252" t="s">
        <v>361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" customHeight="1">
      <c r="A100" s="206">
        <v>3</v>
      </c>
      <c r="B100" s="237" t="s">
        <v>59</v>
      </c>
      <c r="C100" s="236" t="s">
        <v>365</v>
      </c>
      <c r="D100" s="191">
        <v>5.2</v>
      </c>
      <c r="E100" s="191">
        <v>5.6</v>
      </c>
      <c r="F100" s="191">
        <v>19.2</v>
      </c>
      <c r="G100" s="191">
        <v>16.8</v>
      </c>
      <c r="H100" s="191">
        <v>6.7</v>
      </c>
      <c r="I100" s="191">
        <v>6.7</v>
      </c>
      <c r="J100" s="304">
        <v>10.8</v>
      </c>
      <c r="K100" s="191">
        <v>9</v>
      </c>
      <c r="L100" s="191">
        <v>9.3000000000000007</v>
      </c>
      <c r="M100" s="304">
        <v>8.8000000000000007</v>
      </c>
      <c r="N100" s="191">
        <v>5.5</v>
      </c>
      <c r="O100" s="304">
        <v>5.9</v>
      </c>
      <c r="P100" s="192">
        <v>6.1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" customHeight="1">
      <c r="A101" s="206">
        <v>4</v>
      </c>
      <c r="B101" s="237" t="s">
        <v>231</v>
      </c>
      <c r="C101" s="236" t="s">
        <v>363</v>
      </c>
      <c r="D101" s="212">
        <v>0.21</v>
      </c>
      <c r="E101" s="212">
        <v>0.2</v>
      </c>
      <c r="F101" s="212">
        <v>0.8</v>
      </c>
      <c r="G101" s="212">
        <v>0.67</v>
      </c>
      <c r="H101" s="212">
        <v>0.15</v>
      </c>
      <c r="I101" s="212">
        <v>0.15</v>
      </c>
      <c r="J101" s="310">
        <v>0.8</v>
      </c>
      <c r="K101" s="212">
        <v>0.53</v>
      </c>
      <c r="L101" s="212">
        <v>0.53</v>
      </c>
      <c r="M101" s="310">
        <v>0.53</v>
      </c>
      <c r="N101" s="212">
        <v>0.22</v>
      </c>
      <c r="O101" s="310">
        <v>0.22</v>
      </c>
      <c r="P101" s="253">
        <v>0.23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35">
        <v>45047</v>
      </c>
      <c r="B130" s="335"/>
      <c r="C130" s="336">
        <v>45139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9.5" thickBot="1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6">
        <f>INDEX(C41:AG41,MATCH(MAX(C41:AG41)+1,C41:AG41,1))</f>
        <v>2</v>
      </c>
      <c r="AI6" s="276">
        <f>AH6*1</f>
        <v>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 t="s">
        <v>393</v>
      </c>
      <c r="D35" s="112" t="s">
        <v>394</v>
      </c>
      <c r="E35" s="112" t="s">
        <v>394</v>
      </c>
      <c r="F35" s="112" t="s">
        <v>394</v>
      </c>
      <c r="G35" s="112" t="s">
        <v>394</v>
      </c>
      <c r="H35" s="112" t="s">
        <v>395</v>
      </c>
      <c r="I35" s="112" t="s">
        <v>395</v>
      </c>
      <c r="J35" s="112" t="s">
        <v>396</v>
      </c>
      <c r="K35" s="112" t="s">
        <v>397</v>
      </c>
      <c r="L35" s="112" t="s">
        <v>398</v>
      </c>
      <c r="M35" s="112" t="s">
        <v>399</v>
      </c>
      <c r="N35" s="112" t="s">
        <v>393</v>
      </c>
      <c r="O35" s="112" t="s">
        <v>399</v>
      </c>
      <c r="P35" s="112" t="s">
        <v>397</v>
      </c>
      <c r="Q35" s="112" t="s">
        <v>400</v>
      </c>
      <c r="R35" s="112" t="s">
        <v>401</v>
      </c>
      <c r="S35" s="112" t="s">
        <v>402</v>
      </c>
      <c r="T35" s="112" t="s">
        <v>394</v>
      </c>
      <c r="U35" s="112" t="s">
        <v>393</v>
      </c>
      <c r="V35" s="112" t="s">
        <v>394</v>
      </c>
      <c r="W35" s="112" t="s">
        <v>397</v>
      </c>
      <c r="X35" s="112" t="s">
        <v>397</v>
      </c>
      <c r="Y35" s="112" t="s">
        <v>397</v>
      </c>
      <c r="Z35" s="112" t="s">
        <v>397</v>
      </c>
      <c r="AA35" s="112" t="s">
        <v>398</v>
      </c>
      <c r="AB35" s="112" t="s">
        <v>403</v>
      </c>
      <c r="AC35" s="112" t="s">
        <v>393</v>
      </c>
      <c r="AD35" s="112" t="s">
        <v>393</v>
      </c>
      <c r="AE35" s="112" t="s">
        <v>394</v>
      </c>
      <c r="AF35" s="112" t="s">
        <v>404</v>
      </c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晴|雨</v>
      </c>
      <c r="I37" s="113" t="str">
        <f t="shared" si="0"/>
        <v>晴|雨</v>
      </c>
      <c r="J37" s="113" t="str">
        <f t="shared" si="0"/>
        <v>曇/晴</v>
      </c>
      <c r="K37" s="113" t="str">
        <f t="shared" si="0"/>
        <v>曇|雨</v>
      </c>
      <c r="L37" s="113" t="str">
        <f t="shared" si="0"/>
        <v>雨/晴</v>
      </c>
      <c r="M37" s="113" t="str">
        <f t="shared" si="0"/>
        <v>晴/曇</v>
      </c>
      <c r="N37" s="113" t="str">
        <f t="shared" si="0"/>
        <v>晴|曇</v>
      </c>
      <c r="O37" s="113" t="str">
        <f t="shared" si="0"/>
        <v>晴/曇</v>
      </c>
      <c r="P37" s="113" t="str">
        <f t="shared" si="0"/>
        <v>曇|雨</v>
      </c>
      <c r="Q37" s="113" t="str">
        <f t="shared" si="0"/>
        <v>雨</v>
      </c>
      <c r="R37" s="113" t="str">
        <f t="shared" si="0"/>
        <v>雨/曇</v>
      </c>
      <c r="S37" s="113" t="str">
        <f t="shared" si="0"/>
        <v>曇|晴</v>
      </c>
      <c r="T37" s="113" t="str">
        <f t="shared" si="0"/>
        <v>晴</v>
      </c>
      <c r="U37" s="113" t="str">
        <f t="shared" si="0"/>
        <v>晴|曇</v>
      </c>
      <c r="V37" s="113" t="str">
        <f t="shared" si="0"/>
        <v>晴</v>
      </c>
      <c r="W37" s="113" t="str">
        <f t="shared" si="0"/>
        <v>曇|雨</v>
      </c>
      <c r="X37" s="113" t="str">
        <f t="shared" si="0"/>
        <v>曇|雨</v>
      </c>
      <c r="Y37" s="113" t="str">
        <f t="shared" si="0"/>
        <v>曇|雨</v>
      </c>
      <c r="Z37" s="113" t="str">
        <f t="shared" si="0"/>
        <v>曇|雨</v>
      </c>
      <c r="AA37" s="113" t="str">
        <f t="shared" si="0"/>
        <v>雨/晴</v>
      </c>
      <c r="AB37" s="113" t="str">
        <f t="shared" si="0"/>
        <v>晴/雨</v>
      </c>
      <c r="AC37" s="113" t="str">
        <f t="shared" si="0"/>
        <v>晴|曇</v>
      </c>
      <c r="AD37" s="113" t="str">
        <f t="shared" si="0"/>
        <v>晴|曇</v>
      </c>
      <c r="AE37" s="113" t="str">
        <f t="shared" si="0"/>
        <v>晴</v>
      </c>
      <c r="AF37" s="113" t="str">
        <f t="shared" si="0"/>
        <v>曇</v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17</v>
      </c>
      <c r="D41" s="113">
        <f>IF(D37="","",VLOOKUP(D37,変換!$B$31:$C$58,2,FALSE))</f>
        <v>1</v>
      </c>
      <c r="E41" s="113">
        <f>IF(E37="","",VLOOKUP(E37,変換!$B$31:$C$58,2,FALSE))</f>
        <v>1</v>
      </c>
      <c r="F41" s="113">
        <f>IF(F37="","",VLOOKUP(F37,変換!$B$31:$C$58,2,FALSE))</f>
        <v>1</v>
      </c>
      <c r="G41" s="113">
        <f>IF(G37="","",VLOOKUP(G37,変換!$B$31:$C$58,2,FALSE))</f>
        <v>1</v>
      </c>
      <c r="H41" s="113">
        <f>IF(H37="","",VLOOKUP(H37,変換!$B$31:$C$58,2,FALSE))</f>
        <v>18</v>
      </c>
      <c r="I41" s="113">
        <f>IF(I37="","",VLOOKUP(I37,変換!$B$31:$C$58,2,FALSE))</f>
        <v>18</v>
      </c>
      <c r="J41" s="113">
        <f>IF(J37="","",VLOOKUP(J37,変換!$B$31:$C$58,2,FALSE))</f>
        <v>8</v>
      </c>
      <c r="K41" s="113">
        <f>IF(K37="","",VLOOKUP(K37,変換!$B$31:$C$58,2,FALSE))</f>
        <v>21</v>
      </c>
      <c r="L41" s="113">
        <f>IF(L37="","",VLOOKUP(L37,変換!$B$31:$C$58,2,FALSE))</f>
        <v>11</v>
      </c>
      <c r="M41" s="113">
        <f>IF(M37="","",VLOOKUP(M37,変換!$B$31:$C$58,2,FALSE))</f>
        <v>5</v>
      </c>
      <c r="N41" s="113">
        <f>IF(N37="","",VLOOKUP(N37,変換!$B$31:$C$58,2,FALSE))</f>
        <v>17</v>
      </c>
      <c r="O41" s="113">
        <f>IF(O37="","",VLOOKUP(O37,変換!$B$31:$C$58,2,FALSE))</f>
        <v>5</v>
      </c>
      <c r="P41" s="113">
        <f>IF(P37="","",VLOOKUP(P37,変換!$B$31:$C$58,2,FALSE))</f>
        <v>21</v>
      </c>
      <c r="Q41" s="113">
        <f>IF(Q37="","",VLOOKUP(Q37,変換!$B$31:$C$58,2,FALSE))</f>
        <v>3</v>
      </c>
      <c r="R41" s="113">
        <f>IF(R37="","",VLOOKUP(R37,変換!$B$31:$C$58,2,FALSE))</f>
        <v>12</v>
      </c>
      <c r="S41" s="113">
        <f>IF(S37="","",VLOOKUP(S37,変換!$B$31:$C$58,2,FALSE))</f>
        <v>20</v>
      </c>
      <c r="T41" s="113">
        <f>IF(T37="","",VLOOKUP(T37,変換!$B$31:$C$58,2,FALSE))</f>
        <v>1</v>
      </c>
      <c r="U41" s="113">
        <f>IF(U37="","",VLOOKUP(U37,変換!$B$31:$C$58,2,FALSE))</f>
        <v>17</v>
      </c>
      <c r="V41" s="113">
        <f>IF(V37="","",VLOOKUP(V37,変換!$B$31:$C$58,2,FALSE))</f>
        <v>1</v>
      </c>
      <c r="W41" s="113">
        <f>IF(W37="","",VLOOKUP(W37,変換!$B$31:$C$58,2,FALSE))</f>
        <v>21</v>
      </c>
      <c r="X41" s="113">
        <f>IF(X37="","",VLOOKUP(X37,変換!$B$31:$C$58,2,FALSE))</f>
        <v>21</v>
      </c>
      <c r="Y41" s="113">
        <f>IF(Y37="","",VLOOKUP(Y37,変換!$B$31:$C$58,2,FALSE))</f>
        <v>21</v>
      </c>
      <c r="Z41" s="113">
        <f>IF(Z37="","",VLOOKUP(Z37,変換!$B$31:$C$58,2,FALSE))</f>
        <v>21</v>
      </c>
      <c r="AA41" s="113">
        <f>IF(AA37="","",VLOOKUP(AA37,変換!$B$31:$C$58,2,FALSE))</f>
        <v>11</v>
      </c>
      <c r="AB41" s="113">
        <f>IF(AB37="","",VLOOKUP(AB37,変換!$B$31:$C$58,2,FALSE))</f>
        <v>6</v>
      </c>
      <c r="AC41" s="113">
        <f>IF(AC37="","",VLOOKUP(AC37,変換!$B$31:$C$58,2,FALSE))</f>
        <v>17</v>
      </c>
      <c r="AD41" s="113">
        <f>IF(AD37="","",VLOOKUP(AD37,変換!$B$31:$C$58,2,FALSE))</f>
        <v>17</v>
      </c>
      <c r="AE41" s="113">
        <f>IF(AE37="","",VLOOKUP(AE37,変換!$B$31:$C$58,2,FALSE))</f>
        <v>1</v>
      </c>
      <c r="AF41" s="113">
        <f>IF(AF37="","",VLOOKUP(AF37,変換!$B$31:$C$58,2,FALSE))</f>
        <v>2</v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45139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20230809</v>
      </c>
      <c r="E9" s="101" t="str">
        <f>IF(手入力!C3="",REPLACE(D9,5,0,"/"),REPLACE(手入力!C3,5,0,"/"))</f>
        <v>2023/0809</v>
      </c>
      <c r="F9" s="36">
        <v>20230809</v>
      </c>
      <c r="G9" s="101" t="str">
        <f>IF(手入力!D3="",REPLACE(F9,5,0,"/"),REPLACE(手入力!D3,5,0,"/"))</f>
        <v>2023/0809</v>
      </c>
      <c r="H9" s="36">
        <v>20230809</v>
      </c>
      <c r="I9" s="101" t="str">
        <f>IF(手入力!E3="",REPLACE(H9,5,0,"/"),REPLACE(手入力!E3,5,0,"/"))</f>
        <v>2023/0809</v>
      </c>
      <c r="J9" s="36">
        <v>20230809</v>
      </c>
      <c r="K9" s="101" t="str">
        <f>IF(手入力!F3="",REPLACE(J9,5,0,"/"),REPLACE(手入力!F3,5,0,"/"))</f>
        <v>2023/0809</v>
      </c>
      <c r="L9" s="36">
        <v>20230809</v>
      </c>
      <c r="M9" s="101" t="str">
        <f>IF(手入力!G3="",REPLACE(L9,5,0,"/"),REPLACE(手入力!G3,5,0,"/"))</f>
        <v>2023/0809</v>
      </c>
      <c r="N9" s="36">
        <v>20230809</v>
      </c>
      <c r="O9" s="101" t="str">
        <f>IF(手入力!H3="",REPLACE(N9,5,0,"/"),REPLACE(手入力!H3,5,0,"/"))</f>
        <v>2023/0809</v>
      </c>
      <c r="P9" s="20">
        <v>20230816</v>
      </c>
      <c r="Q9" s="288" t="str">
        <f>IF(手入力!I3="",REPLACE(P9,5,0,"/"),REPLACE(手入力!I3,5,0,"/"))</f>
        <v>2023/0816</v>
      </c>
      <c r="R9" s="260">
        <v>20230816</v>
      </c>
      <c r="S9" s="288" t="str">
        <f>IF(手入力!J3="",REPLACE(R9,5,0,"/"),REPLACE(手入力!J3,5,0,"/"))</f>
        <v>2023/0816</v>
      </c>
      <c r="T9" s="260">
        <v>20230816</v>
      </c>
      <c r="U9" s="288" t="str">
        <f>IF(手入力!K3="",REPLACE(T9,5,0,"/"),REPLACE(手入力!K3,5,0,"/"))</f>
        <v>2023/0816</v>
      </c>
      <c r="V9" s="260">
        <v>20230816</v>
      </c>
      <c r="W9" s="288" t="str">
        <f>IF(手入力!L3="",REPLACE(V9,5,0,"/"),REPLACE(手入力!L3,5,0,"/"))</f>
        <v>2023/0816</v>
      </c>
      <c r="X9" s="260">
        <v>20230803</v>
      </c>
      <c r="Y9" s="288" t="str">
        <f>IF(手入力!M3="",REPLACE(X9,5,0,"/"),REPLACE(手入力!M3,5,0,"/"))</f>
        <v>2023/0803</v>
      </c>
      <c r="Z9" s="260">
        <v>20230803</v>
      </c>
      <c r="AA9" s="288" t="str">
        <f>IF(手入力!N3="",REPLACE(Z9,5,0,"/"),REPLACE(手入力!N3,5,0,"/"))</f>
        <v>2023/0803</v>
      </c>
      <c r="AB9" s="260">
        <v>20230803</v>
      </c>
      <c r="AC9" s="288" t="str">
        <f>IF(手入力!O3="",REPLACE(AB9,5,0,"/"),REPLACE(手入力!O3,5,0,"/"))</f>
        <v>2023/0803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1124</v>
      </c>
      <c r="E10" s="98" t="str">
        <f>TEXT(D10,"0000")</f>
        <v>1124</v>
      </c>
      <c r="F10" s="38">
        <v>919</v>
      </c>
      <c r="G10" s="98" t="str">
        <f>TEXT(F10,"0000")</f>
        <v>0919</v>
      </c>
      <c r="H10" s="38">
        <v>1035</v>
      </c>
      <c r="I10" s="98" t="str">
        <f>TEXT(H10,"0000")</f>
        <v>1035</v>
      </c>
      <c r="J10" s="38">
        <v>949</v>
      </c>
      <c r="K10" s="98" t="str">
        <f>TEXT(J10,"0000")</f>
        <v>0949</v>
      </c>
      <c r="L10" s="38">
        <v>858</v>
      </c>
      <c r="M10" s="98" t="str">
        <f>TEXT(L10,"0000")</f>
        <v>0858</v>
      </c>
      <c r="N10" s="38">
        <v>1009</v>
      </c>
      <c r="O10" s="98" t="str">
        <f>TEXT(N10,"0000")</f>
        <v>1009</v>
      </c>
      <c r="P10" s="20">
        <v>850</v>
      </c>
      <c r="Q10" s="289" t="str">
        <f>TEXT(P10,"0000")</f>
        <v>0850</v>
      </c>
      <c r="R10" s="188">
        <v>946</v>
      </c>
      <c r="S10" s="289" t="str">
        <f>TEXT(R10,"0000")</f>
        <v>0946</v>
      </c>
      <c r="T10" s="188">
        <v>1022</v>
      </c>
      <c r="U10" s="289" t="str">
        <f>TEXT(T10,"0000")</f>
        <v>1022</v>
      </c>
      <c r="V10" s="188">
        <v>918</v>
      </c>
      <c r="W10" s="289" t="str">
        <f>TEXT(V10,"0000")</f>
        <v>0918</v>
      </c>
      <c r="X10" s="187">
        <v>848</v>
      </c>
      <c r="Y10" s="289" t="str">
        <f>TEXT(X10,"0000")</f>
        <v>0848</v>
      </c>
      <c r="Z10" s="188">
        <v>912</v>
      </c>
      <c r="AA10" s="289" t="str">
        <f>TEXT(Z10,"0000")</f>
        <v>0912</v>
      </c>
      <c r="AB10" s="188">
        <v>1111</v>
      </c>
      <c r="AC10" s="289" t="str">
        <f>TEXT(AB10,"0000")</f>
        <v>1111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曇/晴</v>
      </c>
      <c r="E11" s="38">
        <f>IF(E9=0,"",(RIGHT(E9,2))-1)</f>
        <v>8</v>
      </c>
      <c r="F11" s="38" t="str">
        <f>IF(F$9=0,"",HLOOKUP(G11,天気タグ!$B$3:$AG$39,35))</f>
        <v>曇/晴</v>
      </c>
      <c r="G11" s="38">
        <f>IF(G9=0,"",(RIGHT(G9,2))-1)</f>
        <v>8</v>
      </c>
      <c r="H11" s="38" t="str">
        <f>IF(H$9=0,"",HLOOKUP(I11,天気タグ!$B$3:$AG$39,35))</f>
        <v>曇/晴</v>
      </c>
      <c r="I11" s="38">
        <f>IF(I9=0,"",(RIGHT(I9,2))-1)</f>
        <v>8</v>
      </c>
      <c r="J11" s="38" t="str">
        <f>IF(J$9=0,"",HLOOKUP(K11,天気タグ!$B$3:$AG$39,35))</f>
        <v>曇/晴</v>
      </c>
      <c r="K11" s="38">
        <f>IF(K9=0,"",(RIGHT(K9,2))-1)</f>
        <v>8</v>
      </c>
      <c r="L11" s="38" t="str">
        <f>IF(L$9=0,"",HLOOKUP(M11,天気タグ!$B$3:$AG$39,35))</f>
        <v>曇/晴</v>
      </c>
      <c r="M11" s="38">
        <f>IF(M9=0,"",(RIGHT(M9,2))-1)</f>
        <v>8</v>
      </c>
      <c r="N11" s="38" t="str">
        <f>IF(N$9=0,"",HLOOKUP(O11,天気タグ!$B$3:$AG$39,35))</f>
        <v>曇/晴</v>
      </c>
      <c r="O11" s="38">
        <f>IF(O9=0,"",(RIGHT(O9,2))-1)</f>
        <v>8</v>
      </c>
      <c r="P11" s="188" t="str">
        <f>IF(P$9=0,"",HLOOKUP(Q11,天気タグ!$B$3:$AG$39,35))</f>
        <v>雨</v>
      </c>
      <c r="Q11" s="188">
        <f>IF(Q9=0,"",(RIGHT(Q9,2))-1)</f>
        <v>15</v>
      </c>
      <c r="R11" s="188" t="str">
        <f>IF(R$9=0,"",HLOOKUP(S11,天気タグ!$B$3:$AG$39,35))</f>
        <v>雨</v>
      </c>
      <c r="S11" s="188">
        <f>IF(S9=0,"",(RIGHT(S9,2))-1)</f>
        <v>15</v>
      </c>
      <c r="T11" s="188" t="str">
        <f>IF(T$9=0,"",HLOOKUP(U11,天気タグ!$B$3:$AG$39,35))</f>
        <v>雨</v>
      </c>
      <c r="U11" s="188">
        <f>IF(U9=0,"",(RIGHT(U9,2))-1)</f>
        <v>15</v>
      </c>
      <c r="V11" s="188" t="str">
        <f>IF(V$9=0,"",HLOOKUP(W11,天気タグ!$B$3:$AG$39,35))</f>
        <v>雨</v>
      </c>
      <c r="W11" s="188">
        <f>IF(W9=0,"",(RIGHT(W9,2))-1)</f>
        <v>15</v>
      </c>
      <c r="X11" s="188" t="str">
        <f>IF(X$9=0,"",HLOOKUP(Y11,天気タグ!$B$3:$AG$39,35))</f>
        <v>晴</v>
      </c>
      <c r="Y11" s="188">
        <f>IF(Y9=0,"",(RIGHT(Y9,2))-1)</f>
        <v>2</v>
      </c>
      <c r="Z11" s="188" t="str">
        <f>IF(Z$9=0,"",HLOOKUP(AA11,天気タグ!$B$3:$AG$39,35))</f>
        <v>晴</v>
      </c>
      <c r="AA11" s="188">
        <f>IF(AA9=0,"",(RIGHT(AA9,2))-1)</f>
        <v>2</v>
      </c>
      <c r="AB11" s="188" t="str">
        <f>IF(AB$9=0,"",HLOOKUP(AC11,天気タグ!$B$3:$AG$39,35))</f>
        <v>晴</v>
      </c>
      <c r="AC11" s="188">
        <f>IF(AC9=0,"",(RIGHT(AC9,2))-1)</f>
        <v>2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曇|雨</v>
      </c>
      <c r="E12" s="38">
        <f>IF(E9=0,"",RIGHT(E9,2)*1)</f>
        <v>9</v>
      </c>
      <c r="F12" s="38" t="str">
        <f>IF(F$9=0,"",HLOOKUP(G12,天気タグ!$B$3:$AG$39,35))</f>
        <v>曇|雨</v>
      </c>
      <c r="G12" s="38">
        <f>IF(G9=0,"",RIGHT(G9,2)*1)</f>
        <v>9</v>
      </c>
      <c r="H12" s="38" t="str">
        <f>IF(H$9=0,"",HLOOKUP(I12,天気タグ!$B$3:$AG$39,35))</f>
        <v>曇|雨</v>
      </c>
      <c r="I12" s="38">
        <f>IF(I9=0,"",RIGHT(I9,2)*1)</f>
        <v>9</v>
      </c>
      <c r="J12" s="38" t="str">
        <f>IF(J$9=0,"",HLOOKUP(K12,天気タグ!$B$3:$AG$39,35))</f>
        <v>曇|雨</v>
      </c>
      <c r="K12" s="38">
        <f>IF(K9=0,"",RIGHT(K9,2)*1)</f>
        <v>9</v>
      </c>
      <c r="L12" s="38" t="str">
        <f>IF(L$9=0,"",HLOOKUP(M12,天気タグ!$B$3:$AG$39,35))</f>
        <v>曇|雨</v>
      </c>
      <c r="M12" s="38">
        <f>IF(M9=0,"",RIGHT(M9,2)*1)</f>
        <v>9</v>
      </c>
      <c r="N12" s="38" t="str">
        <f>IF(N$9=0,"",HLOOKUP(O12,天気タグ!$B$3:$AG$39,35))</f>
        <v>曇|雨</v>
      </c>
      <c r="O12" s="38">
        <f>IF(O9=0,"",RIGHT(O9,2)*1)</f>
        <v>9</v>
      </c>
      <c r="P12" s="188" t="str">
        <f>IF(P$9=0,"",HLOOKUP(Q12,天気タグ!$B$3:$AG$39,35))</f>
        <v>雨/曇</v>
      </c>
      <c r="Q12" s="188">
        <f>IF(Q9=0,"",RIGHT(Q9,2)*1)</f>
        <v>16</v>
      </c>
      <c r="R12" s="188" t="str">
        <f>IF(R$9=0,"",HLOOKUP(S12,天気タグ!$B$3:$AG$39,35))</f>
        <v>雨/曇</v>
      </c>
      <c r="S12" s="188">
        <f>IF(S9=0,"",RIGHT(S9,2)*1)</f>
        <v>16</v>
      </c>
      <c r="T12" s="188" t="str">
        <f>IF(T$9=0,"",HLOOKUP(U12,天気タグ!$B$3:$AG$39,35))</f>
        <v>雨/曇</v>
      </c>
      <c r="U12" s="188">
        <f>IF(U9=0,"",RIGHT(U9,2)*1)</f>
        <v>16</v>
      </c>
      <c r="V12" s="188" t="str">
        <f>IF(V$9=0,"",HLOOKUP(W12,天気タグ!$B$3:$AG$39,35))</f>
        <v>雨/曇</v>
      </c>
      <c r="W12" s="188">
        <f>IF(W9=0,"",RIGHT(W9,2)*1)</f>
        <v>16</v>
      </c>
      <c r="X12" s="188" t="str">
        <f>IF(X$9=0,"",HLOOKUP(Y12,天気タグ!$B$3:$AG$39,35))</f>
        <v>晴</v>
      </c>
      <c r="Y12" s="188">
        <f>IF(Y9=0,"",RIGHT(Y9,2)*1)</f>
        <v>3</v>
      </c>
      <c r="Z12" s="188" t="str">
        <f>IF(Z$9=0,"",HLOOKUP(AA12,天気タグ!$B$3:$AG$39,35))</f>
        <v>晴</v>
      </c>
      <c r="AA12" s="188">
        <f>IF(AA9=0,"",RIGHT(AA9,2)*1)</f>
        <v>3</v>
      </c>
      <c r="AB12" s="188" t="str">
        <f>IF(AB$9=0,"",HLOOKUP(AC12,天気タグ!$B$3:$AG$39,35))</f>
        <v>晴</v>
      </c>
      <c r="AC12" s="188">
        <f>IF(AC9=0,"",RIGHT(AC9,2)*1)</f>
        <v>3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30.5</v>
      </c>
      <c r="E13" s="26"/>
      <c r="F13" s="26">
        <v>35.1</v>
      </c>
      <c r="G13" s="26"/>
      <c r="H13" s="26">
        <v>32.6</v>
      </c>
      <c r="I13" s="38"/>
      <c r="J13" s="26">
        <v>32.4</v>
      </c>
      <c r="K13" s="26"/>
      <c r="L13" s="26">
        <v>31.1</v>
      </c>
      <c r="M13" s="26"/>
      <c r="N13" s="26">
        <v>33</v>
      </c>
      <c r="O13" s="26"/>
      <c r="P13" s="190">
        <v>29.5</v>
      </c>
      <c r="Q13" s="26" t="str">
        <f>IFERROR(VLOOKUP(Q$9,#REF!,2,FALSE),"")</f>
        <v/>
      </c>
      <c r="R13" s="191">
        <v>28.9</v>
      </c>
      <c r="S13" s="188"/>
      <c r="T13" s="191">
        <v>30.3</v>
      </c>
      <c r="U13" s="191"/>
      <c r="V13" s="191">
        <v>30.4</v>
      </c>
      <c r="W13" s="191"/>
      <c r="X13" s="190">
        <v>30.5</v>
      </c>
      <c r="Y13" s="191"/>
      <c r="Z13" s="191">
        <v>32.799999999999997</v>
      </c>
      <c r="AA13" s="191"/>
      <c r="AB13" s="191">
        <v>34.299999999999997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23.7</v>
      </c>
      <c r="E14" s="31"/>
      <c r="F14" s="32">
        <v>28.6</v>
      </c>
      <c r="G14" s="32"/>
      <c r="H14" s="32">
        <v>19.7</v>
      </c>
      <c r="I14" s="32"/>
      <c r="J14" s="32">
        <v>27.1</v>
      </c>
      <c r="K14" s="32"/>
      <c r="L14" s="32">
        <v>25.8</v>
      </c>
      <c r="M14" s="32"/>
      <c r="N14" s="32">
        <v>29</v>
      </c>
      <c r="O14" s="32"/>
      <c r="P14" s="198">
        <v>22.3</v>
      </c>
      <c r="Q14" s="26" t="str">
        <f>IFERROR(VLOOKUP(Q$9,#REF!,3,FALSE),"")</f>
        <v/>
      </c>
      <c r="R14" s="199">
        <v>27.5</v>
      </c>
      <c r="S14" s="199"/>
      <c r="T14" s="199">
        <v>27.3</v>
      </c>
      <c r="U14" s="199"/>
      <c r="V14" s="199">
        <v>31.5</v>
      </c>
      <c r="W14" s="199"/>
      <c r="X14" s="198">
        <v>25.4</v>
      </c>
      <c r="Y14" s="198"/>
      <c r="Z14" s="199">
        <v>29.4</v>
      </c>
      <c r="AA14" s="199"/>
      <c r="AB14" s="199">
        <v>29.9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0.21</v>
      </c>
      <c r="E26" s="88"/>
      <c r="F26" s="88">
        <v>0.2</v>
      </c>
      <c r="G26" s="88"/>
      <c r="H26" s="38">
        <v>0.8</v>
      </c>
      <c r="I26" s="88"/>
      <c r="J26" s="38">
        <v>0.67</v>
      </c>
      <c r="K26" s="88"/>
      <c r="L26" s="88">
        <v>0.15</v>
      </c>
      <c r="M26" s="88"/>
      <c r="N26" s="88">
        <v>0.15</v>
      </c>
      <c r="O26" s="88"/>
      <c r="P26" s="264">
        <v>0.8</v>
      </c>
      <c r="Q26" s="212"/>
      <c r="R26" s="188">
        <v>0.53</v>
      </c>
      <c r="S26" s="212"/>
      <c r="T26" s="188">
        <v>0.53</v>
      </c>
      <c r="U26" s="212"/>
      <c r="V26" s="188">
        <v>0.53</v>
      </c>
      <c r="W26" s="212"/>
      <c r="X26" s="264">
        <v>0.22</v>
      </c>
      <c r="Y26" s="212"/>
      <c r="Z26" s="212">
        <v>0.22</v>
      </c>
      <c r="AA26" s="212"/>
      <c r="AB26" s="188">
        <v>0.23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0.05</v>
      </c>
      <c r="G27" s="88"/>
      <c r="H27" s="38">
        <v>0</v>
      </c>
      <c r="I27" s="88"/>
      <c r="J27" s="38">
        <v>0.05</v>
      </c>
      <c r="K27" s="88"/>
      <c r="L27" s="88">
        <v>0.1</v>
      </c>
      <c r="M27" s="88"/>
      <c r="N27" s="88">
        <v>0.09</v>
      </c>
      <c r="O27" s="88"/>
      <c r="P27" s="264">
        <v>7.0000000000000007E-2</v>
      </c>
      <c r="Q27" s="212"/>
      <c r="R27" s="188">
        <v>7.0000000000000007E-2</v>
      </c>
      <c r="S27" s="212"/>
      <c r="T27" s="188">
        <v>7.0000000000000007E-2</v>
      </c>
      <c r="U27" s="212"/>
      <c r="V27" s="188">
        <v>0.06</v>
      </c>
      <c r="W27" s="212"/>
      <c r="X27" s="264">
        <v>0.05</v>
      </c>
      <c r="Y27" s="212"/>
      <c r="Z27" s="212">
        <v>0.05</v>
      </c>
      <c r="AA27" s="212"/>
      <c r="AB27" s="188">
        <v>0.05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0.18</v>
      </c>
      <c r="I36" s="88"/>
      <c r="J36" s="38">
        <v>0.18</v>
      </c>
      <c r="K36" s="88"/>
      <c r="L36" s="88">
        <v>0.09</v>
      </c>
      <c r="M36" s="88"/>
      <c r="N36" s="88">
        <v>0.09</v>
      </c>
      <c r="O36" s="88"/>
      <c r="P36" s="264">
        <v>0</v>
      </c>
      <c r="Q36" s="212"/>
      <c r="R36" s="188">
        <v>0.08</v>
      </c>
      <c r="S36" s="212"/>
      <c r="T36" s="188">
        <v>0.1</v>
      </c>
      <c r="U36" s="212"/>
      <c r="V36" s="188">
        <v>0.06</v>
      </c>
      <c r="W36" s="212"/>
      <c r="X36" s="264">
        <v>0</v>
      </c>
      <c r="Y36" s="212"/>
      <c r="Z36" s="212">
        <v>7.0000000000000007E-2</v>
      </c>
      <c r="AA36" s="212"/>
      <c r="AB36" s="188">
        <v>0.06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3">
        <v>0</v>
      </c>
      <c r="Q37" s="211"/>
      <c r="R37" s="188">
        <v>0</v>
      </c>
      <c r="S37" s="211"/>
      <c r="T37" s="188">
        <v>0</v>
      </c>
      <c r="U37" s="211"/>
      <c r="V37" s="188">
        <v>0</v>
      </c>
      <c r="W37" s="211"/>
      <c r="X37" s="263">
        <v>0</v>
      </c>
      <c r="Y37" s="211"/>
      <c r="Z37" s="211">
        <v>0</v>
      </c>
      <c r="AA37" s="211"/>
      <c r="AB37" s="188">
        <v>0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>
        <v>6.0000000000000001E-3</v>
      </c>
      <c r="E39" s="80"/>
      <c r="F39" s="80">
        <v>3.0000000000000001E-3</v>
      </c>
      <c r="G39" s="80"/>
      <c r="H39" s="38">
        <v>0</v>
      </c>
      <c r="I39" s="80"/>
      <c r="J39" s="38">
        <v>0</v>
      </c>
      <c r="K39" s="80"/>
      <c r="L39" s="80">
        <v>8.9999999999999993E-3</v>
      </c>
      <c r="M39" s="80"/>
      <c r="N39" s="80">
        <v>5.0000000000000001E-3</v>
      </c>
      <c r="O39" s="80"/>
      <c r="P39" s="263">
        <v>3.0000000000000001E-3</v>
      </c>
      <c r="Q39" s="211"/>
      <c r="R39" s="188">
        <v>3.0000000000000001E-3</v>
      </c>
      <c r="S39" s="211"/>
      <c r="T39" s="188">
        <v>4.0000000000000001E-3</v>
      </c>
      <c r="U39" s="211"/>
      <c r="V39" s="188">
        <v>3.0000000000000001E-3</v>
      </c>
      <c r="W39" s="211"/>
      <c r="X39" s="263">
        <v>5.0000000000000001E-3</v>
      </c>
      <c r="Y39" s="211"/>
      <c r="Z39" s="211">
        <v>3.0000000000000001E-3</v>
      </c>
      <c r="AA39" s="211"/>
      <c r="AB39" s="188">
        <v>0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>
        <v>6.0000000000000001E-3</v>
      </c>
      <c r="E43" s="80"/>
      <c r="F43" s="80">
        <v>8.0000000000000002E-3</v>
      </c>
      <c r="G43" s="80"/>
      <c r="H43" s="38">
        <v>0</v>
      </c>
      <c r="I43" s="80"/>
      <c r="J43" s="38">
        <v>0</v>
      </c>
      <c r="K43" s="80"/>
      <c r="L43" s="80">
        <v>7.0000000000000001E-3</v>
      </c>
      <c r="M43" s="80"/>
      <c r="N43" s="80">
        <v>7.0000000000000001E-3</v>
      </c>
      <c r="O43" s="80"/>
      <c r="P43" s="263">
        <v>4.0000000000000001E-3</v>
      </c>
      <c r="Q43" s="211"/>
      <c r="R43" s="188">
        <v>8.9999999999999993E-3</v>
      </c>
      <c r="S43" s="211"/>
      <c r="T43" s="188">
        <v>8.9999999999999993E-3</v>
      </c>
      <c r="U43" s="211"/>
      <c r="V43" s="188">
        <v>8.0000000000000002E-3</v>
      </c>
      <c r="W43" s="211"/>
      <c r="X43" s="263">
        <v>6.0000000000000001E-3</v>
      </c>
      <c r="Y43" s="211"/>
      <c r="Z43" s="211">
        <v>0.01</v>
      </c>
      <c r="AA43" s="211"/>
      <c r="AB43" s="188">
        <v>8.9999999999999993E-3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3">
        <v>0</v>
      </c>
      <c r="Q46" s="211"/>
      <c r="R46" s="188">
        <v>0</v>
      </c>
      <c r="S46" s="211"/>
      <c r="T46" s="188">
        <v>0</v>
      </c>
      <c r="U46" s="211"/>
      <c r="V46" s="188">
        <v>0</v>
      </c>
      <c r="W46" s="211"/>
      <c r="X46" s="263">
        <v>0</v>
      </c>
      <c r="Y46" s="211"/>
      <c r="Z46" s="211">
        <v>0</v>
      </c>
      <c r="AA46" s="211"/>
      <c r="AB46" s="188">
        <v>0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>
        <v>4.5</v>
      </c>
      <c r="E51" s="26"/>
      <c r="F51" s="26">
        <v>4.5</v>
      </c>
      <c r="G51" s="26"/>
      <c r="H51" s="38">
        <v>12.8</v>
      </c>
      <c r="I51" s="26"/>
      <c r="J51" s="38">
        <v>11.1</v>
      </c>
      <c r="K51" s="26"/>
      <c r="L51" s="26">
        <v>4.5</v>
      </c>
      <c r="M51" s="26"/>
      <c r="N51" s="26">
        <v>4.5</v>
      </c>
      <c r="O51" s="26"/>
      <c r="P51" s="190">
        <v>7.3</v>
      </c>
      <c r="Q51" s="191"/>
      <c r="R51" s="188">
        <v>5.9</v>
      </c>
      <c r="S51" s="191"/>
      <c r="T51" s="188">
        <v>6</v>
      </c>
      <c r="U51" s="191"/>
      <c r="V51" s="188">
        <v>5.8</v>
      </c>
      <c r="W51" s="191"/>
      <c r="X51" s="190">
        <v>4.5999999999999996</v>
      </c>
      <c r="Y51" s="191"/>
      <c r="Z51" s="191">
        <v>5.3</v>
      </c>
      <c r="AA51" s="191"/>
      <c r="AB51" s="188">
        <v>5.2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4.0999999999999996</v>
      </c>
      <c r="E53" s="26"/>
      <c r="F53" s="26">
        <v>4.3</v>
      </c>
      <c r="G53" s="26"/>
      <c r="H53" s="38">
        <v>12.6</v>
      </c>
      <c r="I53" s="26"/>
      <c r="J53" s="38">
        <v>11.8</v>
      </c>
      <c r="K53" s="26"/>
      <c r="L53" s="26">
        <v>5.3</v>
      </c>
      <c r="M53" s="26"/>
      <c r="N53" s="26">
        <v>5.4</v>
      </c>
      <c r="O53" s="26"/>
      <c r="P53" s="190">
        <v>7.9</v>
      </c>
      <c r="Q53" s="191"/>
      <c r="R53" s="188">
        <v>6.3</v>
      </c>
      <c r="S53" s="191"/>
      <c r="T53" s="188">
        <v>6.5</v>
      </c>
      <c r="U53" s="191"/>
      <c r="V53" s="188">
        <v>6.1</v>
      </c>
      <c r="W53" s="191"/>
      <c r="X53" s="190">
        <v>4.5999999999999996</v>
      </c>
      <c r="Y53" s="191"/>
      <c r="Z53" s="191">
        <v>5.7</v>
      </c>
      <c r="AA53" s="191"/>
      <c r="AB53" s="188">
        <v>5.6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>
        <v>14.730920399999999</v>
      </c>
      <c r="E54" s="26"/>
      <c r="F54" s="26">
        <v>15.2323524</v>
      </c>
      <c r="G54" s="26"/>
      <c r="H54" s="38">
        <v>62.261649300000002</v>
      </c>
      <c r="I54" s="26"/>
      <c r="J54" s="38">
        <v>53.083129599999992</v>
      </c>
      <c r="K54" s="26"/>
      <c r="L54" s="26">
        <v>18.445156099999998</v>
      </c>
      <c r="M54" s="26"/>
      <c r="N54" s="26">
        <v>18.420795300000002</v>
      </c>
      <c r="O54" s="26"/>
      <c r="P54" s="190">
        <v>28.963308900000001</v>
      </c>
      <c r="Q54" s="191"/>
      <c r="R54" s="188">
        <v>25.961246499999998</v>
      </c>
      <c r="S54" s="191"/>
      <c r="T54" s="188">
        <v>27.650270799999998</v>
      </c>
      <c r="U54" s="191"/>
      <c r="V54" s="188">
        <v>25.183270199999999</v>
      </c>
      <c r="W54" s="191"/>
      <c r="X54" s="190">
        <v>15.197107800000001</v>
      </c>
      <c r="Y54" s="191"/>
      <c r="Z54" s="191">
        <v>14.471446200000001</v>
      </c>
      <c r="AA54" s="191"/>
      <c r="AB54" s="188">
        <v>15.2197046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>
        <v>123</v>
      </c>
      <c r="I55" s="38"/>
      <c r="J55" s="38">
        <v>108</v>
      </c>
      <c r="K55" s="38"/>
      <c r="L55" s="38" t="s">
        <v>361</v>
      </c>
      <c r="M55" s="38"/>
      <c r="N55" s="38" t="s">
        <v>361</v>
      </c>
      <c r="O55" s="38"/>
      <c r="P55" s="187">
        <v>75</v>
      </c>
      <c r="Q55" s="188"/>
      <c r="R55" s="188">
        <v>76</v>
      </c>
      <c r="S55" s="188"/>
      <c r="T55" s="188">
        <v>72</v>
      </c>
      <c r="U55" s="188"/>
      <c r="V55" s="188">
        <v>68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>
        <v>2E-3</v>
      </c>
      <c r="E57" s="98">
        <f>D57/1000</f>
        <v>1.9999999999999999E-6</v>
      </c>
      <c r="F57" s="90">
        <v>2E-3</v>
      </c>
      <c r="G57" s="98">
        <f>F57/1000</f>
        <v>1.9999999999999999E-6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>
        <v>1E-3</v>
      </c>
      <c r="M57" s="98">
        <f>L57/1000</f>
        <v>9.9999999999999995E-7</v>
      </c>
      <c r="N57" s="90">
        <v>1E-3</v>
      </c>
      <c r="O57" s="98">
        <f>N57/1000</f>
        <v>9.9999999999999995E-7</v>
      </c>
      <c r="P57" s="265">
        <v>1E-3</v>
      </c>
      <c r="Q57" s="289">
        <f>P57/1000</f>
        <v>9.9999999999999995E-7</v>
      </c>
      <c r="R57" s="188">
        <v>1E-3</v>
      </c>
      <c r="S57" s="289">
        <f>R57/1000</f>
        <v>9.9999999999999995E-7</v>
      </c>
      <c r="T57" s="188">
        <v>1E-3</v>
      </c>
      <c r="U57" s="289">
        <f>T57/1000</f>
        <v>9.9999999999999995E-7</v>
      </c>
      <c r="V57" s="188">
        <v>1E-3</v>
      </c>
      <c r="W57" s="289">
        <f>V57/1000</f>
        <v>9.9999999999999995E-7</v>
      </c>
      <c r="X57" s="265">
        <v>3.0000000000000001E-3</v>
      </c>
      <c r="Y57" s="289">
        <f>X57/1000</f>
        <v>3.0000000000000001E-6</v>
      </c>
      <c r="Z57" s="215">
        <v>2E-3</v>
      </c>
      <c r="AA57" s="289">
        <f>Z57/1000</f>
        <v>1.9999999999999999E-6</v>
      </c>
      <c r="AB57" s="188">
        <v>1E-3</v>
      </c>
      <c r="AC57" s="289">
        <f>AB57/1000</f>
        <v>9.9999999999999995E-7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>
        <v>1E-3</v>
      </c>
      <c r="E58" s="98">
        <f>D58/1000</f>
        <v>9.9999999999999995E-7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>
        <v>1E-3</v>
      </c>
      <c r="M58" s="98">
        <f>L58/1000</f>
        <v>9.9999999999999995E-7</v>
      </c>
      <c r="N58" s="90">
        <v>0</v>
      </c>
      <c r="O58" s="98">
        <f>N58/1000</f>
        <v>0</v>
      </c>
      <c r="P58" s="265">
        <v>0</v>
      </c>
      <c r="Q58" s="289">
        <f>P58/1000</f>
        <v>0</v>
      </c>
      <c r="R58" s="188">
        <v>0</v>
      </c>
      <c r="S58" s="289">
        <f>R58/1000</f>
        <v>0</v>
      </c>
      <c r="T58" s="188">
        <v>0</v>
      </c>
      <c r="U58" s="289">
        <f>T58/1000</f>
        <v>0</v>
      </c>
      <c r="V58" s="188">
        <v>0</v>
      </c>
      <c r="W58" s="289">
        <f>V58/1000</f>
        <v>0</v>
      </c>
      <c r="X58" s="265">
        <v>2E-3</v>
      </c>
      <c r="Y58" s="289">
        <f>X58/1000</f>
        <v>1.9999999999999999E-6</v>
      </c>
      <c r="Z58" s="215">
        <v>2E-3</v>
      </c>
      <c r="AA58" s="289">
        <f>Z58/1000</f>
        <v>1.9999999999999999E-6</v>
      </c>
      <c r="AB58" s="188">
        <v>2E-3</v>
      </c>
      <c r="AC58" s="289">
        <f>AB58/1000</f>
        <v>1.9999999999999999E-6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0.5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90">
        <v>0.5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0.5</v>
      </c>
      <c r="Y61" s="191"/>
      <c r="Z61" s="191">
        <v>0.5</v>
      </c>
      <c r="AA61" s="191"/>
      <c r="AB61" s="188">
        <v>0.6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7.4</v>
      </c>
      <c r="G62" s="26"/>
      <c r="H62" s="38">
        <v>6.5</v>
      </c>
      <c r="I62" s="26"/>
      <c r="J62" s="38">
        <v>6.5</v>
      </c>
      <c r="K62" s="26"/>
      <c r="L62" s="26">
        <v>7.3</v>
      </c>
      <c r="M62" s="26"/>
      <c r="N62" s="26">
        <v>7.1</v>
      </c>
      <c r="O62" s="26"/>
      <c r="P62" s="190">
        <v>6.9</v>
      </c>
      <c r="Q62" s="191"/>
      <c r="R62" s="188">
        <v>7.3</v>
      </c>
      <c r="S62" s="191"/>
      <c r="T62" s="188">
        <v>7.7</v>
      </c>
      <c r="U62" s="191"/>
      <c r="V62" s="188">
        <v>7.2</v>
      </c>
      <c r="W62" s="191"/>
      <c r="X62" s="190">
        <v>7.4</v>
      </c>
      <c r="Y62" s="191"/>
      <c r="Z62" s="191">
        <v>7.4</v>
      </c>
      <c r="AA62" s="191"/>
      <c r="AB62" s="188">
        <v>7.5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>
        <v>1E-3</v>
      </c>
      <c r="E78" s="79"/>
      <c r="F78" s="80">
        <v>2E-3</v>
      </c>
      <c r="G78" s="80"/>
      <c r="H78" s="38">
        <v>0</v>
      </c>
      <c r="I78" s="80"/>
      <c r="J78" s="80">
        <v>0</v>
      </c>
      <c r="K78" s="80"/>
      <c r="L78" s="80">
        <v>0</v>
      </c>
      <c r="M78" s="80"/>
      <c r="N78" s="80">
        <v>0</v>
      </c>
      <c r="O78" s="80"/>
      <c r="P78" s="263">
        <v>0</v>
      </c>
      <c r="Q78" s="211"/>
      <c r="R78" s="211">
        <v>0</v>
      </c>
      <c r="S78" s="211"/>
      <c r="T78" s="211">
        <v>0</v>
      </c>
      <c r="U78" s="211"/>
      <c r="V78" s="211">
        <v>0</v>
      </c>
      <c r="W78" s="211"/>
      <c r="X78" s="263">
        <v>1E-3</v>
      </c>
      <c r="Y78" s="263"/>
      <c r="Z78" s="211">
        <v>1E-3</v>
      </c>
      <c r="AA78" s="211"/>
      <c r="AB78" s="211">
        <v>2E-3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>
        <v>4.0000000000000001E-3</v>
      </c>
      <c r="E79" s="79"/>
      <c r="F79" s="80">
        <v>6.0000000000000001E-3</v>
      </c>
      <c r="G79" s="80"/>
      <c r="H79" s="38">
        <v>0</v>
      </c>
      <c r="I79" s="80"/>
      <c r="J79" s="80">
        <v>0</v>
      </c>
      <c r="K79" s="80"/>
      <c r="L79" s="80">
        <v>3.0000000000000001E-3</v>
      </c>
      <c r="M79" s="80"/>
      <c r="N79" s="80">
        <v>4.0000000000000001E-3</v>
      </c>
      <c r="O79" s="80"/>
      <c r="P79" s="263">
        <v>0</v>
      </c>
      <c r="Q79" s="211"/>
      <c r="R79" s="211">
        <v>6.0000000000000001E-3</v>
      </c>
      <c r="S79" s="211"/>
      <c r="T79" s="211">
        <v>6.0000000000000001E-3</v>
      </c>
      <c r="U79" s="211"/>
      <c r="V79" s="211">
        <v>4.0000000000000001E-3</v>
      </c>
      <c r="W79" s="211"/>
      <c r="X79" s="263">
        <v>4.0000000000000001E-3</v>
      </c>
      <c r="Y79" s="263"/>
      <c r="Z79" s="211">
        <v>8.9999999999999993E-3</v>
      </c>
      <c r="AA79" s="211"/>
      <c r="AB79" s="211">
        <v>1.0999999999999999E-2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0.5</v>
      </c>
      <c r="G81" s="26"/>
      <c r="H81" s="38">
        <v>0.6</v>
      </c>
      <c r="I81" s="26"/>
      <c r="J81" s="26">
        <v>0.5</v>
      </c>
      <c r="K81" s="26"/>
      <c r="L81" s="26">
        <v>0.8</v>
      </c>
      <c r="M81" s="26"/>
      <c r="N81" s="26">
        <v>0.6</v>
      </c>
      <c r="O81" s="26"/>
      <c r="P81" s="190">
        <v>1</v>
      </c>
      <c r="Q81" s="191"/>
      <c r="R81" s="191">
        <v>0.5</v>
      </c>
      <c r="S81" s="191"/>
      <c r="T81" s="191">
        <v>0.6</v>
      </c>
      <c r="U81" s="191"/>
      <c r="V81" s="191">
        <v>0.5</v>
      </c>
      <c r="W81" s="191"/>
      <c r="X81" s="190">
        <v>0.8</v>
      </c>
      <c r="Y81" s="190"/>
      <c r="Z81" s="191">
        <v>0.5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>
        <v>14.730920399999999</v>
      </c>
      <c r="E82" s="25"/>
      <c r="F82" s="26">
        <v>15.2323524</v>
      </c>
      <c r="G82" s="26"/>
      <c r="H82" s="38">
        <v>62.261649300000002</v>
      </c>
      <c r="I82" s="26"/>
      <c r="J82" s="26">
        <v>53.083129599999992</v>
      </c>
      <c r="K82" s="26"/>
      <c r="L82" s="26">
        <v>18.445156099999998</v>
      </c>
      <c r="M82" s="26"/>
      <c r="N82" s="26">
        <v>18.420795300000002</v>
      </c>
      <c r="O82" s="26"/>
      <c r="P82" s="190">
        <v>28.963308900000001</v>
      </c>
      <c r="Q82" s="191"/>
      <c r="R82" s="191">
        <v>25.961246499999998</v>
      </c>
      <c r="S82" s="191"/>
      <c r="T82" s="191">
        <v>27.650270799999998</v>
      </c>
      <c r="U82" s="191"/>
      <c r="V82" s="191">
        <v>25.183270199999999</v>
      </c>
      <c r="W82" s="191"/>
      <c r="X82" s="190">
        <v>15.197107800000001</v>
      </c>
      <c r="Y82" s="190"/>
      <c r="Z82" s="191">
        <v>14.471446200000001</v>
      </c>
      <c r="AA82" s="191"/>
      <c r="AB82" s="191">
        <v>15.2197046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>
        <v>123</v>
      </c>
      <c r="I89" s="38"/>
      <c r="J89" s="38">
        <v>108</v>
      </c>
      <c r="K89" s="38"/>
      <c r="L89" s="38" t="s">
        <v>361</v>
      </c>
      <c r="M89" s="38"/>
      <c r="N89" s="38" t="s">
        <v>361</v>
      </c>
      <c r="O89" s="38"/>
      <c r="P89" s="187">
        <v>75</v>
      </c>
      <c r="Q89" s="188"/>
      <c r="R89" s="188">
        <v>76</v>
      </c>
      <c r="S89" s="188"/>
      <c r="T89" s="188">
        <v>72</v>
      </c>
      <c r="U89" s="188"/>
      <c r="V89" s="188">
        <v>68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7.4</v>
      </c>
      <c r="G91" s="26"/>
      <c r="H91" s="38">
        <v>6.5</v>
      </c>
      <c r="I91" s="26"/>
      <c r="J91" s="26">
        <v>6.5</v>
      </c>
      <c r="K91" s="26"/>
      <c r="L91" s="26">
        <v>7.3</v>
      </c>
      <c r="M91" s="26"/>
      <c r="N91" s="26">
        <v>7.1</v>
      </c>
      <c r="O91" s="26"/>
      <c r="P91" s="190">
        <v>6.9</v>
      </c>
      <c r="Q91" s="191"/>
      <c r="R91" s="191">
        <v>7.3</v>
      </c>
      <c r="S91" s="191"/>
      <c r="T91" s="191">
        <v>7.7</v>
      </c>
      <c r="U91" s="191"/>
      <c r="V91" s="191">
        <v>7.2</v>
      </c>
      <c r="W91" s="191"/>
      <c r="X91" s="190">
        <v>7.4</v>
      </c>
      <c r="Y91" s="190"/>
      <c r="Z91" s="191">
        <v>7.4</v>
      </c>
      <c r="AA91" s="191"/>
      <c r="AB91" s="191">
        <v>7.5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5.2</v>
      </c>
      <c r="E100" s="25"/>
      <c r="F100" s="26">
        <v>5.6</v>
      </c>
      <c r="G100" s="26"/>
      <c r="H100" s="38">
        <v>19.2</v>
      </c>
      <c r="I100" s="26"/>
      <c r="J100" s="26">
        <v>16.8</v>
      </c>
      <c r="K100" s="26"/>
      <c r="L100" s="26">
        <v>6.7</v>
      </c>
      <c r="M100" s="26"/>
      <c r="N100" s="26">
        <v>6.7</v>
      </c>
      <c r="O100" s="26"/>
      <c r="P100" s="190">
        <v>10.8</v>
      </c>
      <c r="Q100" s="191"/>
      <c r="R100" s="191">
        <v>9</v>
      </c>
      <c r="S100" s="191"/>
      <c r="T100" s="191">
        <v>9.3000000000000007</v>
      </c>
      <c r="U100" s="191"/>
      <c r="V100" s="191">
        <v>8.8000000000000007</v>
      </c>
      <c r="W100" s="191"/>
      <c r="X100" s="190">
        <v>5.5</v>
      </c>
      <c r="Y100" s="190"/>
      <c r="Z100" s="191">
        <v>5.9</v>
      </c>
      <c r="AA100" s="191"/>
      <c r="AB100" s="191">
        <v>6.1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0.21</v>
      </c>
      <c r="E101" s="25"/>
      <c r="F101" s="26">
        <v>0.2</v>
      </c>
      <c r="G101" s="26"/>
      <c r="H101" s="38">
        <v>0.8</v>
      </c>
      <c r="I101" s="26"/>
      <c r="J101" s="26">
        <v>0.67</v>
      </c>
      <c r="K101" s="26"/>
      <c r="L101" s="26">
        <v>0.15</v>
      </c>
      <c r="M101" s="26"/>
      <c r="N101" s="26">
        <v>0.15</v>
      </c>
      <c r="O101" s="26"/>
      <c r="P101" s="190">
        <v>0.8</v>
      </c>
      <c r="Q101" s="191"/>
      <c r="R101" s="191">
        <v>0.53</v>
      </c>
      <c r="S101" s="191"/>
      <c r="T101" s="191">
        <v>0.53</v>
      </c>
      <c r="U101" s="191"/>
      <c r="V101" s="191">
        <v>0.53</v>
      </c>
      <c r="W101" s="191"/>
      <c r="X101" s="190">
        <v>0.22</v>
      </c>
      <c r="Y101" s="190"/>
      <c r="Z101" s="191">
        <v>0.22</v>
      </c>
      <c r="AA101" s="191"/>
      <c r="AB101" s="191">
        <v>0.23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45139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45139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45140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45141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45142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45143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45144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45145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45146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45147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45148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45149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45150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45151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45152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45153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45154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45155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45156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45157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45158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45159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45160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45161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45162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45163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45164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45165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45166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45167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45168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45169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2023-11-29T03:54:40Z</dcterms:modified>
</cp:coreProperties>
</file>