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月\"/>
    </mc:Choice>
  </mc:AlternateContent>
  <xr:revisionPtr revIDLastSave="0" documentId="13_ncr:1_{1E518904-173B-439D-877F-78DC76F27B89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2" i="5" s="1"/>
  <c r="E9" i="5"/>
  <c r="E12" i="5" s="1"/>
  <c r="O12" i="5"/>
  <c r="O11" i="5"/>
  <c r="M12" i="5"/>
  <c r="E11" i="5" l="1"/>
  <c r="G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<sst xmlns="http://schemas.openxmlformats.org/spreadsheetml/2006/main" count="6146" uniqueCount="435">
  <si>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</si>
  <si>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</si>
  <si>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</si>
  <si>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</si>
  <si>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</si>
  <si>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</si>
  <si>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</si>
  <si>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</si>
  <si>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</si>
  <si>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</si>
  <si>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</si>
  <si>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</si>
  <si>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</si>
  <si>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</si>
  <si>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</si>
  <si>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</si>
  <si>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</si>
  <si>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</si>
  <si>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</si>
  <si>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</si>
  <si>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</si>
  <si>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</si>
  <si>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</si>
  <si>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</si>
  <si>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</si>
  <si>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</si>
  <si>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</si>
  <si>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</si>
  <si>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</si>
  <si>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</si>
  <si>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</si>
  <si>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</si>
  <si>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</si>
  <si>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</si>
  <si>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</si>
  <si>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</si>
  <si>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</si>
  <si>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</si>
  <si>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</si>
  <si>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</si>
  <si>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</si>
  <si>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</si>
  <si>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</si>
  <si>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</si>
  <si>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</si>
  <si>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</si>
  <si>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</si>
  <si>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</si>
  <si>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</si>
  <si>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</si>
  <si>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</si>
  <si>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</si>
  <si>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</si>
  <si>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</si>
  <si>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</si>
  <si>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</si>
  <si>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</si>
  <si>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</si>
  <si>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</si>
  <si>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</si>
  <si>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</si>
  <si>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</si>
  <si>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</si>
  <si>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</si>
  <si>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</si>
  <si>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</si>
  <si>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</si>
  <si>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</si>
  <si>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</si>
  <si>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</si>
  <si>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</si>
  <si>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</si>
  <si>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</si>
  <si>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</si>
  <si>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</si>
  <si>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</si>
  <si>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</si>
  <si>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</si>
  <si>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</si>
  <si>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</si>
  <si>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</si>
  <si>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</si>
  <si>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</si>
  <si>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</si>
  <si>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</si>
  <si>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</si>
  <si>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</si>
  <si>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</si>
  <si>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</si>
  <si>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</si>
  <si>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</si>
  <si>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</si>
  <si>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</si>
  <si>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</si>
  <si>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</si>
  <si>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</si>
  <si>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</si>
  <si>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</si>
  <si>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</si>
  <si>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</si>
  <si>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</si>
  <si>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</si>
  <si>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</si>
  <si>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</si>
  <si>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</si>
  <si>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</si>
  <si>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</si>
  <si>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</si>
  <si>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</si>
  <si>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</si>
  <si>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</si>
  <si>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</si>
  <si>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</si>
  <si>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</si>
  <si>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</si>
  <si>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</si>
  <si>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</si>
  <si>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</si>
  <si>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</si>
  <si>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</si>
  <si>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</si>
  <si>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</si>
  <si>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</si>
  <si>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</si>
  <si>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</si>
  <si>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</si>
  <si>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</si>
  <si>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</si>
  <si>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</si>
  <si>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</si>
  <si>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</si>
  <si>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</si>
  <si>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</si>
  <si>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</si>
  <si>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</si>
  <si>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</si>
  <si>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</si>
  <si>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以下</t>
    <rPh sb="0" eb="2">
      <t>イカ</t>
    </rPh>
    <phoneticPr fontId="2"/>
  </si>
  <si>
    <t>以上</t>
    <rPh sb="0" eb="2">
      <t>イジョウ</t>
    </rPh>
    <phoneticPr fontId="2"/>
  </si>
  <si>
    <t>以上</t>
    <rPh sb="0" eb="2">
      <t>イジョウ</t>
    </rPh>
    <phoneticPr fontId="2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</si>
  <si>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</si>
  <si>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</si>
  <si>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</si>
  <si>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</si>
  <si>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</si>
  <si>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</si>
  <si>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</si>
  <si>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</si>
  <si>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</si>
  <si>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</si>
  <si>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</si>
  <si>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</si>
  <si>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</si>
  <si>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</si>
  <si>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</si>
  <si>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</si>
  <si>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</si>
  <si>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</si>
  <si>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</si>
  <si>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</si>
  <si>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</si>
  <si>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</si>
  <si>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</si>
  <si>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</si>
  <si>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</si>
  <si>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</si>
  <si>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</si>
  <si>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</si>
  <si>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</si>
  <si>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</si>
  <si>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</si>
  <si>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</si>
  <si>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</si>
  <si>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</si>
  <si>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</si>
  <si>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</si>
  <si>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</si>
  <si>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</si>
  <si>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</si>
  <si>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</si>
  <si>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</si>
  <si>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</si>
  <si>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</si>
  <si>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</si>
  <si>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</si>
  <si>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</si>
  <si>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</si>
  <si>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</si>
  <si>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</si>
  <si>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</si>
  <si>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</si>
  <si>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</si>
  <si>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</si>
  <si>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</si>
  <si>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</si>
  <si>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</si>
  <si>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</si>
  <si>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</si>
  <si>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</si>
  <si>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</si>
  <si>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</si>
  <si>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</si>
  <si>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</si>
  <si>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</si>
  <si>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</si>
  <si>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</si>
  <si>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</si>
  <si>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</si>
  <si>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</si>
  <si>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</si>
  <si>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</si>
  <si>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</si>
  <si>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</si>
  <si>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</si>
  <si>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</si>
  <si>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</si>
  <si>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</si>
  <si>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</si>
  <si>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</si>
  <si>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</si>
  <si>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</si>
  <si>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</si>
  <si>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</si>
  <si>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</si>
  <si>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</si>
  <si>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</si>
  <si>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</si>
  <si>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</si>
  <si>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</si>
  <si>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</si>
  <si>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</si>
  <si>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</si>
  <si>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</si>
  <si>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</si>
  <si>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</si>
  <si>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</si>
  <si>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</si>
  <si>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</si>
  <si>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</si>
  <si>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</si>
  <si>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</si>
  <si>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</si>
  <si>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</si>
  <si>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</si>
  <si>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検出</t>
    <rPh sb="0" eb="1">
      <t>ケンシュツ</t>
    </rPh>
    <phoneticPr fontId="2"/>
  </si>
  <si>
    <t>異常あり</t>
    <rPh sb="0" eb="1">
      <t>イジョウ</t>
    </rPh>
    <phoneticPr fontId="2"/>
  </si>
  <si>
    <t>---</t>
  </si>
  <si>
    <t>検出</t>
    <rPh sb="0" eb="2">
      <t>ケンシュツ</t>
    </rPh>
    <phoneticPr fontId="2"/>
  </si>
  <si>
    <t>abcdefg</t>
  </si>
  <si>
    <t>異常値（+）検出：浄水シナリオ→赤  原水シナリオ→黄色</t>
    <rPh sb="0" eb="3">
      <t>イジョウチ</t>
    </rPh>
    <rPh sb="6" eb="8">
      <t>ケンシュツ</t>
    </rPh>
    <phoneticPr fontId="2"/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</si>
  <si>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</si>
  <si>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</si>
  <si>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</si>
  <si>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</si>
  <si>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</si>
  <si>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</si>
  <si>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</si>
  <si>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</si>
  <si>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</si>
  <si>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</si>
  <si>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</si>
  <si>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</si>
  <si>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</si>
  <si>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</si>
  <si>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</si>
  <si>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</si>
  <si>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</si>
  <si>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</si>
  <si>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</si>
  <si>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</si>
  <si>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</si>
  <si>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</si>
  <si>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</si>
  <si>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</si>
  <si>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</si>
  <si>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</si>
  <si>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</si>
  <si>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</si>
  <si>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</si>
  <si>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</si>
  <si>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</si>
  <si>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</si>
  <si>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</si>
  <si>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</si>
  <si>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</si>
  <si>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</si>
  <si>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</si>
  <si>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</si>
  <si>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</si>
  <si>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</si>
  <si>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</si>
  <si>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</si>
  <si>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</si>
  <si>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</si>
  <si>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</si>
  <si>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</si>
  <si>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</si>
  <si>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</si>
  <si>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</si>
  <si>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</si>
  <si>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</si>
  <si>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</si>
  <si>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</si>
  <si>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</si>
  <si>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</si>
  <si>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</si>
  <si>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</si>
  <si>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</si>
  <si>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</si>
  <si>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</si>
  <si>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</si>
  <si>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</si>
  <si>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</si>
  <si>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</si>
  <si>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</si>
  <si>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</si>
  <si>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</si>
  <si>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</si>
  <si>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</si>
  <si>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</si>
  <si>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</si>
  <si>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</si>
  <si>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</si>
  <si>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</si>
  <si>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</si>
  <si>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</si>
  <si>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</si>
  <si>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</si>
  <si>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</si>
  <si>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</si>
  <si>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</si>
  <si>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</si>
  <si>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</si>
  <si>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</si>
  <si>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</si>
  <si>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</si>
  <si>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</si>
  <si>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</si>
  <si>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</si>
  <si>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</si>
  <si>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</si>
  <si>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</si>
  <si>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</si>
  <si>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</si>
  <si>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</si>
  <si>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</si>
  <si>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</si>
  <si>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</si>
  <si>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</si>
  <si>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</si>
  <si>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</si>
  <si>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</si>
  <si>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</si>
  <si>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</si>
  <si>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</si>
  <si>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</si>
  <si>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</si>
  <si>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</si>
  <si>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</si>
  <si>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</si>
  <si>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</si>
  <si>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</si>
  <si>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</si>
  <si>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</si>
  <si>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</si>
  <si>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</si>
  <si>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</si>
  <si>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</si>
  <si>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</si>
  <si>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</si>
  <si>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</si>
  <si>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</si>
  <si>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</si>
  <si>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</si>
  <si>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</si>
  <si>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</si>
  <si>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</si>
  <si>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</si>
  <si>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</si>
  <si>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</si>
  <si>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</si>
  <si>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</si>
  <si>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</si>
  <si>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</si>
  <si>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</si>
  <si>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</si>
  <si>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</si>
  <si>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</si>
  <si>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</si>
  <si>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</si>
  <si>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</si>
  <si>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</si>
  <si>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</si>
  <si>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</si>
  <si>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</si>
  <si>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</si>
  <si>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</si>
  <si>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</si>
  <si>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</si>
  <si>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</si>
  <si>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</si>
  <si>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</si>
  <si>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</t>
  </si>
  <si>
    <t>雨|曇</t>
  </si>
  <si>
    <t>曇/雨</t>
  </si>
  <si>
    <t>雨/晴</t>
  </si>
  <si>
    <t>曇</t>
  </si>
  <si>
    <t>晴|曇</t>
  </si>
  <si>
    <t>曇/晴</t>
  </si>
  <si>
    <t>晴/曇</t>
  </si>
  <si>
    <t>曇|雨</t>
  </si>
  <si>
    <t>雪/曇</t>
  </si>
  <si>
    <t>2024/01/10</t>
  </si>
  <si>
    <t>2024/01/17</t>
  </si>
  <si>
    <t>2024/01/16</t>
  </si>
  <si>
    <t>11:44</t>
  </si>
  <si>
    <t>09:37</t>
  </si>
  <si>
    <t>10:51</t>
  </si>
  <si>
    <t>10:01</t>
  </si>
  <si>
    <t>09:13</t>
  </si>
  <si>
    <t>10:19</t>
  </si>
  <si>
    <t>08:46</t>
  </si>
  <si>
    <t>09:36</t>
  </si>
  <si>
    <t>10:18</t>
  </si>
  <si>
    <t>09:12</t>
  </si>
  <si>
    <t>09:29</t>
  </si>
  <si>
    <t>11:25</t>
  </si>
  <si>
    <t>0.004未満</t>
  </si>
  <si>
    <t>0.001未満</t>
  </si>
  <si>
    <t>0.05未満</t>
  </si>
  <si>
    <t>0.002未満</t>
  </si>
  <si>
    <t>異常なし</t>
  </si>
  <si>
    <t>0.5未満</t>
  </si>
  <si>
    <t>0.1未満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</si>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</sst>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FFFF0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3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1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9" fillId="0" borderId="5" xfId="3" quotePrefix="1" applyFont="1" applyBorder="1" applyAlignment="1">
      <alignment vertical="center"/>
    </xf>
    <xf numFmtId="0" fontId="39" fillId="0" borderId="42" xfId="3" applyFont="1" applyBorder="1" applyAlignment="1">
      <alignment horizontal="center" vertical="center"/>
    </xf>
    <xf numFmtId="49" fontId="39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9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center" vertical="center"/>
    </xf>
    <xf numFmtId="0" fontId="39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9" fillId="0" borderId="7" xfId="3" quotePrefix="1" applyFont="1" applyBorder="1" applyAlignment="1">
      <alignment vertical="center"/>
    </xf>
    <xf numFmtId="0" fontId="39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8" fillId="0" borderId="52" xfId="0" applyNumberFormat="1" applyFont="1" applyBorder="1">
      <alignment vertical="center"/>
    </xf>
    <xf numFmtId="0" fontId="39" fillId="0" borderId="46" xfId="3" quotePrefix="1" applyFont="1" applyBorder="1" applyAlignment="1">
      <alignment vertical="center"/>
    </xf>
    <xf numFmtId="0" fontId="39" fillId="0" borderId="5" xfId="3" applyFont="1" applyBorder="1" applyAlignment="1">
      <alignment vertical="center"/>
    </xf>
    <xf numFmtId="0" fontId="39" fillId="0" borderId="58" xfId="3" quotePrefix="1" applyFont="1" applyBorder="1" applyAlignment="1">
      <alignment vertical="center"/>
    </xf>
    <xf numFmtId="0" fontId="39" fillId="0" borderId="0" xfId="3" quotePrefix="1" applyFont="1" applyAlignment="1">
      <alignment vertical="center"/>
    </xf>
    <xf numFmtId="0" fontId="39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40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5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>
      <alignment vertical="center"/>
    </xf>
    <xf numFmtId="186" fontId="32" fillId="0" borderId="1" xfId="0" applyNumberFormat="1" applyFont="1" applyBorder="1">
      <alignment vertical="center"/>
    </xf>
    <xf numFmtId="182" fontId="38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9" fillId="4" borderId="0" xfId="0" applyFont="1" applyFill="1" applyAlignment="1">
      <alignment horizontal="left" vertical="top" wrapText="1"/>
    </xf>
    <xf numFmtId="0" fontId="39" fillId="4" borderId="57" xfId="0" applyFont="1" applyFill="1" applyBorder="1" applyAlignment="1">
      <alignment horizontal="left" vertical="top" wrapText="1"/>
    </xf>
    <xf numFmtId="0" fontId="39" fillId="4" borderId="26" xfId="0" applyFont="1" applyFill="1" applyBorder="1" applyAlignment="1">
      <alignment horizontal="left" vertical="top" wrapText="1"/>
    </xf>
    <xf numFmtId="0" fontId="39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8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4" xfId="0" applyNumberFormat="1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183" fontId="32" fillId="0" borderId="74" xfId="0" applyNumberFormat="1" applyFont="1" applyBorder="1" applyAlignment="1">
      <alignment horizontal="center" vertical="center" shrinkToFit="1"/>
    </xf>
    <xf numFmtId="176" fontId="32" fillId="0" borderId="74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188" fontId="38" fillId="0" borderId="52" xfId="0" applyNumberFormat="1" applyFont="1" applyBorder="1" applyAlignment="1">
      <alignment horizontal="right" vertical="center"/>
    </xf>
    <xf numFmtId="182" fontId="38" fillId="0" borderId="52" xfId="0" applyNumberFormat="1" applyFont="1" applyBorder="1" applyAlignment="1">
      <alignment horizontal="left" vertical="center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006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0"/>
  <sheetViews>
    <sheetView tabSelected="1" view="pageBreakPreview" topLeftCell="A121" zoomScaleNormal="100" zoomScaleSheetLayoutView="100" workbookViewId="0">
      <selection activeCell="F9" sqref="F9"/>
    </sheetView>
  </sheetViews>
  <sheetFormatPr defaultColWidth="9" defaultRowHeight="8.5"/>
  <cols>
    <col min="1" max="1" width="3.08203125" style="158" customWidth="1"/>
    <col min="2" max="2" width="25.58203125" style="158" customWidth="1"/>
    <col min="3" max="3" width="6" style="158" customWidth="1"/>
    <col min="4" max="16" width="12.58203125" style="159" customWidth="1"/>
    <col min="17" max="17" width="9.75" style="159" hidden="1" customWidth="1"/>
    <col min="18" max="34" width="5.58203125" style="158" hidden="1" customWidth="1"/>
    <col min="35" max="35" width="11.58203125" style="160" hidden="1" customWidth="1"/>
    <col min="36" max="36" width="3.08203125" style="160" customWidth="1"/>
    <col min="37" max="37" width="27.58203125" style="158" bestFit="1" customWidth="1"/>
    <col min="38" max="16384" width="9" style="158"/>
  </cols>
  <sheetData>
    <row r="1" spans="1:41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41" ht="11">
      <c r="A2" s="347">
        <v>45200</v>
      </c>
      <c r="B2" s="347"/>
      <c r="C2" s="348">
        <v>45292</v>
      </c>
      <c r="D2" s="348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41" ht="10.15" customHeight="1" thickBot="1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41" ht="11.15" customHeight="1">
      <c r="A4" s="161"/>
      <c r="B4" s="162"/>
      <c r="C4" s="163" t="s">
        <v>87</v>
      </c>
      <c r="D4" s="349" t="s">
        <v>90</v>
      </c>
      <c r="E4" s="363" t="s">
        <v>99</v>
      </c>
      <c r="F4" s="361" t="s">
        <v>89</v>
      </c>
      <c r="G4" s="359" t="s">
        <v>93</v>
      </c>
      <c r="H4" s="367" t="s">
        <v>94</v>
      </c>
      <c r="I4" s="345" t="s">
        <v>95</v>
      </c>
      <c r="J4" s="345" t="s">
        <v>393</v>
      </c>
      <c r="K4" s="363" t="s">
        <v>394</v>
      </c>
      <c r="L4" s="367" t="s">
        <v>395</v>
      </c>
      <c r="M4" s="345" t="s">
        <v>396</v>
      </c>
      <c r="N4" s="369" t="s">
        <v>387</v>
      </c>
      <c r="O4" s="383" t="s">
        <v>388</v>
      </c>
      <c r="P4" s="374" t="s">
        <v>389</v>
      </c>
      <c r="Q4" s="377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41" ht="11.15" customHeight="1">
      <c r="A5" s="164"/>
      <c r="B5" s="165"/>
      <c r="C5" s="166"/>
      <c r="D5" s="350"/>
      <c r="E5" s="364"/>
      <c r="F5" s="362"/>
      <c r="G5" s="360"/>
      <c r="H5" s="368"/>
      <c r="I5" s="346"/>
      <c r="J5" s="346"/>
      <c r="K5" s="376"/>
      <c r="L5" s="368"/>
      <c r="M5" s="346"/>
      <c r="N5" s="364"/>
      <c r="O5" s="384"/>
      <c r="P5" s="375"/>
      <c r="Q5" s="378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41" ht="11.15" customHeight="1">
      <c r="A6" s="164"/>
      <c r="B6" s="167"/>
      <c r="C6" s="168" t="s">
        <v>88</v>
      </c>
      <c r="D6" s="355" t="s">
        <v>91</v>
      </c>
      <c r="E6" s="357" t="s">
        <v>92</v>
      </c>
      <c r="F6" s="353" t="s">
        <v>100</v>
      </c>
      <c r="G6" s="351" t="s">
        <v>96</v>
      </c>
      <c r="H6" s="353" t="s">
        <v>97</v>
      </c>
      <c r="I6" s="365" t="s">
        <v>98</v>
      </c>
      <c r="J6" s="379" t="s">
        <v>397</v>
      </c>
      <c r="K6" s="351" t="s">
        <v>398</v>
      </c>
      <c r="L6" s="353" t="s">
        <v>399</v>
      </c>
      <c r="M6" s="365" t="s">
        <v>400</v>
      </c>
      <c r="N6" s="357" t="s">
        <v>390</v>
      </c>
      <c r="O6" s="385" t="s">
        <v>391</v>
      </c>
      <c r="P6" s="372" t="s">
        <v>392</v>
      </c>
      <c r="Q6" s="381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41" ht="11.15" customHeight="1" thickBot="1">
      <c r="A7" s="169" t="s">
        <v>85</v>
      </c>
      <c r="B7" s="170" t="s">
        <v>86</v>
      </c>
      <c r="C7" s="171"/>
      <c r="D7" s="356"/>
      <c r="E7" s="358"/>
      <c r="F7" s="354"/>
      <c r="G7" s="352"/>
      <c r="H7" s="354"/>
      <c r="I7" s="366"/>
      <c r="J7" s="380"/>
      <c r="K7" s="352"/>
      <c r="L7" s="354"/>
      <c r="M7" s="366"/>
      <c r="N7" s="358"/>
      <c r="O7" s="386"/>
      <c r="P7" s="373"/>
      <c r="Q7" s="382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41" ht="11.15" customHeight="1" thickBot="1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41" ht="11.15" customHeight="1">
      <c r="A9" s="176">
        <v>1</v>
      </c>
      <c r="B9" s="177" t="s">
        <v>80</v>
      </c>
      <c r="C9" s="178" t="s">
        <v>75</v>
      </c>
      <c r="D9" s="179" t="s">
        <v>412</v>
      </c>
      <c r="E9" s="179" t="s">
        <v>412</v>
      </c>
      <c r="F9" s="179" t="s">
        <v>412</v>
      </c>
      <c r="G9" s="179" t="s">
        <v>412</v>
      </c>
      <c r="H9" s="179" t="s">
        <v>412</v>
      </c>
      <c r="I9" s="179" t="s">
        <v>412</v>
      </c>
      <c r="J9" s="311" t="s">
        <v>413</v>
      </c>
      <c r="K9" s="331" t="s">
        <v>413</v>
      </c>
      <c r="L9" s="179" t="s">
        <v>413</v>
      </c>
      <c r="M9" s="311" t="s">
        <v>413</v>
      </c>
      <c r="N9" s="331" t="s">
        <v>414</v>
      </c>
      <c r="O9" s="311" t="s">
        <v>414</v>
      </c>
      <c r="P9" s="305" t="s">
        <v>414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41" ht="11.15" customHeight="1">
      <c r="A10" s="184">
        <v>2</v>
      </c>
      <c r="B10" s="185" t="s">
        <v>81</v>
      </c>
      <c r="C10" s="186" t="s">
        <v>75</v>
      </c>
      <c r="D10" s="187" t="s">
        <v>415</v>
      </c>
      <c r="E10" s="188" t="s">
        <v>416</v>
      </c>
      <c r="F10" s="188" t="s">
        <v>417</v>
      </c>
      <c r="G10" s="188" t="s">
        <v>418</v>
      </c>
      <c r="H10" s="188" t="s">
        <v>419</v>
      </c>
      <c r="I10" s="188" t="s">
        <v>420</v>
      </c>
      <c r="J10" s="228" t="s">
        <v>421</v>
      </c>
      <c r="K10" s="188" t="s">
        <v>422</v>
      </c>
      <c r="L10" s="188" t="s">
        <v>423</v>
      </c>
      <c r="M10" s="228" t="s">
        <v>424</v>
      </c>
      <c r="N10" s="188" t="s">
        <v>421</v>
      </c>
      <c r="O10" s="228" t="s">
        <v>425</v>
      </c>
      <c r="P10" s="189" t="s">
        <v>426</v>
      </c>
      <c r="Q10" s="341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41" ht="11.15" customHeight="1">
      <c r="A11" s="184">
        <v>3</v>
      </c>
      <c r="B11" s="185" t="s">
        <v>82</v>
      </c>
      <c r="C11" s="186" t="s">
        <v>75</v>
      </c>
      <c r="D11" s="187" t="s">
        <v>402</v>
      </c>
      <c r="E11" s="188" t="s">
        <v>402</v>
      </c>
      <c r="F11" s="188" t="s">
        <v>402</v>
      </c>
      <c r="G11" s="188" t="s">
        <v>402</v>
      </c>
      <c r="H11" s="188" t="s">
        <v>402</v>
      </c>
      <c r="I11" s="188" t="s">
        <v>402</v>
      </c>
      <c r="J11" s="228" t="s">
        <v>402</v>
      </c>
      <c r="K11" s="188" t="s">
        <v>402</v>
      </c>
      <c r="L11" s="188" t="s">
        <v>402</v>
      </c>
      <c r="M11" s="228" t="s">
        <v>402</v>
      </c>
      <c r="N11" s="188" t="s">
        <v>407</v>
      </c>
      <c r="O11" s="228" t="s">
        <v>407</v>
      </c>
      <c r="P11" s="189" t="s">
        <v>407</v>
      </c>
      <c r="Q11" s="325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41" ht="11.15" customHeight="1">
      <c r="A12" s="184">
        <v>4</v>
      </c>
      <c r="B12" s="185" t="s">
        <v>83</v>
      </c>
      <c r="C12" s="186" t="s">
        <v>75</v>
      </c>
      <c r="D12" s="187" t="s">
        <v>406</v>
      </c>
      <c r="E12" s="188" t="s">
        <v>406</v>
      </c>
      <c r="F12" s="188" t="s">
        <v>406</v>
      </c>
      <c r="G12" s="188" t="s">
        <v>406</v>
      </c>
      <c r="H12" s="188" t="s">
        <v>406</v>
      </c>
      <c r="I12" s="188" t="s">
        <v>406</v>
      </c>
      <c r="J12" s="228" t="s">
        <v>402</v>
      </c>
      <c r="K12" s="188" t="s">
        <v>402</v>
      </c>
      <c r="L12" s="188" t="s">
        <v>402</v>
      </c>
      <c r="M12" s="228" t="s">
        <v>402</v>
      </c>
      <c r="N12" s="188" t="s">
        <v>402</v>
      </c>
      <c r="O12" s="228" t="s">
        <v>402</v>
      </c>
      <c r="P12" s="189" t="s">
        <v>402</v>
      </c>
      <c r="Q12" s="325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41" ht="11.15" customHeight="1">
      <c r="A13" s="184">
        <v>5</v>
      </c>
      <c r="B13" s="185" t="s">
        <v>44</v>
      </c>
      <c r="C13" s="186" t="s">
        <v>84</v>
      </c>
      <c r="D13" s="190">
        <v>4.4000000000000004</v>
      </c>
      <c r="E13" s="191">
        <v>7.5</v>
      </c>
      <c r="F13" s="191">
        <v>6.6</v>
      </c>
      <c r="G13" s="191">
        <v>6.9</v>
      </c>
      <c r="H13" s="191">
        <v>6.1</v>
      </c>
      <c r="I13" s="191">
        <v>5.2</v>
      </c>
      <c r="J13" s="312">
        <v>0.2</v>
      </c>
      <c r="K13" s="191">
        <v>3.8</v>
      </c>
      <c r="L13" s="191">
        <v>1.1000000000000001</v>
      </c>
      <c r="M13" s="312">
        <v>0.3</v>
      </c>
      <c r="N13" s="191">
        <v>3.1</v>
      </c>
      <c r="O13" s="312">
        <v>1.5</v>
      </c>
      <c r="P13" s="192">
        <v>4.5999999999999996</v>
      </c>
      <c r="Q13" s="326"/>
      <c r="R13" s="190" t="s">
        <v>370</v>
      </c>
      <c r="S13" s="191" t="s">
        <v>370</v>
      </c>
      <c r="T13" s="191" t="s">
        <v>370</v>
      </c>
      <c r="U13" s="191" t="s">
        <v>370</v>
      </c>
      <c r="V13" s="191" t="s">
        <v>370</v>
      </c>
      <c r="W13" s="191" t="s">
        <v>370</v>
      </c>
      <c r="X13" s="191" t="s">
        <v>370</v>
      </c>
      <c r="Y13" s="191" t="s">
        <v>370</v>
      </c>
      <c r="Z13" s="191" t="s">
        <v>370</v>
      </c>
      <c r="AA13" s="191" t="s">
        <v>370</v>
      </c>
      <c r="AB13" s="191" t="s">
        <v>370</v>
      </c>
      <c r="AC13" s="191" t="s">
        <v>370</v>
      </c>
      <c r="AD13" s="191" t="s">
        <v>370</v>
      </c>
      <c r="AE13" s="191" t="s">
        <v>370</v>
      </c>
      <c r="AF13" s="191" t="s">
        <v>370</v>
      </c>
      <c r="AG13" s="191" t="s">
        <v>370</v>
      </c>
      <c r="AH13" s="191" t="s">
        <v>370</v>
      </c>
      <c r="AI13" s="193" t="e">
        <v>#REF!</v>
      </c>
      <c r="AJ13" s="194"/>
    </row>
    <row r="14" spans="1:41" ht="11.15" customHeight="1" thickBot="1">
      <c r="A14" s="195">
        <v>6</v>
      </c>
      <c r="B14" s="196" t="s">
        <v>45</v>
      </c>
      <c r="C14" s="197" t="s">
        <v>84</v>
      </c>
      <c r="D14" s="198">
        <v>6.2</v>
      </c>
      <c r="E14" s="199">
        <v>9.9</v>
      </c>
      <c r="F14" s="199">
        <v>16.600000000000001</v>
      </c>
      <c r="G14" s="199">
        <v>10.5</v>
      </c>
      <c r="H14" s="199">
        <v>8.1</v>
      </c>
      <c r="I14" s="199">
        <v>8.5</v>
      </c>
      <c r="J14" s="320">
        <v>7.9</v>
      </c>
      <c r="K14" s="224">
        <v>9.6</v>
      </c>
      <c r="L14" s="199">
        <v>9.5</v>
      </c>
      <c r="M14" s="313">
        <v>11</v>
      </c>
      <c r="N14" s="224">
        <v>5.8</v>
      </c>
      <c r="O14" s="320">
        <v>9.5</v>
      </c>
      <c r="P14" s="260">
        <v>8.6</v>
      </c>
      <c r="Q14" s="342"/>
      <c r="R14" s="190" t="s">
        <v>370</v>
      </c>
      <c r="S14" s="191" t="s">
        <v>370</v>
      </c>
      <c r="T14" s="191" t="s">
        <v>370</v>
      </c>
      <c r="U14" s="191" t="s">
        <v>370</v>
      </c>
      <c r="V14" s="191" t="s">
        <v>370</v>
      </c>
      <c r="W14" s="191" t="s">
        <v>370</v>
      </c>
      <c r="X14" s="191" t="s">
        <v>370</v>
      </c>
      <c r="Y14" s="191" t="s">
        <v>370</v>
      </c>
      <c r="Z14" s="191" t="s">
        <v>370</v>
      </c>
      <c r="AA14" s="191" t="s">
        <v>370</v>
      </c>
      <c r="AB14" s="191" t="s">
        <v>370</v>
      </c>
      <c r="AC14" s="191" t="s">
        <v>370</v>
      </c>
      <c r="AD14" s="191" t="s">
        <v>370</v>
      </c>
      <c r="AE14" s="191" t="s">
        <v>370</v>
      </c>
      <c r="AF14" s="191" t="s">
        <v>370</v>
      </c>
      <c r="AG14" s="191" t="s">
        <v>370</v>
      </c>
      <c r="AH14" s="191" t="s">
        <v>370</v>
      </c>
      <c r="AI14" s="193" t="e">
        <v>#REF!</v>
      </c>
      <c r="AJ14" s="194"/>
      <c r="AL14" s="371" t="s">
        <v>117</v>
      </c>
      <c r="AM14" s="371"/>
      <c r="AN14" s="370" t="s">
        <v>118</v>
      </c>
      <c r="AO14" s="370"/>
    </row>
    <row r="15" spans="1:41" ht="11.15" customHeight="1" thickBot="1">
      <c r="A15" s="200" t="s">
        <v>140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  <c r="AL15" s="203" t="s">
        <v>137</v>
      </c>
      <c r="AM15" s="203" t="s">
        <v>139</v>
      </c>
      <c r="AN15" s="204" t="s">
        <v>137</v>
      </c>
      <c r="AO15" s="204" t="s">
        <v>138</v>
      </c>
    </row>
    <row r="16" spans="1:41" ht="11.15" customHeight="1">
      <c r="A16" s="205">
        <v>1</v>
      </c>
      <c r="B16" s="177" t="s">
        <v>47</v>
      </c>
      <c r="C16" s="206" t="s">
        <v>77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  <c r="J16" s="314">
        <v>0</v>
      </c>
      <c r="K16" s="332">
        <v>0</v>
      </c>
      <c r="L16" s="207">
        <v>0</v>
      </c>
      <c r="M16" s="314">
        <v>0</v>
      </c>
      <c r="N16" s="207">
        <v>0</v>
      </c>
      <c r="O16" s="314">
        <v>0</v>
      </c>
      <c r="P16" s="306">
        <v>0</v>
      </c>
      <c r="Q16" s="337"/>
      <c r="R16" s="187" t="s">
        <v>370</v>
      </c>
      <c r="S16" s="188" t="s">
        <v>370</v>
      </c>
      <c r="T16" s="188" t="s">
        <v>370</v>
      </c>
      <c r="U16" s="188" t="s">
        <v>370</v>
      </c>
      <c r="V16" s="188" t="s">
        <v>370</v>
      </c>
      <c r="W16" s="188" t="s">
        <v>370</v>
      </c>
      <c r="X16" s="188" t="s">
        <v>370</v>
      </c>
      <c r="Y16" s="188" t="s">
        <v>370</v>
      </c>
      <c r="Z16" s="188" t="s">
        <v>370</v>
      </c>
      <c r="AA16" s="188" t="s">
        <v>370</v>
      </c>
      <c r="AB16" s="188" t="s">
        <v>370</v>
      </c>
      <c r="AC16" s="188" t="s">
        <v>370</v>
      </c>
      <c r="AD16" s="188" t="s">
        <v>370</v>
      </c>
      <c r="AE16" s="188" t="s">
        <v>370</v>
      </c>
      <c r="AF16" s="188" t="s">
        <v>370</v>
      </c>
      <c r="AG16" s="188" t="s">
        <v>370</v>
      </c>
      <c r="AH16" s="188" t="s">
        <v>370</v>
      </c>
      <c r="AI16" s="193" t="e">
        <v>#REF!</v>
      </c>
      <c r="AJ16" s="194"/>
      <c r="AK16" s="208" t="s">
        <v>119</v>
      </c>
      <c r="AL16" s="209">
        <v>100</v>
      </c>
      <c r="AM16" s="209"/>
      <c r="AN16" s="209">
        <v>10</v>
      </c>
      <c r="AO16" s="209"/>
    </row>
    <row r="17" spans="1:42" ht="11.15" customHeight="1">
      <c r="A17" s="210">
        <v>2</v>
      </c>
      <c r="B17" s="185" t="s">
        <v>0</v>
      </c>
      <c r="C17" s="186" t="s">
        <v>75</v>
      </c>
      <c r="D17" s="188" t="s">
        <v>243</v>
      </c>
      <c r="E17" s="188" t="s">
        <v>243</v>
      </c>
      <c r="F17" s="188" t="s">
        <v>243</v>
      </c>
      <c r="G17" s="188" t="s">
        <v>243</v>
      </c>
      <c r="H17" s="188" t="s">
        <v>243</v>
      </c>
      <c r="I17" s="188" t="s">
        <v>243</v>
      </c>
      <c r="J17" s="228" t="s">
        <v>243</v>
      </c>
      <c r="K17" s="188" t="s">
        <v>243</v>
      </c>
      <c r="L17" s="188" t="s">
        <v>243</v>
      </c>
      <c r="M17" s="228" t="s">
        <v>243</v>
      </c>
      <c r="N17" s="188" t="s">
        <v>243</v>
      </c>
      <c r="O17" s="228" t="s">
        <v>243</v>
      </c>
      <c r="P17" s="189" t="s">
        <v>243</v>
      </c>
      <c r="Q17" s="325"/>
      <c r="R17" s="187" t="s">
        <v>370</v>
      </c>
      <c r="S17" s="188" t="s">
        <v>370</v>
      </c>
      <c r="T17" s="188" t="s">
        <v>370</v>
      </c>
      <c r="U17" s="188" t="s">
        <v>370</v>
      </c>
      <c r="V17" s="188" t="s">
        <v>370</v>
      </c>
      <c r="W17" s="188" t="s">
        <v>370</v>
      </c>
      <c r="X17" s="188" t="s">
        <v>370</v>
      </c>
      <c r="Y17" s="188" t="s">
        <v>370</v>
      </c>
      <c r="Z17" s="188" t="s">
        <v>370</v>
      </c>
      <c r="AA17" s="188" t="s">
        <v>370</v>
      </c>
      <c r="AB17" s="188" t="s">
        <v>370</v>
      </c>
      <c r="AC17" s="188" t="s">
        <v>370</v>
      </c>
      <c r="AD17" s="188" t="s">
        <v>370</v>
      </c>
      <c r="AE17" s="188" t="s">
        <v>370</v>
      </c>
      <c r="AF17" s="188" t="s">
        <v>370</v>
      </c>
      <c r="AG17" s="188" t="s">
        <v>370</v>
      </c>
      <c r="AH17" s="188" t="s">
        <v>370</v>
      </c>
      <c r="AI17" s="211"/>
      <c r="AJ17" s="194"/>
      <c r="AK17" s="208" t="s">
        <v>0</v>
      </c>
      <c r="AL17" s="212" t="s">
        <v>244</v>
      </c>
      <c r="AM17" s="212"/>
      <c r="AN17" s="212" t="s">
        <v>244</v>
      </c>
      <c r="AO17" s="212"/>
      <c r="AP17" s="158" t="s">
        <v>249</v>
      </c>
    </row>
    <row r="18" spans="1:42" ht="11.15" customHeight="1">
      <c r="A18" s="210">
        <v>3</v>
      </c>
      <c r="B18" s="185" t="s">
        <v>1</v>
      </c>
      <c r="C18" s="213" t="s">
        <v>78</v>
      </c>
      <c r="D18" s="214" t="s">
        <v>370</v>
      </c>
      <c r="E18" s="214" t="s">
        <v>370</v>
      </c>
      <c r="F18" s="214" t="s">
        <v>370</v>
      </c>
      <c r="G18" s="214" t="s">
        <v>370</v>
      </c>
      <c r="H18" s="214" t="s">
        <v>370</v>
      </c>
      <c r="I18" s="214" t="s">
        <v>370</v>
      </c>
      <c r="J18" s="315" t="s">
        <v>370</v>
      </c>
      <c r="K18" s="214" t="s">
        <v>370</v>
      </c>
      <c r="L18" s="214" t="s">
        <v>370</v>
      </c>
      <c r="M18" s="315" t="s">
        <v>370</v>
      </c>
      <c r="N18" s="214" t="s">
        <v>370</v>
      </c>
      <c r="O18" s="315" t="s">
        <v>370</v>
      </c>
      <c r="P18" s="255" t="s">
        <v>370</v>
      </c>
      <c r="Q18" s="323"/>
      <c r="R18" s="187" t="s">
        <v>370</v>
      </c>
      <c r="S18" s="188" t="s">
        <v>370</v>
      </c>
      <c r="T18" s="188" t="s">
        <v>370</v>
      </c>
      <c r="U18" s="188" t="s">
        <v>370</v>
      </c>
      <c r="V18" s="188" t="s">
        <v>370</v>
      </c>
      <c r="W18" s="188" t="s">
        <v>370</v>
      </c>
      <c r="X18" s="188" t="s">
        <v>370</v>
      </c>
      <c r="Y18" s="188" t="s">
        <v>370</v>
      </c>
      <c r="Z18" s="188" t="s">
        <v>370</v>
      </c>
      <c r="AA18" s="188" t="s">
        <v>370</v>
      </c>
      <c r="AB18" s="188" t="s">
        <v>370</v>
      </c>
      <c r="AC18" s="188" t="s">
        <v>370</v>
      </c>
      <c r="AD18" s="188" t="s">
        <v>370</v>
      </c>
      <c r="AE18" s="188" t="s">
        <v>370</v>
      </c>
      <c r="AF18" s="188" t="s">
        <v>370</v>
      </c>
      <c r="AG18" s="188" t="s">
        <v>370</v>
      </c>
      <c r="AH18" s="188" t="s">
        <v>370</v>
      </c>
      <c r="AI18" s="193" t="e">
        <v>#REF!</v>
      </c>
      <c r="AJ18" s="194"/>
      <c r="AK18" s="208" t="s">
        <v>1</v>
      </c>
      <c r="AL18" s="208">
        <v>3.0000000000000001E-3</v>
      </c>
      <c r="AM18" s="208"/>
      <c r="AN18" s="208">
        <v>1.5E-3</v>
      </c>
      <c r="AO18" s="208"/>
    </row>
    <row r="19" spans="1:42" ht="11.15" customHeight="1">
      <c r="A19" s="210">
        <v>4</v>
      </c>
      <c r="B19" s="185" t="s">
        <v>2</v>
      </c>
      <c r="C19" s="213" t="s">
        <v>78</v>
      </c>
      <c r="D19" s="215" t="s">
        <v>370</v>
      </c>
      <c r="E19" s="215" t="s">
        <v>370</v>
      </c>
      <c r="F19" s="215" t="s">
        <v>370</v>
      </c>
      <c r="G19" s="215" t="s">
        <v>370</v>
      </c>
      <c r="H19" s="215" t="s">
        <v>370</v>
      </c>
      <c r="I19" s="215" t="s">
        <v>370</v>
      </c>
      <c r="J19" s="316" t="s">
        <v>370</v>
      </c>
      <c r="K19" s="215" t="s">
        <v>370</v>
      </c>
      <c r="L19" s="215" t="s">
        <v>370</v>
      </c>
      <c r="M19" s="316" t="s">
        <v>370</v>
      </c>
      <c r="N19" s="215" t="s">
        <v>370</v>
      </c>
      <c r="O19" s="316" t="s">
        <v>370</v>
      </c>
      <c r="P19" s="256" t="s">
        <v>370</v>
      </c>
      <c r="Q19" s="338"/>
      <c r="R19" s="187" t="s">
        <v>370</v>
      </c>
      <c r="S19" s="188" t="s">
        <v>370</v>
      </c>
      <c r="T19" s="188" t="s">
        <v>370</v>
      </c>
      <c r="U19" s="188" t="s">
        <v>370</v>
      </c>
      <c r="V19" s="188" t="s">
        <v>370</v>
      </c>
      <c r="W19" s="188" t="s">
        <v>370</v>
      </c>
      <c r="X19" s="188" t="s">
        <v>370</v>
      </c>
      <c r="Y19" s="188" t="s">
        <v>370</v>
      </c>
      <c r="Z19" s="188" t="s">
        <v>370</v>
      </c>
      <c r="AA19" s="188" t="s">
        <v>370</v>
      </c>
      <c r="AB19" s="188" t="s">
        <v>370</v>
      </c>
      <c r="AC19" s="188" t="s">
        <v>370</v>
      </c>
      <c r="AD19" s="188" t="s">
        <v>370</v>
      </c>
      <c r="AE19" s="188" t="s">
        <v>370</v>
      </c>
      <c r="AF19" s="188" t="s">
        <v>370</v>
      </c>
      <c r="AG19" s="188" t="s">
        <v>370</v>
      </c>
      <c r="AH19" s="188" t="s">
        <v>370</v>
      </c>
      <c r="AI19" s="193" t="e">
        <v>#REF!</v>
      </c>
      <c r="AJ19" s="194"/>
      <c r="AK19" s="208" t="s">
        <v>2</v>
      </c>
      <c r="AL19" s="208">
        <v>5.0000000000000001E-4</v>
      </c>
      <c r="AM19" s="208"/>
      <c r="AN19" s="208">
        <v>5.0000000000000002E-5</v>
      </c>
      <c r="AO19" s="208"/>
    </row>
    <row r="20" spans="1:42" ht="11.15" customHeight="1">
      <c r="A20" s="210">
        <v>5</v>
      </c>
      <c r="B20" s="185" t="s">
        <v>3</v>
      </c>
      <c r="C20" s="213" t="s">
        <v>78</v>
      </c>
      <c r="D20" s="216" t="s">
        <v>370</v>
      </c>
      <c r="E20" s="216" t="s">
        <v>370</v>
      </c>
      <c r="F20" s="216" t="s">
        <v>370</v>
      </c>
      <c r="G20" s="216" t="s">
        <v>370</v>
      </c>
      <c r="H20" s="216" t="s">
        <v>370</v>
      </c>
      <c r="I20" s="216" t="s">
        <v>370</v>
      </c>
      <c r="J20" s="317" t="s">
        <v>370</v>
      </c>
      <c r="K20" s="216" t="s">
        <v>370</v>
      </c>
      <c r="L20" s="216" t="s">
        <v>370</v>
      </c>
      <c r="M20" s="317" t="s">
        <v>370</v>
      </c>
      <c r="N20" s="216" t="s">
        <v>370</v>
      </c>
      <c r="O20" s="317" t="s">
        <v>370</v>
      </c>
      <c r="P20" s="257" t="s">
        <v>370</v>
      </c>
      <c r="Q20" s="324"/>
      <c r="R20" s="187" t="s">
        <v>370</v>
      </c>
      <c r="S20" s="188" t="s">
        <v>370</v>
      </c>
      <c r="T20" s="188" t="s">
        <v>370</v>
      </c>
      <c r="U20" s="188" t="s">
        <v>370</v>
      </c>
      <c r="V20" s="188" t="s">
        <v>370</v>
      </c>
      <c r="W20" s="188" t="s">
        <v>370</v>
      </c>
      <c r="X20" s="188" t="s">
        <v>370</v>
      </c>
      <c r="Y20" s="188" t="s">
        <v>370</v>
      </c>
      <c r="Z20" s="188" t="s">
        <v>370</v>
      </c>
      <c r="AA20" s="188" t="s">
        <v>370</v>
      </c>
      <c r="AB20" s="188" t="s">
        <v>370</v>
      </c>
      <c r="AC20" s="188" t="s">
        <v>370</v>
      </c>
      <c r="AD20" s="188" t="s">
        <v>370</v>
      </c>
      <c r="AE20" s="188" t="s">
        <v>370</v>
      </c>
      <c r="AF20" s="188" t="s">
        <v>370</v>
      </c>
      <c r="AG20" s="188" t="s">
        <v>370</v>
      </c>
      <c r="AH20" s="188" t="s">
        <v>370</v>
      </c>
      <c r="AI20" s="193" t="e">
        <v>#REF!</v>
      </c>
      <c r="AJ20" s="194"/>
      <c r="AK20" s="208" t="s">
        <v>3</v>
      </c>
      <c r="AL20" s="208">
        <v>0.01</v>
      </c>
      <c r="AM20" s="208"/>
      <c r="AN20" s="208">
        <v>5.0000000000000001E-3</v>
      </c>
      <c r="AO20" s="208"/>
    </row>
    <row r="21" spans="1:42" ht="11.15" customHeight="1">
      <c r="A21" s="210">
        <v>6</v>
      </c>
      <c r="B21" s="185" t="s">
        <v>4</v>
      </c>
      <c r="C21" s="213" t="s">
        <v>78</v>
      </c>
      <c r="D21" s="216" t="s">
        <v>370</v>
      </c>
      <c r="E21" s="216" t="s">
        <v>370</v>
      </c>
      <c r="F21" s="216" t="s">
        <v>370</v>
      </c>
      <c r="G21" s="216" t="s">
        <v>370</v>
      </c>
      <c r="H21" s="216" t="s">
        <v>370</v>
      </c>
      <c r="I21" s="216" t="s">
        <v>370</v>
      </c>
      <c r="J21" s="317" t="s">
        <v>370</v>
      </c>
      <c r="K21" s="216" t="s">
        <v>370</v>
      </c>
      <c r="L21" s="216" t="s">
        <v>370</v>
      </c>
      <c r="M21" s="317" t="s">
        <v>370</v>
      </c>
      <c r="N21" s="216" t="s">
        <v>370</v>
      </c>
      <c r="O21" s="317" t="s">
        <v>370</v>
      </c>
      <c r="P21" s="257" t="s">
        <v>370</v>
      </c>
      <c r="Q21" s="324"/>
      <c r="R21" s="187" t="s">
        <v>370</v>
      </c>
      <c r="S21" s="188" t="s">
        <v>370</v>
      </c>
      <c r="T21" s="188" t="s">
        <v>370</v>
      </c>
      <c r="U21" s="188" t="s">
        <v>370</v>
      </c>
      <c r="V21" s="188" t="s">
        <v>370</v>
      </c>
      <c r="W21" s="188" t="s">
        <v>370</v>
      </c>
      <c r="X21" s="188" t="s">
        <v>370</v>
      </c>
      <c r="Y21" s="188" t="s">
        <v>370</v>
      </c>
      <c r="Z21" s="188" t="s">
        <v>370</v>
      </c>
      <c r="AA21" s="188" t="s">
        <v>370</v>
      </c>
      <c r="AB21" s="188" t="s">
        <v>370</v>
      </c>
      <c r="AC21" s="188" t="s">
        <v>370</v>
      </c>
      <c r="AD21" s="188" t="s">
        <v>370</v>
      </c>
      <c r="AE21" s="188" t="s">
        <v>370</v>
      </c>
      <c r="AF21" s="188" t="s">
        <v>370</v>
      </c>
      <c r="AG21" s="188" t="s">
        <v>370</v>
      </c>
      <c r="AH21" s="188" t="s">
        <v>370</v>
      </c>
      <c r="AI21" s="193" t="e">
        <v>#REF!</v>
      </c>
      <c r="AJ21" s="194"/>
      <c r="AK21" s="208" t="s">
        <v>4</v>
      </c>
      <c r="AL21" s="208">
        <v>0.01</v>
      </c>
      <c r="AM21" s="208"/>
      <c r="AN21" s="208">
        <v>5.0000000000000001E-3</v>
      </c>
      <c r="AO21" s="208"/>
    </row>
    <row r="22" spans="1:42" ht="11.15" customHeight="1">
      <c r="A22" s="210">
        <v>7</v>
      </c>
      <c r="B22" s="185" t="s">
        <v>5</v>
      </c>
      <c r="C22" s="213" t="s">
        <v>78</v>
      </c>
      <c r="D22" s="216" t="s">
        <v>370</v>
      </c>
      <c r="E22" s="216" t="s">
        <v>370</v>
      </c>
      <c r="F22" s="216" t="s">
        <v>370</v>
      </c>
      <c r="G22" s="216" t="s">
        <v>370</v>
      </c>
      <c r="H22" s="216" t="s">
        <v>370</v>
      </c>
      <c r="I22" s="216" t="s">
        <v>370</v>
      </c>
      <c r="J22" s="317" t="s">
        <v>370</v>
      </c>
      <c r="K22" s="216" t="s">
        <v>370</v>
      </c>
      <c r="L22" s="216" t="s">
        <v>370</v>
      </c>
      <c r="M22" s="317" t="s">
        <v>370</v>
      </c>
      <c r="N22" s="216" t="s">
        <v>370</v>
      </c>
      <c r="O22" s="317" t="s">
        <v>370</v>
      </c>
      <c r="P22" s="257" t="s">
        <v>370</v>
      </c>
      <c r="Q22" s="324"/>
      <c r="R22" s="187" t="s">
        <v>370</v>
      </c>
      <c r="S22" s="188" t="s">
        <v>370</v>
      </c>
      <c r="T22" s="188" t="s">
        <v>370</v>
      </c>
      <c r="U22" s="188" t="s">
        <v>370</v>
      </c>
      <c r="V22" s="188" t="s">
        <v>370</v>
      </c>
      <c r="W22" s="188" t="s">
        <v>370</v>
      </c>
      <c r="X22" s="188" t="s">
        <v>370</v>
      </c>
      <c r="Y22" s="188" t="s">
        <v>370</v>
      </c>
      <c r="Z22" s="188" t="s">
        <v>370</v>
      </c>
      <c r="AA22" s="188" t="s">
        <v>370</v>
      </c>
      <c r="AB22" s="188" t="s">
        <v>370</v>
      </c>
      <c r="AC22" s="188" t="s">
        <v>370</v>
      </c>
      <c r="AD22" s="188" t="s">
        <v>370</v>
      </c>
      <c r="AE22" s="188" t="s">
        <v>370</v>
      </c>
      <c r="AF22" s="188" t="s">
        <v>370</v>
      </c>
      <c r="AG22" s="188" t="s">
        <v>370</v>
      </c>
      <c r="AH22" s="188" t="s">
        <v>370</v>
      </c>
      <c r="AI22" s="193" t="e">
        <v>#REF!</v>
      </c>
      <c r="AJ22" s="194"/>
      <c r="AK22" s="208" t="s">
        <v>5</v>
      </c>
      <c r="AL22" s="208">
        <v>0.01</v>
      </c>
      <c r="AM22" s="208"/>
      <c r="AN22" s="208">
        <v>5.0000000000000001E-3</v>
      </c>
      <c r="AO22" s="208"/>
    </row>
    <row r="23" spans="1:42" ht="11.15" customHeight="1">
      <c r="A23" s="210">
        <v>8</v>
      </c>
      <c r="B23" s="185" t="s">
        <v>6</v>
      </c>
      <c r="C23" s="213" t="s">
        <v>78</v>
      </c>
      <c r="D23" s="216" t="s">
        <v>370</v>
      </c>
      <c r="E23" s="216" t="s">
        <v>370</v>
      </c>
      <c r="F23" s="216" t="s">
        <v>370</v>
      </c>
      <c r="G23" s="216" t="s">
        <v>370</v>
      </c>
      <c r="H23" s="216" t="s">
        <v>370</v>
      </c>
      <c r="I23" s="216" t="s">
        <v>370</v>
      </c>
      <c r="J23" s="317" t="s">
        <v>370</v>
      </c>
      <c r="K23" s="216" t="s">
        <v>370</v>
      </c>
      <c r="L23" s="216" t="s">
        <v>370</v>
      </c>
      <c r="M23" s="317" t="s">
        <v>370</v>
      </c>
      <c r="N23" s="216" t="s">
        <v>370</v>
      </c>
      <c r="O23" s="317" t="s">
        <v>370</v>
      </c>
      <c r="P23" s="257" t="s">
        <v>370</v>
      </c>
      <c r="Q23" s="324"/>
      <c r="R23" s="187" t="s">
        <v>370</v>
      </c>
      <c r="S23" s="188" t="s">
        <v>370</v>
      </c>
      <c r="T23" s="188" t="s">
        <v>370</v>
      </c>
      <c r="U23" s="188" t="s">
        <v>370</v>
      </c>
      <c r="V23" s="188" t="s">
        <v>370</v>
      </c>
      <c r="W23" s="188" t="s">
        <v>370</v>
      </c>
      <c r="X23" s="188" t="s">
        <v>370</v>
      </c>
      <c r="Y23" s="188" t="s">
        <v>370</v>
      </c>
      <c r="Z23" s="188" t="s">
        <v>370</v>
      </c>
      <c r="AA23" s="188" t="s">
        <v>370</v>
      </c>
      <c r="AB23" s="188" t="s">
        <v>370</v>
      </c>
      <c r="AC23" s="188" t="s">
        <v>370</v>
      </c>
      <c r="AD23" s="188" t="s">
        <v>370</v>
      </c>
      <c r="AE23" s="188" t="s">
        <v>370</v>
      </c>
      <c r="AF23" s="188" t="s">
        <v>370</v>
      </c>
      <c r="AG23" s="188" t="s">
        <v>370</v>
      </c>
      <c r="AH23" s="188" t="s">
        <v>370</v>
      </c>
      <c r="AI23" s="193" t="e">
        <v>#REF!</v>
      </c>
      <c r="AJ23" s="194"/>
      <c r="AK23" s="208" t="s">
        <v>6</v>
      </c>
      <c r="AL23" s="208">
        <v>0.02</v>
      </c>
      <c r="AM23" s="208"/>
      <c r="AN23" s="208">
        <v>0.01</v>
      </c>
      <c r="AO23" s="208"/>
    </row>
    <row r="24" spans="1:42" ht="11.15" customHeight="1">
      <c r="A24" s="210">
        <v>9</v>
      </c>
      <c r="B24" s="185" t="s">
        <v>7</v>
      </c>
      <c r="C24" s="213" t="s">
        <v>78</v>
      </c>
      <c r="D24" s="216" t="s">
        <v>427</v>
      </c>
      <c r="E24" s="216" t="s">
        <v>427</v>
      </c>
      <c r="F24" s="216" t="s">
        <v>427</v>
      </c>
      <c r="G24" s="216" t="s">
        <v>427</v>
      </c>
      <c r="H24" s="216" t="s">
        <v>427</v>
      </c>
      <c r="I24" s="216" t="s">
        <v>427</v>
      </c>
      <c r="J24" s="317" t="s">
        <v>427</v>
      </c>
      <c r="K24" s="216" t="s">
        <v>427</v>
      </c>
      <c r="L24" s="216" t="s">
        <v>427</v>
      </c>
      <c r="M24" s="317" t="s">
        <v>427</v>
      </c>
      <c r="N24" s="216" t="s">
        <v>427</v>
      </c>
      <c r="O24" s="317" t="s">
        <v>427</v>
      </c>
      <c r="P24" s="257" t="s">
        <v>427</v>
      </c>
      <c r="Q24" s="324"/>
      <c r="R24" s="187" t="s">
        <v>370</v>
      </c>
      <c r="S24" s="188" t="s">
        <v>370</v>
      </c>
      <c r="T24" s="188" t="s">
        <v>370</v>
      </c>
      <c r="U24" s="188" t="s">
        <v>370</v>
      </c>
      <c r="V24" s="188" t="s">
        <v>370</v>
      </c>
      <c r="W24" s="188" t="s">
        <v>370</v>
      </c>
      <c r="X24" s="188" t="s">
        <v>370</v>
      </c>
      <c r="Y24" s="188" t="s">
        <v>370</v>
      </c>
      <c r="Z24" s="188" t="s">
        <v>370</v>
      </c>
      <c r="AA24" s="188" t="s">
        <v>370</v>
      </c>
      <c r="AB24" s="188" t="s">
        <v>370</v>
      </c>
      <c r="AC24" s="188" t="s">
        <v>370</v>
      </c>
      <c r="AD24" s="188" t="s">
        <v>370</v>
      </c>
      <c r="AE24" s="188" t="s">
        <v>370</v>
      </c>
      <c r="AF24" s="188" t="s">
        <v>370</v>
      </c>
      <c r="AG24" s="188" t="s">
        <v>370</v>
      </c>
      <c r="AH24" s="188" t="s">
        <v>370</v>
      </c>
      <c r="AI24" s="193" t="e">
        <v>#REF!</v>
      </c>
      <c r="AJ24" s="194"/>
      <c r="AK24" s="208" t="s">
        <v>7</v>
      </c>
      <c r="AL24" s="208">
        <v>0.04</v>
      </c>
      <c r="AM24" s="208"/>
      <c r="AN24" s="208">
        <v>0.02</v>
      </c>
      <c r="AO24" s="208"/>
    </row>
    <row r="25" spans="1:42" ht="11.15" customHeight="1">
      <c r="A25" s="210">
        <v>10</v>
      </c>
      <c r="B25" s="185" t="s">
        <v>8</v>
      </c>
      <c r="C25" s="213" t="s">
        <v>78</v>
      </c>
      <c r="D25" s="216" t="s">
        <v>428</v>
      </c>
      <c r="E25" s="216" t="s">
        <v>428</v>
      </c>
      <c r="F25" s="216" t="s">
        <v>428</v>
      </c>
      <c r="G25" s="216" t="s">
        <v>428</v>
      </c>
      <c r="H25" s="216" t="s">
        <v>428</v>
      </c>
      <c r="I25" s="216" t="s">
        <v>428</v>
      </c>
      <c r="J25" s="317" t="s">
        <v>428</v>
      </c>
      <c r="K25" s="216" t="s">
        <v>428</v>
      </c>
      <c r="L25" s="216" t="s">
        <v>428</v>
      </c>
      <c r="M25" s="317" t="s">
        <v>428</v>
      </c>
      <c r="N25" s="216" t="s">
        <v>428</v>
      </c>
      <c r="O25" s="317" t="s">
        <v>428</v>
      </c>
      <c r="P25" s="257" t="s">
        <v>428</v>
      </c>
      <c r="Q25" s="324"/>
      <c r="R25" s="187" t="s">
        <v>370</v>
      </c>
      <c r="S25" s="188" t="s">
        <v>370</v>
      </c>
      <c r="T25" s="188" t="s">
        <v>370</v>
      </c>
      <c r="U25" s="188" t="s">
        <v>370</v>
      </c>
      <c r="V25" s="188" t="s">
        <v>370</v>
      </c>
      <c r="W25" s="188" t="s">
        <v>370</v>
      </c>
      <c r="X25" s="188" t="s">
        <v>370</v>
      </c>
      <c r="Y25" s="188" t="s">
        <v>370</v>
      </c>
      <c r="Z25" s="188" t="s">
        <v>370</v>
      </c>
      <c r="AA25" s="188" t="s">
        <v>370</v>
      </c>
      <c r="AB25" s="188" t="s">
        <v>370</v>
      </c>
      <c r="AC25" s="188" t="s">
        <v>370</v>
      </c>
      <c r="AD25" s="188" t="s">
        <v>370</v>
      </c>
      <c r="AE25" s="188" t="s">
        <v>370</v>
      </c>
      <c r="AF25" s="188" t="s">
        <v>370</v>
      </c>
      <c r="AG25" s="188" t="s">
        <v>370</v>
      </c>
      <c r="AH25" s="188" t="s">
        <v>370</v>
      </c>
      <c r="AI25" s="193" t="e">
        <v>#REF!</v>
      </c>
      <c r="AJ25" s="194"/>
      <c r="AK25" s="208" t="s">
        <v>8</v>
      </c>
      <c r="AL25" s="208">
        <v>0.01</v>
      </c>
      <c r="AM25" s="208"/>
      <c r="AN25" s="208">
        <v>1E-3</v>
      </c>
      <c r="AO25" s="208"/>
    </row>
    <row r="26" spans="1:42" ht="11.15" customHeight="1">
      <c r="A26" s="210">
        <v>11</v>
      </c>
      <c r="B26" s="185" t="s">
        <v>9</v>
      </c>
      <c r="C26" s="213" t="s">
        <v>78</v>
      </c>
      <c r="D26" s="217">
        <v>0.23</v>
      </c>
      <c r="E26" s="217">
        <v>0.24</v>
      </c>
      <c r="F26" s="217">
        <v>0.84</v>
      </c>
      <c r="G26" s="217">
        <v>0.75</v>
      </c>
      <c r="H26" s="217">
        <v>0.26</v>
      </c>
      <c r="I26" s="217">
        <v>0.24</v>
      </c>
      <c r="J26" s="318">
        <v>0.45</v>
      </c>
      <c r="K26" s="217">
        <v>0.5</v>
      </c>
      <c r="L26" s="217">
        <v>0.5</v>
      </c>
      <c r="M26" s="318">
        <v>0.5</v>
      </c>
      <c r="N26" s="217">
        <v>0.23</v>
      </c>
      <c r="O26" s="318">
        <v>0.24</v>
      </c>
      <c r="P26" s="258">
        <v>0.22</v>
      </c>
      <c r="Q26" s="327"/>
      <c r="R26" s="187" t="s">
        <v>370</v>
      </c>
      <c r="S26" s="188" t="s">
        <v>370</v>
      </c>
      <c r="T26" s="188" t="s">
        <v>370</v>
      </c>
      <c r="U26" s="188" t="s">
        <v>370</v>
      </c>
      <c r="V26" s="188" t="s">
        <v>370</v>
      </c>
      <c r="W26" s="188" t="s">
        <v>370</v>
      </c>
      <c r="X26" s="188" t="s">
        <v>370</v>
      </c>
      <c r="Y26" s="188" t="s">
        <v>370</v>
      </c>
      <c r="Z26" s="188" t="s">
        <v>370</v>
      </c>
      <c r="AA26" s="188" t="s">
        <v>370</v>
      </c>
      <c r="AB26" s="188" t="s">
        <v>370</v>
      </c>
      <c r="AC26" s="188" t="s">
        <v>370</v>
      </c>
      <c r="AD26" s="188" t="s">
        <v>370</v>
      </c>
      <c r="AE26" s="188" t="s">
        <v>370</v>
      </c>
      <c r="AF26" s="188" t="s">
        <v>370</v>
      </c>
      <c r="AG26" s="188" t="s">
        <v>370</v>
      </c>
      <c r="AH26" s="188" t="s">
        <v>370</v>
      </c>
      <c r="AI26" s="218" t="e">
        <v>#REF!</v>
      </c>
      <c r="AJ26" s="219"/>
      <c r="AK26" s="208" t="s">
        <v>9</v>
      </c>
      <c r="AL26" s="208">
        <v>10</v>
      </c>
      <c r="AM26" s="208"/>
      <c r="AN26" s="208">
        <v>5</v>
      </c>
      <c r="AO26" s="208"/>
    </row>
    <row r="27" spans="1:42" ht="11.15" customHeight="1">
      <c r="A27" s="210">
        <v>12</v>
      </c>
      <c r="B27" s="185" t="s">
        <v>10</v>
      </c>
      <c r="C27" s="213" t="s">
        <v>78</v>
      </c>
      <c r="D27" s="217">
        <v>0.06</v>
      </c>
      <c r="E27" s="217">
        <v>0.06</v>
      </c>
      <c r="F27" s="217">
        <v>0.17</v>
      </c>
      <c r="G27" s="217">
        <v>0.16</v>
      </c>
      <c r="H27" s="217">
        <v>0.11</v>
      </c>
      <c r="I27" s="217">
        <v>0.09</v>
      </c>
      <c r="J27" s="318">
        <v>7.0000000000000007E-2</v>
      </c>
      <c r="K27" s="217">
        <v>0.06</v>
      </c>
      <c r="L27" s="217">
        <v>0.06</v>
      </c>
      <c r="M27" s="318">
        <v>0.06</v>
      </c>
      <c r="N27" s="217">
        <v>0.06</v>
      </c>
      <c r="O27" s="318">
        <v>0.06</v>
      </c>
      <c r="P27" s="258">
        <v>0.05</v>
      </c>
      <c r="Q27" s="327"/>
      <c r="R27" s="187" t="s">
        <v>370</v>
      </c>
      <c r="S27" s="188" t="s">
        <v>370</v>
      </c>
      <c r="T27" s="188" t="s">
        <v>370</v>
      </c>
      <c r="U27" s="188" t="s">
        <v>370</v>
      </c>
      <c r="V27" s="188" t="s">
        <v>370</v>
      </c>
      <c r="W27" s="188" t="s">
        <v>370</v>
      </c>
      <c r="X27" s="188" t="s">
        <v>370</v>
      </c>
      <c r="Y27" s="188" t="s">
        <v>370</v>
      </c>
      <c r="Z27" s="188" t="s">
        <v>370</v>
      </c>
      <c r="AA27" s="188" t="s">
        <v>370</v>
      </c>
      <c r="AB27" s="188" t="s">
        <v>370</v>
      </c>
      <c r="AC27" s="188" t="s">
        <v>370</v>
      </c>
      <c r="AD27" s="188" t="s">
        <v>370</v>
      </c>
      <c r="AE27" s="188" t="s">
        <v>370</v>
      </c>
      <c r="AF27" s="188" t="s">
        <v>370</v>
      </c>
      <c r="AG27" s="188" t="s">
        <v>370</v>
      </c>
      <c r="AH27" s="188" t="s">
        <v>370</v>
      </c>
      <c r="AI27" s="193" t="e">
        <v>#REF!</v>
      </c>
      <c r="AJ27" s="194"/>
      <c r="AK27" s="208" t="s">
        <v>10</v>
      </c>
      <c r="AL27" s="208">
        <v>0.8</v>
      </c>
      <c r="AM27" s="208"/>
      <c r="AN27" s="208">
        <v>0.4</v>
      </c>
      <c r="AO27" s="208"/>
    </row>
    <row r="28" spans="1:42" ht="11.15" customHeight="1">
      <c r="A28" s="210">
        <v>13</v>
      </c>
      <c r="B28" s="185" t="s">
        <v>11</v>
      </c>
      <c r="C28" s="213" t="s">
        <v>78</v>
      </c>
      <c r="D28" s="217" t="s">
        <v>370</v>
      </c>
      <c r="E28" s="217" t="s">
        <v>370</v>
      </c>
      <c r="F28" s="217" t="s">
        <v>370</v>
      </c>
      <c r="G28" s="217" t="s">
        <v>370</v>
      </c>
      <c r="H28" s="217" t="s">
        <v>370</v>
      </c>
      <c r="I28" s="217" t="s">
        <v>370</v>
      </c>
      <c r="J28" s="318" t="s">
        <v>370</v>
      </c>
      <c r="K28" s="217" t="s">
        <v>370</v>
      </c>
      <c r="L28" s="217" t="s">
        <v>370</v>
      </c>
      <c r="M28" s="318" t="s">
        <v>370</v>
      </c>
      <c r="N28" s="217" t="s">
        <v>370</v>
      </c>
      <c r="O28" s="318" t="s">
        <v>370</v>
      </c>
      <c r="P28" s="258" t="s">
        <v>370</v>
      </c>
      <c r="Q28" s="327"/>
      <c r="R28" s="187" t="s">
        <v>370</v>
      </c>
      <c r="S28" s="188" t="s">
        <v>370</v>
      </c>
      <c r="T28" s="188" t="s">
        <v>370</v>
      </c>
      <c r="U28" s="188" t="s">
        <v>370</v>
      </c>
      <c r="V28" s="188" t="s">
        <v>370</v>
      </c>
      <c r="W28" s="188" t="s">
        <v>370</v>
      </c>
      <c r="X28" s="188" t="s">
        <v>370</v>
      </c>
      <c r="Y28" s="188" t="s">
        <v>370</v>
      </c>
      <c r="Z28" s="188" t="s">
        <v>370</v>
      </c>
      <c r="AA28" s="188" t="s">
        <v>370</v>
      </c>
      <c r="AB28" s="188" t="s">
        <v>370</v>
      </c>
      <c r="AC28" s="188" t="s">
        <v>370</v>
      </c>
      <c r="AD28" s="188" t="s">
        <v>370</v>
      </c>
      <c r="AE28" s="188" t="s">
        <v>370</v>
      </c>
      <c r="AF28" s="188" t="s">
        <v>370</v>
      </c>
      <c r="AG28" s="188" t="s">
        <v>370</v>
      </c>
      <c r="AH28" s="188" t="s">
        <v>370</v>
      </c>
      <c r="AI28" s="193" t="e">
        <v>#REF!</v>
      </c>
      <c r="AJ28" s="194"/>
      <c r="AK28" s="208" t="s">
        <v>11</v>
      </c>
      <c r="AL28" s="208">
        <v>1</v>
      </c>
      <c r="AM28" s="208"/>
      <c r="AN28" s="208">
        <v>0.5</v>
      </c>
      <c r="AO28" s="208"/>
    </row>
    <row r="29" spans="1:42" ht="11.15" customHeight="1">
      <c r="A29" s="210">
        <v>14</v>
      </c>
      <c r="B29" s="185" t="s">
        <v>12</v>
      </c>
      <c r="C29" s="213" t="s">
        <v>78</v>
      </c>
      <c r="D29" s="214" t="s">
        <v>370</v>
      </c>
      <c r="E29" s="214" t="s">
        <v>370</v>
      </c>
      <c r="F29" s="214" t="s">
        <v>370</v>
      </c>
      <c r="G29" s="214" t="s">
        <v>370</v>
      </c>
      <c r="H29" s="214" t="s">
        <v>370</v>
      </c>
      <c r="I29" s="214" t="s">
        <v>370</v>
      </c>
      <c r="J29" s="315" t="s">
        <v>370</v>
      </c>
      <c r="K29" s="214" t="s">
        <v>370</v>
      </c>
      <c r="L29" s="214" t="s">
        <v>370</v>
      </c>
      <c r="M29" s="315" t="s">
        <v>370</v>
      </c>
      <c r="N29" s="214" t="s">
        <v>370</v>
      </c>
      <c r="O29" s="315" t="s">
        <v>370</v>
      </c>
      <c r="P29" s="255" t="s">
        <v>370</v>
      </c>
      <c r="Q29" s="323"/>
      <c r="R29" s="187" t="s">
        <v>370</v>
      </c>
      <c r="S29" s="188" t="s">
        <v>370</v>
      </c>
      <c r="T29" s="188" t="s">
        <v>370</v>
      </c>
      <c r="U29" s="188" t="s">
        <v>370</v>
      </c>
      <c r="V29" s="188" t="s">
        <v>370</v>
      </c>
      <c r="W29" s="188" t="s">
        <v>370</v>
      </c>
      <c r="X29" s="188" t="s">
        <v>370</v>
      </c>
      <c r="Y29" s="188" t="s">
        <v>370</v>
      </c>
      <c r="Z29" s="188" t="s">
        <v>370</v>
      </c>
      <c r="AA29" s="188" t="s">
        <v>370</v>
      </c>
      <c r="AB29" s="188" t="s">
        <v>370</v>
      </c>
      <c r="AC29" s="188" t="s">
        <v>370</v>
      </c>
      <c r="AD29" s="188" t="s">
        <v>370</v>
      </c>
      <c r="AE29" s="188" t="s">
        <v>370</v>
      </c>
      <c r="AF29" s="188" t="s">
        <v>370</v>
      </c>
      <c r="AG29" s="188" t="s">
        <v>370</v>
      </c>
      <c r="AH29" s="188" t="s">
        <v>370</v>
      </c>
      <c r="AI29" s="193" t="e">
        <v>#REF!</v>
      </c>
      <c r="AJ29" s="194"/>
      <c r="AK29" s="208" t="s">
        <v>12</v>
      </c>
      <c r="AL29" s="208">
        <v>2E-3</v>
      </c>
      <c r="AM29" s="208"/>
      <c r="AN29" s="208">
        <v>2.0000000000000001E-4</v>
      </c>
      <c r="AO29" s="208"/>
    </row>
    <row r="30" spans="1:42" ht="11.15" customHeight="1">
      <c r="A30" s="210">
        <v>15</v>
      </c>
      <c r="B30" s="185" t="s">
        <v>112</v>
      </c>
      <c r="C30" s="213" t="s">
        <v>78</v>
      </c>
      <c r="D30" s="216" t="s">
        <v>370</v>
      </c>
      <c r="E30" s="216" t="s">
        <v>370</v>
      </c>
      <c r="F30" s="216" t="s">
        <v>370</v>
      </c>
      <c r="G30" s="216" t="s">
        <v>370</v>
      </c>
      <c r="H30" s="216" t="s">
        <v>370</v>
      </c>
      <c r="I30" s="216" t="s">
        <v>370</v>
      </c>
      <c r="J30" s="317" t="s">
        <v>370</v>
      </c>
      <c r="K30" s="216" t="s">
        <v>370</v>
      </c>
      <c r="L30" s="216" t="s">
        <v>370</v>
      </c>
      <c r="M30" s="317" t="s">
        <v>370</v>
      </c>
      <c r="N30" s="216" t="s">
        <v>370</v>
      </c>
      <c r="O30" s="317" t="s">
        <v>370</v>
      </c>
      <c r="P30" s="257" t="s">
        <v>370</v>
      </c>
      <c r="Q30" s="324"/>
      <c r="R30" s="187" t="s">
        <v>370</v>
      </c>
      <c r="S30" s="188" t="s">
        <v>370</v>
      </c>
      <c r="T30" s="188" t="s">
        <v>370</v>
      </c>
      <c r="U30" s="188" t="s">
        <v>370</v>
      </c>
      <c r="V30" s="188" t="s">
        <v>370</v>
      </c>
      <c r="W30" s="188" t="s">
        <v>370</v>
      </c>
      <c r="X30" s="188" t="s">
        <v>370</v>
      </c>
      <c r="Y30" s="188" t="s">
        <v>370</v>
      </c>
      <c r="Z30" s="188" t="s">
        <v>370</v>
      </c>
      <c r="AA30" s="188" t="s">
        <v>370</v>
      </c>
      <c r="AB30" s="188" t="s">
        <v>370</v>
      </c>
      <c r="AC30" s="188" t="s">
        <v>370</v>
      </c>
      <c r="AD30" s="188" t="s">
        <v>370</v>
      </c>
      <c r="AE30" s="188" t="s">
        <v>370</v>
      </c>
      <c r="AF30" s="188" t="s">
        <v>370</v>
      </c>
      <c r="AG30" s="188" t="s">
        <v>370</v>
      </c>
      <c r="AH30" s="188" t="s">
        <v>370</v>
      </c>
      <c r="AI30" s="193" t="e">
        <v>#REF!</v>
      </c>
      <c r="AJ30" s="194"/>
      <c r="AK30" s="208" t="s">
        <v>120</v>
      </c>
      <c r="AL30" s="208">
        <v>0.05</v>
      </c>
      <c r="AM30" s="208"/>
      <c r="AN30" s="208">
        <v>5.0000000000000001E-3</v>
      </c>
      <c r="AO30" s="208"/>
    </row>
    <row r="31" spans="1:42" ht="11.15" customHeight="1">
      <c r="A31" s="210">
        <v>16</v>
      </c>
      <c r="B31" s="185" t="s">
        <v>113</v>
      </c>
      <c r="C31" s="213" t="s">
        <v>78</v>
      </c>
      <c r="D31" s="216" t="s">
        <v>370</v>
      </c>
      <c r="E31" s="216" t="s">
        <v>370</v>
      </c>
      <c r="F31" s="216" t="s">
        <v>370</v>
      </c>
      <c r="G31" s="216" t="s">
        <v>370</v>
      </c>
      <c r="H31" s="216" t="s">
        <v>370</v>
      </c>
      <c r="I31" s="216" t="s">
        <v>370</v>
      </c>
      <c r="J31" s="317" t="s">
        <v>370</v>
      </c>
      <c r="K31" s="216" t="s">
        <v>370</v>
      </c>
      <c r="L31" s="216" t="s">
        <v>370</v>
      </c>
      <c r="M31" s="317" t="s">
        <v>370</v>
      </c>
      <c r="N31" s="216" t="s">
        <v>370</v>
      </c>
      <c r="O31" s="317" t="s">
        <v>370</v>
      </c>
      <c r="P31" s="257" t="s">
        <v>370</v>
      </c>
      <c r="Q31" s="324"/>
      <c r="R31" s="187" t="s">
        <v>370</v>
      </c>
      <c r="S31" s="188" t="s">
        <v>370</v>
      </c>
      <c r="T31" s="188" t="s">
        <v>370</v>
      </c>
      <c r="U31" s="188" t="s">
        <v>370</v>
      </c>
      <c r="V31" s="188" t="s">
        <v>370</v>
      </c>
      <c r="W31" s="188" t="s">
        <v>370</v>
      </c>
      <c r="X31" s="188" t="s">
        <v>370</v>
      </c>
      <c r="Y31" s="188" t="s">
        <v>370</v>
      </c>
      <c r="Z31" s="188" t="s">
        <v>370</v>
      </c>
      <c r="AA31" s="188" t="s">
        <v>370</v>
      </c>
      <c r="AB31" s="188" t="s">
        <v>370</v>
      </c>
      <c r="AC31" s="188" t="s">
        <v>370</v>
      </c>
      <c r="AD31" s="188" t="s">
        <v>370</v>
      </c>
      <c r="AE31" s="188" t="s">
        <v>370</v>
      </c>
      <c r="AF31" s="188" t="s">
        <v>370</v>
      </c>
      <c r="AG31" s="188" t="s">
        <v>370</v>
      </c>
      <c r="AH31" s="188" t="s">
        <v>370</v>
      </c>
      <c r="AI31" s="193" t="e">
        <v>#REF!</v>
      </c>
      <c r="AJ31" s="194"/>
      <c r="AK31" s="208" t="s">
        <v>121</v>
      </c>
      <c r="AL31" s="208">
        <v>0.04</v>
      </c>
      <c r="AM31" s="208"/>
      <c r="AN31" s="208">
        <v>4.0000000000000001E-3</v>
      </c>
      <c r="AO31" s="208"/>
    </row>
    <row r="32" spans="1:42" ht="11.15" customHeight="1">
      <c r="A32" s="210">
        <v>17</v>
      </c>
      <c r="B32" s="185" t="s">
        <v>13</v>
      </c>
      <c r="C32" s="213" t="s">
        <v>78</v>
      </c>
      <c r="D32" s="216" t="s">
        <v>370</v>
      </c>
      <c r="E32" s="216" t="s">
        <v>370</v>
      </c>
      <c r="F32" s="216" t="s">
        <v>370</v>
      </c>
      <c r="G32" s="216" t="s">
        <v>370</v>
      </c>
      <c r="H32" s="216" t="s">
        <v>370</v>
      </c>
      <c r="I32" s="216" t="s">
        <v>370</v>
      </c>
      <c r="J32" s="317" t="s">
        <v>370</v>
      </c>
      <c r="K32" s="216" t="s">
        <v>370</v>
      </c>
      <c r="L32" s="216" t="s">
        <v>370</v>
      </c>
      <c r="M32" s="317" t="s">
        <v>370</v>
      </c>
      <c r="N32" s="216" t="s">
        <v>370</v>
      </c>
      <c r="O32" s="317" t="s">
        <v>370</v>
      </c>
      <c r="P32" s="257" t="s">
        <v>370</v>
      </c>
      <c r="Q32" s="324"/>
      <c r="R32" s="187" t="s">
        <v>370</v>
      </c>
      <c r="S32" s="188" t="s">
        <v>370</v>
      </c>
      <c r="T32" s="188" t="s">
        <v>370</v>
      </c>
      <c r="U32" s="188" t="s">
        <v>370</v>
      </c>
      <c r="V32" s="188" t="s">
        <v>370</v>
      </c>
      <c r="W32" s="188" t="s">
        <v>370</v>
      </c>
      <c r="X32" s="188" t="s">
        <v>370</v>
      </c>
      <c r="Y32" s="188" t="s">
        <v>370</v>
      </c>
      <c r="Z32" s="188" t="s">
        <v>370</v>
      </c>
      <c r="AA32" s="188" t="s">
        <v>370</v>
      </c>
      <c r="AB32" s="188" t="s">
        <v>370</v>
      </c>
      <c r="AC32" s="188" t="s">
        <v>370</v>
      </c>
      <c r="AD32" s="188" t="s">
        <v>370</v>
      </c>
      <c r="AE32" s="188" t="s">
        <v>370</v>
      </c>
      <c r="AF32" s="188" t="s">
        <v>370</v>
      </c>
      <c r="AG32" s="188" t="s">
        <v>370</v>
      </c>
      <c r="AH32" s="188" t="s">
        <v>370</v>
      </c>
      <c r="AI32" s="193" t="e">
        <v>#REF!</v>
      </c>
      <c r="AJ32" s="194"/>
      <c r="AK32" s="208" t="s">
        <v>13</v>
      </c>
      <c r="AL32" s="208">
        <v>0.02</v>
      </c>
      <c r="AM32" s="208"/>
      <c r="AN32" s="208">
        <v>2E-3</v>
      </c>
      <c r="AO32" s="208"/>
    </row>
    <row r="33" spans="1:41" ht="11.15" customHeight="1">
      <c r="A33" s="210">
        <v>18</v>
      </c>
      <c r="B33" s="185" t="s">
        <v>14</v>
      </c>
      <c r="C33" s="213" t="s">
        <v>78</v>
      </c>
      <c r="D33" s="216" t="s">
        <v>370</v>
      </c>
      <c r="E33" s="216" t="s">
        <v>370</v>
      </c>
      <c r="F33" s="216" t="s">
        <v>370</v>
      </c>
      <c r="G33" s="216" t="s">
        <v>370</v>
      </c>
      <c r="H33" s="216" t="s">
        <v>370</v>
      </c>
      <c r="I33" s="216" t="s">
        <v>370</v>
      </c>
      <c r="J33" s="317" t="s">
        <v>370</v>
      </c>
      <c r="K33" s="216" t="s">
        <v>370</v>
      </c>
      <c r="L33" s="216" t="s">
        <v>370</v>
      </c>
      <c r="M33" s="317" t="s">
        <v>370</v>
      </c>
      <c r="N33" s="216" t="s">
        <v>370</v>
      </c>
      <c r="O33" s="317" t="s">
        <v>370</v>
      </c>
      <c r="P33" s="257" t="s">
        <v>370</v>
      </c>
      <c r="Q33" s="324"/>
      <c r="R33" s="187" t="s">
        <v>370</v>
      </c>
      <c r="S33" s="188" t="s">
        <v>370</v>
      </c>
      <c r="T33" s="188" t="s">
        <v>370</v>
      </c>
      <c r="U33" s="188" t="s">
        <v>370</v>
      </c>
      <c r="V33" s="188" t="s">
        <v>370</v>
      </c>
      <c r="W33" s="188" t="s">
        <v>370</v>
      </c>
      <c r="X33" s="188" t="s">
        <v>370</v>
      </c>
      <c r="Y33" s="188" t="s">
        <v>370</v>
      </c>
      <c r="Z33" s="188" t="s">
        <v>370</v>
      </c>
      <c r="AA33" s="188" t="s">
        <v>370</v>
      </c>
      <c r="AB33" s="188" t="s">
        <v>370</v>
      </c>
      <c r="AC33" s="188" t="s">
        <v>370</v>
      </c>
      <c r="AD33" s="188" t="s">
        <v>370</v>
      </c>
      <c r="AE33" s="188" t="s">
        <v>370</v>
      </c>
      <c r="AF33" s="188" t="s">
        <v>370</v>
      </c>
      <c r="AG33" s="188" t="s">
        <v>370</v>
      </c>
      <c r="AH33" s="188" t="s">
        <v>370</v>
      </c>
      <c r="AI33" s="193" t="e">
        <v>#REF!</v>
      </c>
      <c r="AJ33" s="194"/>
      <c r="AK33" s="208" t="s">
        <v>14</v>
      </c>
      <c r="AL33" s="208">
        <v>0.01</v>
      </c>
      <c r="AM33" s="208"/>
      <c r="AN33" s="208">
        <v>1E-3</v>
      </c>
      <c r="AO33" s="208"/>
    </row>
    <row r="34" spans="1:41" ht="11.15" customHeight="1">
      <c r="A34" s="210">
        <v>19</v>
      </c>
      <c r="B34" s="185" t="s">
        <v>15</v>
      </c>
      <c r="C34" s="213" t="s">
        <v>78</v>
      </c>
      <c r="D34" s="216" t="s">
        <v>370</v>
      </c>
      <c r="E34" s="216" t="s">
        <v>370</v>
      </c>
      <c r="F34" s="216" t="s">
        <v>370</v>
      </c>
      <c r="G34" s="216" t="s">
        <v>370</v>
      </c>
      <c r="H34" s="216" t="s">
        <v>370</v>
      </c>
      <c r="I34" s="216" t="s">
        <v>370</v>
      </c>
      <c r="J34" s="317" t="s">
        <v>370</v>
      </c>
      <c r="K34" s="216" t="s">
        <v>370</v>
      </c>
      <c r="L34" s="216" t="s">
        <v>370</v>
      </c>
      <c r="M34" s="317" t="s">
        <v>370</v>
      </c>
      <c r="N34" s="216" t="s">
        <v>370</v>
      </c>
      <c r="O34" s="317" t="s">
        <v>370</v>
      </c>
      <c r="P34" s="257" t="s">
        <v>370</v>
      </c>
      <c r="Q34" s="324"/>
      <c r="R34" s="187" t="s">
        <v>370</v>
      </c>
      <c r="S34" s="188" t="s">
        <v>370</v>
      </c>
      <c r="T34" s="188" t="s">
        <v>370</v>
      </c>
      <c r="U34" s="188" t="s">
        <v>370</v>
      </c>
      <c r="V34" s="188" t="s">
        <v>370</v>
      </c>
      <c r="W34" s="188" t="s">
        <v>370</v>
      </c>
      <c r="X34" s="188" t="s">
        <v>370</v>
      </c>
      <c r="Y34" s="188" t="s">
        <v>370</v>
      </c>
      <c r="Z34" s="188" t="s">
        <v>370</v>
      </c>
      <c r="AA34" s="188" t="s">
        <v>370</v>
      </c>
      <c r="AB34" s="188" t="s">
        <v>370</v>
      </c>
      <c r="AC34" s="188" t="s">
        <v>370</v>
      </c>
      <c r="AD34" s="188" t="s">
        <v>370</v>
      </c>
      <c r="AE34" s="188" t="s">
        <v>370</v>
      </c>
      <c r="AF34" s="188" t="s">
        <v>370</v>
      </c>
      <c r="AG34" s="188" t="s">
        <v>370</v>
      </c>
      <c r="AH34" s="188" t="s">
        <v>370</v>
      </c>
      <c r="AI34" s="193" t="e">
        <v>#REF!</v>
      </c>
      <c r="AJ34" s="194"/>
      <c r="AK34" s="208" t="s">
        <v>15</v>
      </c>
      <c r="AL34" s="208">
        <v>0.01</v>
      </c>
      <c r="AM34" s="208"/>
      <c r="AN34" s="208">
        <v>1E-3</v>
      </c>
      <c r="AO34" s="208"/>
    </row>
    <row r="35" spans="1:41" ht="11.15" customHeight="1">
      <c r="A35" s="210">
        <v>20</v>
      </c>
      <c r="B35" s="185" t="s">
        <v>16</v>
      </c>
      <c r="C35" s="213" t="s">
        <v>78</v>
      </c>
      <c r="D35" s="216" t="s">
        <v>370</v>
      </c>
      <c r="E35" s="216" t="s">
        <v>370</v>
      </c>
      <c r="F35" s="216" t="s">
        <v>370</v>
      </c>
      <c r="G35" s="216" t="s">
        <v>370</v>
      </c>
      <c r="H35" s="216" t="s">
        <v>370</v>
      </c>
      <c r="I35" s="216" t="s">
        <v>370</v>
      </c>
      <c r="J35" s="317" t="s">
        <v>370</v>
      </c>
      <c r="K35" s="216" t="s">
        <v>370</v>
      </c>
      <c r="L35" s="216" t="s">
        <v>370</v>
      </c>
      <c r="M35" s="317" t="s">
        <v>370</v>
      </c>
      <c r="N35" s="216" t="s">
        <v>370</v>
      </c>
      <c r="O35" s="317" t="s">
        <v>370</v>
      </c>
      <c r="P35" s="257" t="s">
        <v>370</v>
      </c>
      <c r="Q35" s="324"/>
      <c r="R35" s="187" t="s">
        <v>370</v>
      </c>
      <c r="S35" s="188" t="s">
        <v>370</v>
      </c>
      <c r="T35" s="188" t="s">
        <v>370</v>
      </c>
      <c r="U35" s="188" t="s">
        <v>370</v>
      </c>
      <c r="V35" s="188" t="s">
        <v>370</v>
      </c>
      <c r="W35" s="188" t="s">
        <v>370</v>
      </c>
      <c r="X35" s="188" t="s">
        <v>370</v>
      </c>
      <c r="Y35" s="188" t="s">
        <v>370</v>
      </c>
      <c r="Z35" s="188" t="s">
        <v>370</v>
      </c>
      <c r="AA35" s="188" t="s">
        <v>370</v>
      </c>
      <c r="AB35" s="188" t="s">
        <v>370</v>
      </c>
      <c r="AC35" s="188" t="s">
        <v>370</v>
      </c>
      <c r="AD35" s="188" t="s">
        <v>370</v>
      </c>
      <c r="AE35" s="188" t="s">
        <v>370</v>
      </c>
      <c r="AF35" s="188" t="s">
        <v>370</v>
      </c>
      <c r="AG35" s="188" t="s">
        <v>370</v>
      </c>
      <c r="AH35" s="188" t="s">
        <v>370</v>
      </c>
      <c r="AI35" s="193" t="e">
        <v>#REF!</v>
      </c>
      <c r="AJ35" s="194"/>
      <c r="AK35" s="208" t="s">
        <v>16</v>
      </c>
      <c r="AL35" s="208">
        <v>0.01</v>
      </c>
      <c r="AM35" s="208"/>
      <c r="AN35" s="208">
        <v>1E-3</v>
      </c>
      <c r="AO35" s="208"/>
    </row>
    <row r="36" spans="1:41" ht="11.15" customHeight="1">
      <c r="A36" s="210">
        <v>21</v>
      </c>
      <c r="B36" s="185" t="s">
        <v>17</v>
      </c>
      <c r="C36" s="213" t="s">
        <v>78</v>
      </c>
      <c r="D36" s="217" t="s">
        <v>429</v>
      </c>
      <c r="E36" s="217" t="s">
        <v>429</v>
      </c>
      <c r="F36" s="217">
        <v>0.35</v>
      </c>
      <c r="G36" s="217">
        <v>0.34</v>
      </c>
      <c r="H36" s="217">
        <v>0.06</v>
      </c>
      <c r="I36" s="217">
        <v>0.06</v>
      </c>
      <c r="J36" s="318" t="s">
        <v>429</v>
      </c>
      <c r="K36" s="217">
        <v>0.06</v>
      </c>
      <c r="L36" s="217">
        <v>0.06</v>
      </c>
      <c r="M36" s="318" t="s">
        <v>429</v>
      </c>
      <c r="N36" s="217" t="s">
        <v>429</v>
      </c>
      <c r="O36" s="318">
        <v>0.05</v>
      </c>
      <c r="P36" s="258" t="s">
        <v>429</v>
      </c>
      <c r="Q36" s="327"/>
      <c r="R36" s="187" t="s">
        <v>370</v>
      </c>
      <c r="S36" s="188" t="s">
        <v>370</v>
      </c>
      <c r="T36" s="188" t="s">
        <v>370</v>
      </c>
      <c r="U36" s="188" t="s">
        <v>370</v>
      </c>
      <c r="V36" s="188" t="s">
        <v>370</v>
      </c>
      <c r="W36" s="188" t="s">
        <v>370</v>
      </c>
      <c r="X36" s="188" t="s">
        <v>370</v>
      </c>
      <c r="Y36" s="188" t="s">
        <v>370</v>
      </c>
      <c r="Z36" s="188" t="s">
        <v>370</v>
      </c>
      <c r="AA36" s="188" t="s">
        <v>370</v>
      </c>
      <c r="AB36" s="188" t="s">
        <v>370</v>
      </c>
      <c r="AC36" s="188" t="s">
        <v>370</v>
      </c>
      <c r="AD36" s="188" t="s">
        <v>370</v>
      </c>
      <c r="AE36" s="188" t="s">
        <v>370</v>
      </c>
      <c r="AF36" s="188" t="s">
        <v>370</v>
      </c>
      <c r="AG36" s="188" t="s">
        <v>370</v>
      </c>
      <c r="AH36" s="188" t="s">
        <v>370</v>
      </c>
      <c r="AI36" s="193" t="e">
        <v>#REF!</v>
      </c>
      <c r="AJ36" s="194"/>
      <c r="AK36" s="208" t="s">
        <v>17</v>
      </c>
      <c r="AL36" s="208">
        <v>0.6</v>
      </c>
      <c r="AM36" s="208"/>
      <c r="AN36" s="208">
        <v>0.48</v>
      </c>
      <c r="AO36" s="208"/>
    </row>
    <row r="37" spans="1:41" ht="11.15" customHeight="1">
      <c r="A37" s="210">
        <v>22</v>
      </c>
      <c r="B37" s="185" t="s">
        <v>18</v>
      </c>
      <c r="C37" s="213" t="s">
        <v>78</v>
      </c>
      <c r="D37" s="216" t="s">
        <v>370</v>
      </c>
      <c r="E37" s="216" t="s">
        <v>370</v>
      </c>
      <c r="F37" s="216" t="s">
        <v>370</v>
      </c>
      <c r="G37" s="216" t="s">
        <v>370</v>
      </c>
      <c r="H37" s="216" t="s">
        <v>370</v>
      </c>
      <c r="I37" s="216" t="s">
        <v>370</v>
      </c>
      <c r="J37" s="317" t="s">
        <v>370</v>
      </c>
      <c r="K37" s="216" t="s">
        <v>370</v>
      </c>
      <c r="L37" s="216" t="s">
        <v>370</v>
      </c>
      <c r="M37" s="317" t="s">
        <v>370</v>
      </c>
      <c r="N37" s="216" t="s">
        <v>370</v>
      </c>
      <c r="O37" s="317" t="s">
        <v>370</v>
      </c>
      <c r="P37" s="257" t="s">
        <v>370</v>
      </c>
      <c r="Q37" s="324"/>
      <c r="R37" s="187" t="s">
        <v>370</v>
      </c>
      <c r="S37" s="188" t="s">
        <v>370</v>
      </c>
      <c r="T37" s="188" t="s">
        <v>370</v>
      </c>
      <c r="U37" s="188" t="s">
        <v>370</v>
      </c>
      <c r="V37" s="188" t="s">
        <v>370</v>
      </c>
      <c r="W37" s="188" t="s">
        <v>370</v>
      </c>
      <c r="X37" s="188" t="s">
        <v>370</v>
      </c>
      <c r="Y37" s="188" t="s">
        <v>370</v>
      </c>
      <c r="Z37" s="188" t="s">
        <v>370</v>
      </c>
      <c r="AA37" s="188" t="s">
        <v>370</v>
      </c>
      <c r="AB37" s="188" t="s">
        <v>370</v>
      </c>
      <c r="AC37" s="188" t="s">
        <v>370</v>
      </c>
      <c r="AD37" s="188" t="s">
        <v>370</v>
      </c>
      <c r="AE37" s="188" t="s">
        <v>370</v>
      </c>
      <c r="AF37" s="188" t="s">
        <v>370</v>
      </c>
      <c r="AG37" s="188" t="s">
        <v>370</v>
      </c>
      <c r="AH37" s="188" t="s">
        <v>370</v>
      </c>
      <c r="AI37" s="193" t="e">
        <v>#REF!</v>
      </c>
      <c r="AJ37" s="194"/>
      <c r="AK37" s="208" t="s">
        <v>18</v>
      </c>
      <c r="AL37" s="208">
        <v>0.02</v>
      </c>
      <c r="AM37" s="208"/>
      <c r="AN37" s="208">
        <v>1.6E-2</v>
      </c>
      <c r="AO37" s="208"/>
    </row>
    <row r="38" spans="1:41" ht="11.15" customHeight="1">
      <c r="A38" s="210">
        <v>23</v>
      </c>
      <c r="B38" s="185" t="s">
        <v>19</v>
      </c>
      <c r="C38" s="213" t="s">
        <v>78</v>
      </c>
      <c r="D38" s="216" t="s">
        <v>370</v>
      </c>
      <c r="E38" s="216" t="s">
        <v>370</v>
      </c>
      <c r="F38" s="216" t="s">
        <v>370</v>
      </c>
      <c r="G38" s="216" t="s">
        <v>370</v>
      </c>
      <c r="H38" s="216" t="s">
        <v>370</v>
      </c>
      <c r="I38" s="216" t="s">
        <v>370</v>
      </c>
      <c r="J38" s="317" t="s">
        <v>370</v>
      </c>
      <c r="K38" s="216" t="s">
        <v>370</v>
      </c>
      <c r="L38" s="216" t="s">
        <v>370</v>
      </c>
      <c r="M38" s="317" t="s">
        <v>370</v>
      </c>
      <c r="N38" s="216" t="s">
        <v>370</v>
      </c>
      <c r="O38" s="317" t="s">
        <v>370</v>
      </c>
      <c r="P38" s="257" t="s">
        <v>370</v>
      </c>
      <c r="Q38" s="324"/>
      <c r="R38" s="187" t="s">
        <v>370</v>
      </c>
      <c r="S38" s="188" t="s">
        <v>370</v>
      </c>
      <c r="T38" s="188" t="s">
        <v>370</v>
      </c>
      <c r="U38" s="188" t="s">
        <v>370</v>
      </c>
      <c r="V38" s="188" t="s">
        <v>370</v>
      </c>
      <c r="W38" s="188" t="s">
        <v>370</v>
      </c>
      <c r="X38" s="188" t="s">
        <v>370</v>
      </c>
      <c r="Y38" s="188" t="s">
        <v>370</v>
      </c>
      <c r="Z38" s="188" t="s">
        <v>370</v>
      </c>
      <c r="AA38" s="188" t="s">
        <v>370</v>
      </c>
      <c r="AB38" s="188" t="s">
        <v>370</v>
      </c>
      <c r="AC38" s="188" t="s">
        <v>370</v>
      </c>
      <c r="AD38" s="188" t="s">
        <v>370</v>
      </c>
      <c r="AE38" s="188" t="s">
        <v>370</v>
      </c>
      <c r="AF38" s="188" t="s">
        <v>370</v>
      </c>
      <c r="AG38" s="188" t="s">
        <v>370</v>
      </c>
      <c r="AH38" s="188" t="s">
        <v>370</v>
      </c>
      <c r="AI38" s="193" t="e">
        <v>#REF!</v>
      </c>
      <c r="AJ38" s="194"/>
      <c r="AK38" s="208" t="s">
        <v>19</v>
      </c>
      <c r="AL38" s="208">
        <v>0.06</v>
      </c>
      <c r="AM38" s="208"/>
      <c r="AN38" s="208">
        <v>4.8000000000000001E-2</v>
      </c>
      <c r="AO38" s="208"/>
    </row>
    <row r="39" spans="1:41" ht="11.15" customHeight="1">
      <c r="A39" s="210">
        <v>24</v>
      </c>
      <c r="B39" s="185" t="s">
        <v>20</v>
      </c>
      <c r="C39" s="213" t="s">
        <v>78</v>
      </c>
      <c r="D39" s="216" t="s">
        <v>370</v>
      </c>
      <c r="E39" s="216" t="s">
        <v>370</v>
      </c>
      <c r="F39" s="216" t="s">
        <v>370</v>
      </c>
      <c r="G39" s="216" t="s">
        <v>370</v>
      </c>
      <c r="H39" s="216" t="s">
        <v>370</v>
      </c>
      <c r="I39" s="216" t="s">
        <v>370</v>
      </c>
      <c r="J39" s="317" t="s">
        <v>370</v>
      </c>
      <c r="K39" s="216" t="s">
        <v>370</v>
      </c>
      <c r="L39" s="216" t="s">
        <v>370</v>
      </c>
      <c r="M39" s="317" t="s">
        <v>370</v>
      </c>
      <c r="N39" s="216" t="s">
        <v>370</v>
      </c>
      <c r="O39" s="317" t="s">
        <v>370</v>
      </c>
      <c r="P39" s="257" t="s">
        <v>370</v>
      </c>
      <c r="Q39" s="324"/>
      <c r="R39" s="187" t="s">
        <v>370</v>
      </c>
      <c r="S39" s="188" t="s">
        <v>370</v>
      </c>
      <c r="T39" s="188" t="s">
        <v>370</v>
      </c>
      <c r="U39" s="188" t="s">
        <v>370</v>
      </c>
      <c r="V39" s="188" t="s">
        <v>370</v>
      </c>
      <c r="W39" s="188" t="s">
        <v>370</v>
      </c>
      <c r="X39" s="188" t="s">
        <v>370</v>
      </c>
      <c r="Y39" s="188" t="s">
        <v>370</v>
      </c>
      <c r="Z39" s="188" t="s">
        <v>370</v>
      </c>
      <c r="AA39" s="188" t="s">
        <v>370</v>
      </c>
      <c r="AB39" s="188" t="s">
        <v>370</v>
      </c>
      <c r="AC39" s="188" t="s">
        <v>370</v>
      </c>
      <c r="AD39" s="188" t="s">
        <v>370</v>
      </c>
      <c r="AE39" s="188" t="s">
        <v>370</v>
      </c>
      <c r="AF39" s="188" t="s">
        <v>370</v>
      </c>
      <c r="AG39" s="188" t="s">
        <v>370</v>
      </c>
      <c r="AH39" s="188" t="s">
        <v>370</v>
      </c>
      <c r="AI39" s="193" t="e">
        <v>#REF!</v>
      </c>
      <c r="AJ39" s="194"/>
      <c r="AK39" s="208" t="s">
        <v>20</v>
      </c>
      <c r="AL39" s="208">
        <v>0.03</v>
      </c>
      <c r="AM39" s="208"/>
      <c r="AN39" s="208">
        <v>2.4E-2</v>
      </c>
      <c r="AO39" s="208"/>
    </row>
    <row r="40" spans="1:41" ht="11.15" customHeight="1">
      <c r="A40" s="210">
        <v>25</v>
      </c>
      <c r="B40" s="185" t="s">
        <v>21</v>
      </c>
      <c r="C40" s="213" t="s">
        <v>78</v>
      </c>
      <c r="D40" s="216" t="s">
        <v>370</v>
      </c>
      <c r="E40" s="216" t="s">
        <v>370</v>
      </c>
      <c r="F40" s="216" t="s">
        <v>370</v>
      </c>
      <c r="G40" s="216" t="s">
        <v>370</v>
      </c>
      <c r="H40" s="216" t="s">
        <v>370</v>
      </c>
      <c r="I40" s="216" t="s">
        <v>370</v>
      </c>
      <c r="J40" s="317" t="s">
        <v>370</v>
      </c>
      <c r="K40" s="216" t="s">
        <v>370</v>
      </c>
      <c r="L40" s="216" t="s">
        <v>370</v>
      </c>
      <c r="M40" s="317" t="s">
        <v>370</v>
      </c>
      <c r="N40" s="216" t="s">
        <v>370</v>
      </c>
      <c r="O40" s="317" t="s">
        <v>370</v>
      </c>
      <c r="P40" s="257" t="s">
        <v>370</v>
      </c>
      <c r="Q40" s="324"/>
      <c r="R40" s="187" t="s">
        <v>370</v>
      </c>
      <c r="S40" s="188" t="s">
        <v>370</v>
      </c>
      <c r="T40" s="188" t="s">
        <v>370</v>
      </c>
      <c r="U40" s="188" t="s">
        <v>370</v>
      </c>
      <c r="V40" s="188" t="s">
        <v>370</v>
      </c>
      <c r="W40" s="188" t="s">
        <v>370</v>
      </c>
      <c r="X40" s="188" t="s">
        <v>370</v>
      </c>
      <c r="Y40" s="188" t="s">
        <v>370</v>
      </c>
      <c r="Z40" s="188" t="s">
        <v>370</v>
      </c>
      <c r="AA40" s="188" t="s">
        <v>370</v>
      </c>
      <c r="AB40" s="188" t="s">
        <v>370</v>
      </c>
      <c r="AC40" s="188" t="s">
        <v>370</v>
      </c>
      <c r="AD40" s="188" t="s">
        <v>370</v>
      </c>
      <c r="AE40" s="188" t="s">
        <v>370</v>
      </c>
      <c r="AF40" s="188" t="s">
        <v>370</v>
      </c>
      <c r="AG40" s="188" t="s">
        <v>370</v>
      </c>
      <c r="AH40" s="188" t="s">
        <v>370</v>
      </c>
      <c r="AI40" s="193" t="e">
        <v>#REF!</v>
      </c>
      <c r="AJ40" s="194"/>
      <c r="AK40" s="208" t="s">
        <v>21</v>
      </c>
      <c r="AL40" s="208">
        <v>0.1</v>
      </c>
      <c r="AM40" s="208"/>
      <c r="AN40" s="208">
        <v>0.08</v>
      </c>
      <c r="AO40" s="208"/>
    </row>
    <row r="41" spans="1:41" ht="11.15" customHeight="1">
      <c r="A41" s="210">
        <v>26</v>
      </c>
      <c r="B41" s="185" t="s">
        <v>22</v>
      </c>
      <c r="C41" s="213" t="s">
        <v>78</v>
      </c>
      <c r="D41" s="216" t="s">
        <v>428</v>
      </c>
      <c r="E41" s="216" t="s">
        <v>428</v>
      </c>
      <c r="F41" s="216" t="s">
        <v>428</v>
      </c>
      <c r="G41" s="216" t="s">
        <v>428</v>
      </c>
      <c r="H41" s="216" t="s">
        <v>428</v>
      </c>
      <c r="I41" s="216" t="s">
        <v>428</v>
      </c>
      <c r="J41" s="317" t="s">
        <v>428</v>
      </c>
      <c r="K41" s="216" t="s">
        <v>428</v>
      </c>
      <c r="L41" s="216" t="s">
        <v>428</v>
      </c>
      <c r="M41" s="317" t="s">
        <v>428</v>
      </c>
      <c r="N41" s="216" t="s">
        <v>428</v>
      </c>
      <c r="O41" s="317" t="s">
        <v>428</v>
      </c>
      <c r="P41" s="257" t="s">
        <v>428</v>
      </c>
      <c r="Q41" s="324"/>
      <c r="R41" s="187" t="s">
        <v>370</v>
      </c>
      <c r="S41" s="188" t="s">
        <v>370</v>
      </c>
      <c r="T41" s="188" t="s">
        <v>370</v>
      </c>
      <c r="U41" s="188" t="s">
        <v>370</v>
      </c>
      <c r="V41" s="188" t="s">
        <v>370</v>
      </c>
      <c r="W41" s="188" t="s">
        <v>370</v>
      </c>
      <c r="X41" s="188" t="s">
        <v>370</v>
      </c>
      <c r="Y41" s="188" t="s">
        <v>370</v>
      </c>
      <c r="Z41" s="188" t="s">
        <v>370</v>
      </c>
      <c r="AA41" s="188" t="s">
        <v>370</v>
      </c>
      <c r="AB41" s="188" t="s">
        <v>370</v>
      </c>
      <c r="AC41" s="188" t="s">
        <v>370</v>
      </c>
      <c r="AD41" s="188" t="s">
        <v>370</v>
      </c>
      <c r="AE41" s="188" t="s">
        <v>370</v>
      </c>
      <c r="AF41" s="188" t="s">
        <v>370</v>
      </c>
      <c r="AG41" s="188" t="s">
        <v>370</v>
      </c>
      <c r="AH41" s="188" t="s">
        <v>370</v>
      </c>
      <c r="AI41" s="193" t="e">
        <v>#REF!</v>
      </c>
      <c r="AJ41" s="194"/>
      <c r="AK41" s="208" t="s">
        <v>22</v>
      </c>
      <c r="AL41" s="208">
        <v>0.01</v>
      </c>
      <c r="AM41" s="208"/>
      <c r="AN41" s="208">
        <v>8.0000000000000002E-3</v>
      </c>
      <c r="AO41" s="208"/>
    </row>
    <row r="42" spans="1:41" ht="11.15" customHeight="1">
      <c r="A42" s="210">
        <v>27</v>
      </c>
      <c r="B42" s="185" t="s">
        <v>23</v>
      </c>
      <c r="C42" s="213" t="s">
        <v>78</v>
      </c>
      <c r="D42" s="216" t="s">
        <v>370</v>
      </c>
      <c r="E42" s="216" t="s">
        <v>370</v>
      </c>
      <c r="F42" s="216" t="s">
        <v>370</v>
      </c>
      <c r="G42" s="216" t="s">
        <v>370</v>
      </c>
      <c r="H42" s="216" t="s">
        <v>370</v>
      </c>
      <c r="I42" s="216" t="s">
        <v>370</v>
      </c>
      <c r="J42" s="317" t="s">
        <v>370</v>
      </c>
      <c r="K42" s="216" t="s">
        <v>370</v>
      </c>
      <c r="L42" s="216" t="s">
        <v>370</v>
      </c>
      <c r="M42" s="317" t="s">
        <v>370</v>
      </c>
      <c r="N42" s="216" t="s">
        <v>370</v>
      </c>
      <c r="O42" s="317" t="s">
        <v>370</v>
      </c>
      <c r="P42" s="257" t="s">
        <v>370</v>
      </c>
      <c r="Q42" s="324"/>
      <c r="R42" s="187" t="s">
        <v>370</v>
      </c>
      <c r="S42" s="188" t="s">
        <v>370</v>
      </c>
      <c r="T42" s="188" t="s">
        <v>370</v>
      </c>
      <c r="U42" s="188" t="s">
        <v>370</v>
      </c>
      <c r="V42" s="188" t="s">
        <v>370</v>
      </c>
      <c r="W42" s="188" t="s">
        <v>370</v>
      </c>
      <c r="X42" s="188" t="s">
        <v>370</v>
      </c>
      <c r="Y42" s="188" t="s">
        <v>370</v>
      </c>
      <c r="Z42" s="188" t="s">
        <v>370</v>
      </c>
      <c r="AA42" s="188" t="s">
        <v>370</v>
      </c>
      <c r="AB42" s="188" t="s">
        <v>370</v>
      </c>
      <c r="AC42" s="188" t="s">
        <v>370</v>
      </c>
      <c r="AD42" s="188" t="s">
        <v>370</v>
      </c>
      <c r="AE42" s="188" t="s">
        <v>370</v>
      </c>
      <c r="AF42" s="188" t="s">
        <v>370</v>
      </c>
      <c r="AG42" s="188" t="s">
        <v>370</v>
      </c>
      <c r="AH42" s="188" t="s">
        <v>370</v>
      </c>
      <c r="AI42" s="193" t="e">
        <v>#REF!</v>
      </c>
      <c r="AJ42" s="194"/>
      <c r="AK42" s="208" t="s">
        <v>23</v>
      </c>
      <c r="AL42" s="208">
        <v>0.1</v>
      </c>
      <c r="AM42" s="208"/>
      <c r="AN42" s="208">
        <v>0.08</v>
      </c>
      <c r="AO42" s="208"/>
    </row>
    <row r="43" spans="1:41" ht="11.15" customHeight="1">
      <c r="A43" s="210">
        <v>28</v>
      </c>
      <c r="B43" s="185" t="s">
        <v>24</v>
      </c>
      <c r="C43" s="213" t="s">
        <v>78</v>
      </c>
      <c r="D43" s="216" t="s">
        <v>370</v>
      </c>
      <c r="E43" s="216" t="s">
        <v>370</v>
      </c>
      <c r="F43" s="216" t="s">
        <v>370</v>
      </c>
      <c r="G43" s="216" t="s">
        <v>370</v>
      </c>
      <c r="H43" s="216" t="s">
        <v>370</v>
      </c>
      <c r="I43" s="216" t="s">
        <v>370</v>
      </c>
      <c r="J43" s="317" t="s">
        <v>370</v>
      </c>
      <c r="K43" s="216" t="s">
        <v>370</v>
      </c>
      <c r="L43" s="216" t="s">
        <v>370</v>
      </c>
      <c r="M43" s="317" t="s">
        <v>370</v>
      </c>
      <c r="N43" s="216" t="s">
        <v>370</v>
      </c>
      <c r="O43" s="317" t="s">
        <v>370</v>
      </c>
      <c r="P43" s="257" t="s">
        <v>370</v>
      </c>
      <c r="Q43" s="324"/>
      <c r="R43" s="187" t="s">
        <v>370</v>
      </c>
      <c r="S43" s="188" t="s">
        <v>370</v>
      </c>
      <c r="T43" s="188" t="s">
        <v>370</v>
      </c>
      <c r="U43" s="188" t="s">
        <v>370</v>
      </c>
      <c r="V43" s="188" t="s">
        <v>370</v>
      </c>
      <c r="W43" s="188" t="s">
        <v>370</v>
      </c>
      <c r="X43" s="188" t="s">
        <v>370</v>
      </c>
      <c r="Y43" s="188" t="s">
        <v>370</v>
      </c>
      <c r="Z43" s="188" t="s">
        <v>370</v>
      </c>
      <c r="AA43" s="188" t="s">
        <v>370</v>
      </c>
      <c r="AB43" s="188" t="s">
        <v>370</v>
      </c>
      <c r="AC43" s="188" t="s">
        <v>370</v>
      </c>
      <c r="AD43" s="188" t="s">
        <v>370</v>
      </c>
      <c r="AE43" s="188" t="s">
        <v>370</v>
      </c>
      <c r="AF43" s="188" t="s">
        <v>370</v>
      </c>
      <c r="AG43" s="188" t="s">
        <v>370</v>
      </c>
      <c r="AH43" s="188" t="s">
        <v>370</v>
      </c>
      <c r="AI43" s="193" t="e">
        <v>#REF!</v>
      </c>
      <c r="AJ43" s="194"/>
      <c r="AK43" s="208" t="s">
        <v>24</v>
      </c>
      <c r="AL43" s="208">
        <v>0.03</v>
      </c>
      <c r="AM43" s="208"/>
      <c r="AN43" s="208">
        <v>2.4E-2</v>
      </c>
      <c r="AO43" s="208"/>
    </row>
    <row r="44" spans="1:41" ht="11.15" customHeight="1">
      <c r="A44" s="210">
        <v>29</v>
      </c>
      <c r="B44" s="185" t="s">
        <v>25</v>
      </c>
      <c r="C44" s="213" t="s">
        <v>78</v>
      </c>
      <c r="D44" s="216" t="s">
        <v>370</v>
      </c>
      <c r="E44" s="216" t="s">
        <v>370</v>
      </c>
      <c r="F44" s="216" t="s">
        <v>370</v>
      </c>
      <c r="G44" s="216" t="s">
        <v>370</v>
      </c>
      <c r="H44" s="216" t="s">
        <v>370</v>
      </c>
      <c r="I44" s="216" t="s">
        <v>370</v>
      </c>
      <c r="J44" s="317" t="s">
        <v>370</v>
      </c>
      <c r="K44" s="216" t="s">
        <v>370</v>
      </c>
      <c r="L44" s="216" t="s">
        <v>370</v>
      </c>
      <c r="M44" s="317" t="s">
        <v>370</v>
      </c>
      <c r="N44" s="216" t="s">
        <v>370</v>
      </c>
      <c r="O44" s="317" t="s">
        <v>370</v>
      </c>
      <c r="P44" s="257" t="s">
        <v>370</v>
      </c>
      <c r="Q44" s="324"/>
      <c r="R44" s="187" t="s">
        <v>370</v>
      </c>
      <c r="S44" s="188" t="s">
        <v>370</v>
      </c>
      <c r="T44" s="188" t="s">
        <v>370</v>
      </c>
      <c r="U44" s="188" t="s">
        <v>370</v>
      </c>
      <c r="V44" s="188" t="s">
        <v>370</v>
      </c>
      <c r="W44" s="188" t="s">
        <v>370</v>
      </c>
      <c r="X44" s="188" t="s">
        <v>370</v>
      </c>
      <c r="Y44" s="188" t="s">
        <v>370</v>
      </c>
      <c r="Z44" s="188" t="s">
        <v>370</v>
      </c>
      <c r="AA44" s="188" t="s">
        <v>370</v>
      </c>
      <c r="AB44" s="188" t="s">
        <v>370</v>
      </c>
      <c r="AC44" s="188" t="s">
        <v>370</v>
      </c>
      <c r="AD44" s="188" t="s">
        <v>370</v>
      </c>
      <c r="AE44" s="188" t="s">
        <v>370</v>
      </c>
      <c r="AF44" s="188" t="s">
        <v>370</v>
      </c>
      <c r="AG44" s="188" t="s">
        <v>370</v>
      </c>
      <c r="AH44" s="188" t="s">
        <v>370</v>
      </c>
      <c r="AI44" s="193" t="e">
        <v>#REF!</v>
      </c>
      <c r="AJ44" s="194"/>
      <c r="AK44" s="208" t="s">
        <v>25</v>
      </c>
      <c r="AL44" s="208">
        <v>0.03</v>
      </c>
      <c r="AM44" s="208"/>
      <c r="AN44" s="208">
        <v>2.4E-2</v>
      </c>
      <c r="AO44" s="208"/>
    </row>
    <row r="45" spans="1:41" ht="11.15" customHeight="1">
      <c r="A45" s="210">
        <v>30</v>
      </c>
      <c r="B45" s="185" t="s">
        <v>26</v>
      </c>
      <c r="C45" s="213" t="s">
        <v>78</v>
      </c>
      <c r="D45" s="216" t="s">
        <v>370</v>
      </c>
      <c r="E45" s="216" t="s">
        <v>370</v>
      </c>
      <c r="F45" s="216" t="s">
        <v>370</v>
      </c>
      <c r="G45" s="216" t="s">
        <v>370</v>
      </c>
      <c r="H45" s="216" t="s">
        <v>370</v>
      </c>
      <c r="I45" s="216" t="s">
        <v>370</v>
      </c>
      <c r="J45" s="317" t="s">
        <v>370</v>
      </c>
      <c r="K45" s="216" t="s">
        <v>370</v>
      </c>
      <c r="L45" s="216" t="s">
        <v>370</v>
      </c>
      <c r="M45" s="317" t="s">
        <v>370</v>
      </c>
      <c r="N45" s="216" t="s">
        <v>370</v>
      </c>
      <c r="O45" s="317" t="s">
        <v>370</v>
      </c>
      <c r="P45" s="257" t="s">
        <v>370</v>
      </c>
      <c r="Q45" s="324"/>
      <c r="R45" s="187" t="s">
        <v>370</v>
      </c>
      <c r="S45" s="188" t="s">
        <v>370</v>
      </c>
      <c r="T45" s="188" t="s">
        <v>370</v>
      </c>
      <c r="U45" s="188" t="s">
        <v>370</v>
      </c>
      <c r="V45" s="188" t="s">
        <v>370</v>
      </c>
      <c r="W45" s="188" t="s">
        <v>370</v>
      </c>
      <c r="X45" s="188" t="s">
        <v>370</v>
      </c>
      <c r="Y45" s="188" t="s">
        <v>370</v>
      </c>
      <c r="Z45" s="188" t="s">
        <v>370</v>
      </c>
      <c r="AA45" s="188" t="s">
        <v>370</v>
      </c>
      <c r="AB45" s="188" t="s">
        <v>370</v>
      </c>
      <c r="AC45" s="188" t="s">
        <v>370</v>
      </c>
      <c r="AD45" s="188" t="s">
        <v>370</v>
      </c>
      <c r="AE45" s="188" t="s">
        <v>370</v>
      </c>
      <c r="AF45" s="188" t="s">
        <v>370</v>
      </c>
      <c r="AG45" s="188" t="s">
        <v>370</v>
      </c>
      <c r="AH45" s="188" t="s">
        <v>370</v>
      </c>
      <c r="AI45" s="193" t="e">
        <v>#REF!</v>
      </c>
      <c r="AJ45" s="194"/>
      <c r="AK45" s="208" t="s">
        <v>26</v>
      </c>
      <c r="AL45" s="208">
        <v>0.09</v>
      </c>
      <c r="AM45" s="208"/>
      <c r="AN45" s="208">
        <v>7.1999999999999995E-2</v>
      </c>
      <c r="AO45" s="208"/>
    </row>
    <row r="46" spans="1:41" ht="11.15" customHeight="1">
      <c r="A46" s="210">
        <v>31</v>
      </c>
      <c r="B46" s="185" t="s">
        <v>27</v>
      </c>
      <c r="C46" s="213" t="s">
        <v>78</v>
      </c>
      <c r="D46" s="216" t="s">
        <v>370</v>
      </c>
      <c r="E46" s="216" t="s">
        <v>370</v>
      </c>
      <c r="F46" s="216" t="s">
        <v>370</v>
      </c>
      <c r="G46" s="216" t="s">
        <v>370</v>
      </c>
      <c r="H46" s="216" t="s">
        <v>370</v>
      </c>
      <c r="I46" s="216" t="s">
        <v>370</v>
      </c>
      <c r="J46" s="317" t="s">
        <v>370</v>
      </c>
      <c r="K46" s="216" t="s">
        <v>370</v>
      </c>
      <c r="L46" s="216" t="s">
        <v>370</v>
      </c>
      <c r="M46" s="317" t="s">
        <v>370</v>
      </c>
      <c r="N46" s="216" t="s">
        <v>370</v>
      </c>
      <c r="O46" s="317" t="s">
        <v>370</v>
      </c>
      <c r="P46" s="257" t="s">
        <v>370</v>
      </c>
      <c r="Q46" s="324"/>
      <c r="R46" s="187" t="s">
        <v>370</v>
      </c>
      <c r="S46" s="188" t="s">
        <v>370</v>
      </c>
      <c r="T46" s="188" t="s">
        <v>370</v>
      </c>
      <c r="U46" s="188" t="s">
        <v>370</v>
      </c>
      <c r="V46" s="188" t="s">
        <v>370</v>
      </c>
      <c r="W46" s="188" t="s">
        <v>370</v>
      </c>
      <c r="X46" s="188" t="s">
        <v>370</v>
      </c>
      <c r="Y46" s="188" t="s">
        <v>370</v>
      </c>
      <c r="Z46" s="188" t="s">
        <v>370</v>
      </c>
      <c r="AA46" s="188" t="s">
        <v>370</v>
      </c>
      <c r="AB46" s="188" t="s">
        <v>370</v>
      </c>
      <c r="AC46" s="188" t="s">
        <v>370</v>
      </c>
      <c r="AD46" s="188" t="s">
        <v>370</v>
      </c>
      <c r="AE46" s="188" t="s">
        <v>370</v>
      </c>
      <c r="AF46" s="188" t="s">
        <v>370</v>
      </c>
      <c r="AG46" s="188" t="s">
        <v>370</v>
      </c>
      <c r="AH46" s="188" t="s">
        <v>370</v>
      </c>
      <c r="AI46" s="193" t="e">
        <v>#REF!</v>
      </c>
      <c r="AJ46" s="194"/>
      <c r="AK46" s="208" t="s">
        <v>27</v>
      </c>
      <c r="AL46" s="208">
        <v>0.08</v>
      </c>
      <c r="AM46" s="208"/>
      <c r="AN46" s="208">
        <v>6.4000000000000001E-2</v>
      </c>
      <c r="AO46" s="208"/>
    </row>
    <row r="47" spans="1:41" ht="11.15" customHeight="1">
      <c r="A47" s="210">
        <v>32</v>
      </c>
      <c r="B47" s="185" t="s">
        <v>28</v>
      </c>
      <c r="C47" s="213" t="s">
        <v>78</v>
      </c>
      <c r="D47" s="216" t="s">
        <v>370</v>
      </c>
      <c r="E47" s="216" t="s">
        <v>370</v>
      </c>
      <c r="F47" s="216" t="s">
        <v>370</v>
      </c>
      <c r="G47" s="216" t="s">
        <v>370</v>
      </c>
      <c r="H47" s="216" t="s">
        <v>370</v>
      </c>
      <c r="I47" s="216" t="s">
        <v>370</v>
      </c>
      <c r="J47" s="317" t="s">
        <v>370</v>
      </c>
      <c r="K47" s="216" t="s">
        <v>370</v>
      </c>
      <c r="L47" s="216" t="s">
        <v>370</v>
      </c>
      <c r="M47" s="317" t="s">
        <v>370</v>
      </c>
      <c r="N47" s="216" t="s">
        <v>370</v>
      </c>
      <c r="O47" s="317" t="s">
        <v>370</v>
      </c>
      <c r="P47" s="257" t="s">
        <v>370</v>
      </c>
      <c r="Q47" s="324"/>
      <c r="R47" s="187" t="s">
        <v>370</v>
      </c>
      <c r="S47" s="188" t="s">
        <v>370</v>
      </c>
      <c r="T47" s="188" t="s">
        <v>370</v>
      </c>
      <c r="U47" s="188" t="s">
        <v>370</v>
      </c>
      <c r="V47" s="188" t="s">
        <v>370</v>
      </c>
      <c r="W47" s="188" t="s">
        <v>370</v>
      </c>
      <c r="X47" s="188" t="s">
        <v>370</v>
      </c>
      <c r="Y47" s="188" t="s">
        <v>370</v>
      </c>
      <c r="Z47" s="188" t="s">
        <v>370</v>
      </c>
      <c r="AA47" s="188" t="s">
        <v>370</v>
      </c>
      <c r="AB47" s="188" t="s">
        <v>370</v>
      </c>
      <c r="AC47" s="188" t="s">
        <v>370</v>
      </c>
      <c r="AD47" s="188" t="s">
        <v>370</v>
      </c>
      <c r="AE47" s="188" t="s">
        <v>370</v>
      </c>
      <c r="AF47" s="188" t="s">
        <v>370</v>
      </c>
      <c r="AG47" s="188" t="s">
        <v>370</v>
      </c>
      <c r="AH47" s="188" t="s">
        <v>370</v>
      </c>
      <c r="AI47" s="193" t="e">
        <v>#REF!</v>
      </c>
      <c r="AJ47" s="194"/>
      <c r="AK47" s="208" t="s">
        <v>28</v>
      </c>
      <c r="AL47" s="208">
        <v>1</v>
      </c>
      <c r="AM47" s="208"/>
      <c r="AN47" s="208">
        <v>0.5</v>
      </c>
      <c r="AO47" s="208"/>
    </row>
    <row r="48" spans="1:41" ht="11.15" customHeight="1">
      <c r="A48" s="210">
        <v>33</v>
      </c>
      <c r="B48" s="185" t="s">
        <v>29</v>
      </c>
      <c r="C48" s="213" t="s">
        <v>78</v>
      </c>
      <c r="D48" s="217" t="s">
        <v>370</v>
      </c>
      <c r="E48" s="217" t="s">
        <v>370</v>
      </c>
      <c r="F48" s="217" t="s">
        <v>370</v>
      </c>
      <c r="G48" s="217" t="s">
        <v>370</v>
      </c>
      <c r="H48" s="217" t="s">
        <v>370</v>
      </c>
      <c r="I48" s="217" t="s">
        <v>370</v>
      </c>
      <c r="J48" s="318" t="s">
        <v>370</v>
      </c>
      <c r="K48" s="217" t="s">
        <v>370</v>
      </c>
      <c r="L48" s="217" t="s">
        <v>370</v>
      </c>
      <c r="M48" s="318" t="s">
        <v>370</v>
      </c>
      <c r="N48" s="217" t="s">
        <v>370</v>
      </c>
      <c r="O48" s="318" t="s">
        <v>370</v>
      </c>
      <c r="P48" s="258" t="s">
        <v>370</v>
      </c>
      <c r="Q48" s="327"/>
      <c r="R48" s="187" t="s">
        <v>370</v>
      </c>
      <c r="S48" s="188" t="s">
        <v>370</v>
      </c>
      <c r="T48" s="188" t="s">
        <v>370</v>
      </c>
      <c r="U48" s="188" t="s">
        <v>370</v>
      </c>
      <c r="V48" s="188" t="s">
        <v>370</v>
      </c>
      <c r="W48" s="188" t="s">
        <v>370</v>
      </c>
      <c r="X48" s="188" t="s">
        <v>370</v>
      </c>
      <c r="Y48" s="188" t="s">
        <v>370</v>
      </c>
      <c r="Z48" s="188" t="s">
        <v>370</v>
      </c>
      <c r="AA48" s="188" t="s">
        <v>370</v>
      </c>
      <c r="AB48" s="188" t="s">
        <v>370</v>
      </c>
      <c r="AC48" s="188" t="s">
        <v>370</v>
      </c>
      <c r="AD48" s="188" t="s">
        <v>370</v>
      </c>
      <c r="AE48" s="188" t="s">
        <v>370</v>
      </c>
      <c r="AF48" s="188" t="s">
        <v>370</v>
      </c>
      <c r="AG48" s="188" t="s">
        <v>370</v>
      </c>
      <c r="AH48" s="188" t="s">
        <v>370</v>
      </c>
      <c r="AI48" s="193" t="e">
        <v>#REF!</v>
      </c>
      <c r="AJ48" s="194"/>
      <c r="AK48" s="208" t="s">
        <v>29</v>
      </c>
      <c r="AL48" s="208">
        <v>0.2</v>
      </c>
      <c r="AM48" s="208"/>
      <c r="AN48" s="208">
        <v>0.1</v>
      </c>
      <c r="AO48" s="208"/>
    </row>
    <row r="49" spans="1:41" ht="11.15" customHeight="1">
      <c r="A49" s="210">
        <v>34</v>
      </c>
      <c r="B49" s="185" t="s">
        <v>30</v>
      </c>
      <c r="C49" s="213" t="s">
        <v>78</v>
      </c>
      <c r="D49" s="217" t="s">
        <v>370</v>
      </c>
      <c r="E49" s="217" t="s">
        <v>370</v>
      </c>
      <c r="F49" s="217" t="s">
        <v>370</v>
      </c>
      <c r="G49" s="217" t="s">
        <v>370</v>
      </c>
      <c r="H49" s="217" t="s">
        <v>370</v>
      </c>
      <c r="I49" s="217" t="s">
        <v>370</v>
      </c>
      <c r="J49" s="318" t="s">
        <v>370</v>
      </c>
      <c r="K49" s="217" t="s">
        <v>370</v>
      </c>
      <c r="L49" s="217" t="s">
        <v>370</v>
      </c>
      <c r="M49" s="318" t="s">
        <v>370</v>
      </c>
      <c r="N49" s="217" t="s">
        <v>370</v>
      </c>
      <c r="O49" s="318" t="s">
        <v>370</v>
      </c>
      <c r="P49" s="258" t="s">
        <v>370</v>
      </c>
      <c r="Q49" s="327"/>
      <c r="R49" s="187" t="s">
        <v>370</v>
      </c>
      <c r="S49" s="188" t="s">
        <v>370</v>
      </c>
      <c r="T49" s="188" t="s">
        <v>370</v>
      </c>
      <c r="U49" s="188" t="s">
        <v>370</v>
      </c>
      <c r="V49" s="188" t="s">
        <v>370</v>
      </c>
      <c r="W49" s="188" t="s">
        <v>370</v>
      </c>
      <c r="X49" s="188" t="s">
        <v>370</v>
      </c>
      <c r="Y49" s="188" t="s">
        <v>370</v>
      </c>
      <c r="Z49" s="188" t="s">
        <v>370</v>
      </c>
      <c r="AA49" s="188" t="s">
        <v>370</v>
      </c>
      <c r="AB49" s="188" t="s">
        <v>370</v>
      </c>
      <c r="AC49" s="188" t="s">
        <v>370</v>
      </c>
      <c r="AD49" s="188" t="s">
        <v>370</v>
      </c>
      <c r="AE49" s="188" t="s">
        <v>370</v>
      </c>
      <c r="AF49" s="188" t="s">
        <v>370</v>
      </c>
      <c r="AG49" s="188" t="s">
        <v>370</v>
      </c>
      <c r="AH49" s="188" t="s">
        <v>370</v>
      </c>
      <c r="AI49" s="193" t="e">
        <v>#REF!</v>
      </c>
      <c r="AJ49" s="194"/>
      <c r="AK49" s="208" t="s">
        <v>30</v>
      </c>
      <c r="AL49" s="208">
        <v>0.3</v>
      </c>
      <c r="AM49" s="208"/>
      <c r="AN49" s="208">
        <v>0.15</v>
      </c>
      <c r="AO49" s="208"/>
    </row>
    <row r="50" spans="1:41" ht="11.15" customHeight="1">
      <c r="A50" s="210">
        <v>35</v>
      </c>
      <c r="B50" s="185" t="s">
        <v>31</v>
      </c>
      <c r="C50" s="213" t="s">
        <v>78</v>
      </c>
      <c r="D50" s="216" t="s">
        <v>370</v>
      </c>
      <c r="E50" s="216" t="s">
        <v>370</v>
      </c>
      <c r="F50" s="216" t="s">
        <v>370</v>
      </c>
      <c r="G50" s="216" t="s">
        <v>370</v>
      </c>
      <c r="H50" s="216" t="s">
        <v>370</v>
      </c>
      <c r="I50" s="216" t="s">
        <v>370</v>
      </c>
      <c r="J50" s="317" t="s">
        <v>370</v>
      </c>
      <c r="K50" s="216" t="s">
        <v>370</v>
      </c>
      <c r="L50" s="216" t="s">
        <v>370</v>
      </c>
      <c r="M50" s="317" t="s">
        <v>370</v>
      </c>
      <c r="N50" s="216" t="s">
        <v>370</v>
      </c>
      <c r="O50" s="317" t="s">
        <v>370</v>
      </c>
      <c r="P50" s="257" t="s">
        <v>370</v>
      </c>
      <c r="Q50" s="324"/>
      <c r="R50" s="187" t="s">
        <v>370</v>
      </c>
      <c r="S50" s="188" t="s">
        <v>370</v>
      </c>
      <c r="T50" s="188" t="s">
        <v>370</v>
      </c>
      <c r="U50" s="188" t="s">
        <v>370</v>
      </c>
      <c r="V50" s="188" t="s">
        <v>370</v>
      </c>
      <c r="W50" s="188" t="s">
        <v>370</v>
      </c>
      <c r="X50" s="188" t="s">
        <v>370</v>
      </c>
      <c r="Y50" s="188" t="s">
        <v>370</v>
      </c>
      <c r="Z50" s="188" t="s">
        <v>370</v>
      </c>
      <c r="AA50" s="188" t="s">
        <v>370</v>
      </c>
      <c r="AB50" s="188" t="s">
        <v>370</v>
      </c>
      <c r="AC50" s="188" t="s">
        <v>370</v>
      </c>
      <c r="AD50" s="188" t="s">
        <v>370</v>
      </c>
      <c r="AE50" s="188" t="s">
        <v>370</v>
      </c>
      <c r="AF50" s="188" t="s">
        <v>370</v>
      </c>
      <c r="AG50" s="188" t="s">
        <v>370</v>
      </c>
      <c r="AH50" s="188" t="s">
        <v>370</v>
      </c>
      <c r="AI50" s="193" t="e">
        <v>#REF!</v>
      </c>
      <c r="AJ50" s="194"/>
      <c r="AK50" s="208" t="s">
        <v>31</v>
      </c>
      <c r="AL50" s="208">
        <v>1</v>
      </c>
      <c r="AM50" s="208"/>
      <c r="AN50" s="208">
        <v>0.5</v>
      </c>
      <c r="AO50" s="208"/>
    </row>
    <row r="51" spans="1:41" ht="11.15" customHeight="1">
      <c r="A51" s="210">
        <v>36</v>
      </c>
      <c r="B51" s="185" t="s">
        <v>32</v>
      </c>
      <c r="C51" s="213" t="s">
        <v>78</v>
      </c>
      <c r="D51" s="191" t="s">
        <v>370</v>
      </c>
      <c r="E51" s="191" t="s">
        <v>370</v>
      </c>
      <c r="F51" s="191" t="s">
        <v>370</v>
      </c>
      <c r="G51" s="191" t="s">
        <v>370</v>
      </c>
      <c r="H51" s="191" t="s">
        <v>370</v>
      </c>
      <c r="I51" s="191" t="s">
        <v>370</v>
      </c>
      <c r="J51" s="312" t="s">
        <v>370</v>
      </c>
      <c r="K51" s="191" t="s">
        <v>370</v>
      </c>
      <c r="L51" s="191" t="s">
        <v>370</v>
      </c>
      <c r="M51" s="312" t="s">
        <v>370</v>
      </c>
      <c r="N51" s="191" t="s">
        <v>370</v>
      </c>
      <c r="O51" s="312" t="s">
        <v>370</v>
      </c>
      <c r="P51" s="192" t="s">
        <v>370</v>
      </c>
      <c r="Q51" s="326"/>
      <c r="R51" s="187" t="s">
        <v>370</v>
      </c>
      <c r="S51" s="188" t="s">
        <v>370</v>
      </c>
      <c r="T51" s="188" t="s">
        <v>370</v>
      </c>
      <c r="U51" s="188" t="s">
        <v>370</v>
      </c>
      <c r="V51" s="188" t="s">
        <v>370</v>
      </c>
      <c r="W51" s="188" t="s">
        <v>370</v>
      </c>
      <c r="X51" s="188" t="s">
        <v>370</v>
      </c>
      <c r="Y51" s="188" t="s">
        <v>370</v>
      </c>
      <c r="Z51" s="188" t="s">
        <v>370</v>
      </c>
      <c r="AA51" s="188" t="s">
        <v>370</v>
      </c>
      <c r="AB51" s="188" t="s">
        <v>370</v>
      </c>
      <c r="AC51" s="188" t="s">
        <v>370</v>
      </c>
      <c r="AD51" s="188" t="s">
        <v>370</v>
      </c>
      <c r="AE51" s="188" t="s">
        <v>370</v>
      </c>
      <c r="AF51" s="188" t="s">
        <v>370</v>
      </c>
      <c r="AG51" s="188" t="s">
        <v>370</v>
      </c>
      <c r="AH51" s="188" t="s">
        <v>370</v>
      </c>
      <c r="AI51" s="193" t="e">
        <v>#REF!</v>
      </c>
      <c r="AJ51" s="194"/>
      <c r="AK51" s="208" t="s">
        <v>32</v>
      </c>
      <c r="AL51" s="208">
        <v>200</v>
      </c>
      <c r="AM51" s="208"/>
      <c r="AN51" s="208">
        <v>100</v>
      </c>
      <c r="AO51" s="208"/>
    </row>
    <row r="52" spans="1:41" ht="11.15" customHeight="1">
      <c r="A52" s="210">
        <v>37</v>
      </c>
      <c r="B52" s="185" t="s">
        <v>34</v>
      </c>
      <c r="C52" s="213" t="s">
        <v>78</v>
      </c>
      <c r="D52" s="216" t="s">
        <v>370</v>
      </c>
      <c r="E52" s="216" t="s">
        <v>370</v>
      </c>
      <c r="F52" s="216" t="s">
        <v>370</v>
      </c>
      <c r="G52" s="216" t="s">
        <v>370</v>
      </c>
      <c r="H52" s="216" t="s">
        <v>370</v>
      </c>
      <c r="I52" s="216" t="s">
        <v>370</v>
      </c>
      <c r="J52" s="317" t="s">
        <v>370</v>
      </c>
      <c r="K52" s="216" t="s">
        <v>370</v>
      </c>
      <c r="L52" s="216" t="s">
        <v>370</v>
      </c>
      <c r="M52" s="317" t="s">
        <v>370</v>
      </c>
      <c r="N52" s="216" t="s">
        <v>370</v>
      </c>
      <c r="O52" s="317" t="s">
        <v>370</v>
      </c>
      <c r="P52" s="257" t="s">
        <v>370</v>
      </c>
      <c r="Q52" s="324"/>
      <c r="R52" s="187" t="s">
        <v>370</v>
      </c>
      <c r="S52" s="188" t="s">
        <v>370</v>
      </c>
      <c r="T52" s="188" t="s">
        <v>370</v>
      </c>
      <c r="U52" s="188" t="s">
        <v>370</v>
      </c>
      <c r="V52" s="188" t="s">
        <v>370</v>
      </c>
      <c r="W52" s="188" t="s">
        <v>370</v>
      </c>
      <c r="X52" s="188" t="s">
        <v>370</v>
      </c>
      <c r="Y52" s="188" t="s">
        <v>370</v>
      </c>
      <c r="Z52" s="188" t="s">
        <v>370</v>
      </c>
      <c r="AA52" s="188" t="s">
        <v>370</v>
      </c>
      <c r="AB52" s="188" t="s">
        <v>370</v>
      </c>
      <c r="AC52" s="188" t="s">
        <v>370</v>
      </c>
      <c r="AD52" s="188" t="s">
        <v>370</v>
      </c>
      <c r="AE52" s="188" t="s">
        <v>370</v>
      </c>
      <c r="AF52" s="188" t="s">
        <v>370</v>
      </c>
      <c r="AG52" s="188" t="s">
        <v>370</v>
      </c>
      <c r="AH52" s="188" t="s">
        <v>370</v>
      </c>
      <c r="AI52" s="193" t="e">
        <v>#REF!</v>
      </c>
      <c r="AJ52" s="194"/>
      <c r="AK52" s="208" t="s">
        <v>34</v>
      </c>
      <c r="AL52" s="208">
        <v>0.05</v>
      </c>
      <c r="AM52" s="208"/>
      <c r="AN52" s="208">
        <v>2.5000000000000001E-2</v>
      </c>
      <c r="AO52" s="208"/>
    </row>
    <row r="53" spans="1:41" ht="11.15" customHeight="1">
      <c r="A53" s="210">
        <v>38</v>
      </c>
      <c r="B53" s="185" t="s">
        <v>35</v>
      </c>
      <c r="C53" s="213" t="s">
        <v>78</v>
      </c>
      <c r="D53" s="191">
        <v>4.7</v>
      </c>
      <c r="E53" s="191">
        <v>5</v>
      </c>
      <c r="F53" s="191">
        <v>11.8</v>
      </c>
      <c r="G53" s="191">
        <v>11</v>
      </c>
      <c r="H53" s="191">
        <v>6.8</v>
      </c>
      <c r="I53" s="191">
        <v>6.4</v>
      </c>
      <c r="J53" s="312">
        <v>5.8</v>
      </c>
      <c r="K53" s="191">
        <v>6.1</v>
      </c>
      <c r="L53" s="191">
        <v>6.1</v>
      </c>
      <c r="M53" s="312">
        <v>6</v>
      </c>
      <c r="N53" s="191">
        <v>4.8</v>
      </c>
      <c r="O53" s="312">
        <v>5</v>
      </c>
      <c r="P53" s="192">
        <v>4.7</v>
      </c>
      <c r="Q53" s="326"/>
      <c r="R53" s="187" t="s">
        <v>370</v>
      </c>
      <c r="S53" s="188" t="s">
        <v>370</v>
      </c>
      <c r="T53" s="188" t="s">
        <v>370</v>
      </c>
      <c r="U53" s="188" t="s">
        <v>370</v>
      </c>
      <c r="V53" s="188" t="s">
        <v>370</v>
      </c>
      <c r="W53" s="188" t="s">
        <v>370</v>
      </c>
      <c r="X53" s="188" t="s">
        <v>370</v>
      </c>
      <c r="Y53" s="188" t="s">
        <v>370</v>
      </c>
      <c r="Z53" s="188" t="s">
        <v>370</v>
      </c>
      <c r="AA53" s="188" t="s">
        <v>370</v>
      </c>
      <c r="AB53" s="188" t="s">
        <v>370</v>
      </c>
      <c r="AC53" s="188" t="s">
        <v>370</v>
      </c>
      <c r="AD53" s="188" t="s">
        <v>370</v>
      </c>
      <c r="AE53" s="188" t="s">
        <v>370</v>
      </c>
      <c r="AF53" s="188" t="s">
        <v>370</v>
      </c>
      <c r="AG53" s="188" t="s">
        <v>370</v>
      </c>
      <c r="AH53" s="188" t="s">
        <v>370</v>
      </c>
      <c r="AI53" s="193" t="e">
        <v>#REF!</v>
      </c>
      <c r="AJ53" s="194"/>
      <c r="AK53" s="208" t="s">
        <v>35</v>
      </c>
      <c r="AL53" s="208">
        <v>200</v>
      </c>
      <c r="AM53" s="208"/>
      <c r="AN53" s="208">
        <v>100</v>
      </c>
      <c r="AO53" s="208"/>
    </row>
    <row r="54" spans="1:41" ht="11.15" customHeight="1">
      <c r="A54" s="210">
        <v>39</v>
      </c>
      <c r="B54" s="185" t="s">
        <v>36</v>
      </c>
      <c r="C54" s="213" t="s">
        <v>78</v>
      </c>
      <c r="D54" s="191" t="s">
        <v>370</v>
      </c>
      <c r="E54" s="191" t="s">
        <v>370</v>
      </c>
      <c r="F54" s="191" t="s">
        <v>370</v>
      </c>
      <c r="G54" s="191" t="s">
        <v>370</v>
      </c>
      <c r="H54" s="191" t="s">
        <v>370</v>
      </c>
      <c r="I54" s="191" t="s">
        <v>370</v>
      </c>
      <c r="J54" s="312" t="s">
        <v>370</v>
      </c>
      <c r="K54" s="191" t="s">
        <v>370</v>
      </c>
      <c r="L54" s="191" t="s">
        <v>370</v>
      </c>
      <c r="M54" s="312" t="s">
        <v>370</v>
      </c>
      <c r="N54" s="191" t="s">
        <v>370</v>
      </c>
      <c r="O54" s="312" t="s">
        <v>370</v>
      </c>
      <c r="P54" s="192" t="s">
        <v>370</v>
      </c>
      <c r="Q54" s="326"/>
      <c r="R54" s="187" t="s">
        <v>370</v>
      </c>
      <c r="S54" s="188" t="s">
        <v>370</v>
      </c>
      <c r="T54" s="188" t="s">
        <v>370</v>
      </c>
      <c r="U54" s="188" t="s">
        <v>370</v>
      </c>
      <c r="V54" s="188" t="s">
        <v>370</v>
      </c>
      <c r="W54" s="188" t="s">
        <v>370</v>
      </c>
      <c r="X54" s="188" t="s">
        <v>370</v>
      </c>
      <c r="Y54" s="188" t="s">
        <v>370</v>
      </c>
      <c r="Z54" s="188" t="s">
        <v>370</v>
      </c>
      <c r="AA54" s="188" t="s">
        <v>370</v>
      </c>
      <c r="AB54" s="188" t="s">
        <v>370</v>
      </c>
      <c r="AC54" s="188" t="s">
        <v>370</v>
      </c>
      <c r="AD54" s="188" t="s">
        <v>370</v>
      </c>
      <c r="AE54" s="188" t="s">
        <v>370</v>
      </c>
      <c r="AF54" s="188" t="s">
        <v>370</v>
      </c>
      <c r="AG54" s="188" t="s">
        <v>370</v>
      </c>
      <c r="AH54" s="188" t="s">
        <v>370</v>
      </c>
      <c r="AI54" s="193" t="e">
        <v>#REF!</v>
      </c>
      <c r="AJ54" s="194"/>
      <c r="AK54" s="208" t="s">
        <v>36</v>
      </c>
      <c r="AL54" s="208">
        <v>300</v>
      </c>
      <c r="AM54" s="208"/>
      <c r="AN54" s="208">
        <v>150</v>
      </c>
      <c r="AO54" s="208"/>
    </row>
    <row r="55" spans="1:41" ht="11.15" customHeight="1">
      <c r="A55" s="210">
        <v>40</v>
      </c>
      <c r="B55" s="185" t="s">
        <v>48</v>
      </c>
      <c r="C55" s="213" t="s">
        <v>78</v>
      </c>
      <c r="D55" s="188">
        <v>54</v>
      </c>
      <c r="E55" s="188">
        <v>57</v>
      </c>
      <c r="F55" s="188">
        <v>163</v>
      </c>
      <c r="G55" s="188">
        <v>144</v>
      </c>
      <c r="H55" s="188">
        <v>58</v>
      </c>
      <c r="I55" s="188">
        <v>50</v>
      </c>
      <c r="J55" s="228">
        <v>105</v>
      </c>
      <c r="K55" s="188">
        <v>82</v>
      </c>
      <c r="L55" s="188">
        <v>82</v>
      </c>
      <c r="M55" s="228">
        <v>77</v>
      </c>
      <c r="N55" s="188">
        <v>37</v>
      </c>
      <c r="O55" s="228">
        <v>38</v>
      </c>
      <c r="P55" s="189">
        <v>40</v>
      </c>
      <c r="Q55" s="325"/>
      <c r="R55" s="187" t="s">
        <v>370</v>
      </c>
      <c r="S55" s="188" t="s">
        <v>370</v>
      </c>
      <c r="T55" s="188" t="s">
        <v>370</v>
      </c>
      <c r="U55" s="188" t="s">
        <v>370</v>
      </c>
      <c r="V55" s="188" t="s">
        <v>370</v>
      </c>
      <c r="W55" s="188" t="s">
        <v>370</v>
      </c>
      <c r="X55" s="188" t="s">
        <v>370</v>
      </c>
      <c r="Y55" s="188" t="s">
        <v>370</v>
      </c>
      <c r="Z55" s="188" t="s">
        <v>370</v>
      </c>
      <c r="AA55" s="188" t="s">
        <v>370</v>
      </c>
      <c r="AB55" s="188" t="s">
        <v>370</v>
      </c>
      <c r="AC55" s="188" t="s">
        <v>370</v>
      </c>
      <c r="AD55" s="188" t="s">
        <v>370</v>
      </c>
      <c r="AE55" s="188" t="s">
        <v>370</v>
      </c>
      <c r="AF55" s="188" t="s">
        <v>370</v>
      </c>
      <c r="AG55" s="188" t="s">
        <v>370</v>
      </c>
      <c r="AH55" s="188" t="s">
        <v>370</v>
      </c>
      <c r="AI55" s="193" t="e">
        <v>#REF!</v>
      </c>
      <c r="AJ55" s="194"/>
      <c r="AK55" s="208" t="s">
        <v>56</v>
      </c>
      <c r="AL55" s="208">
        <v>500</v>
      </c>
      <c r="AM55" s="208"/>
      <c r="AN55" s="208">
        <v>250</v>
      </c>
      <c r="AO55" s="208"/>
    </row>
    <row r="56" spans="1:41" ht="11.15" customHeight="1">
      <c r="A56" s="210">
        <v>41</v>
      </c>
      <c r="B56" s="185" t="s">
        <v>37</v>
      </c>
      <c r="C56" s="213" t="s">
        <v>78</v>
      </c>
      <c r="D56" s="217" t="s">
        <v>370</v>
      </c>
      <c r="E56" s="217" t="s">
        <v>370</v>
      </c>
      <c r="F56" s="217" t="s">
        <v>370</v>
      </c>
      <c r="G56" s="217" t="s">
        <v>370</v>
      </c>
      <c r="H56" s="217" t="s">
        <v>370</v>
      </c>
      <c r="I56" s="217" t="s">
        <v>370</v>
      </c>
      <c r="J56" s="318" t="s">
        <v>370</v>
      </c>
      <c r="K56" s="217" t="s">
        <v>370</v>
      </c>
      <c r="L56" s="217" t="s">
        <v>370</v>
      </c>
      <c r="M56" s="318" t="s">
        <v>370</v>
      </c>
      <c r="N56" s="217" t="s">
        <v>370</v>
      </c>
      <c r="O56" s="318" t="s">
        <v>370</v>
      </c>
      <c r="P56" s="258" t="s">
        <v>370</v>
      </c>
      <c r="Q56" s="327"/>
      <c r="R56" s="187" t="s">
        <v>370</v>
      </c>
      <c r="S56" s="188" t="s">
        <v>370</v>
      </c>
      <c r="T56" s="188" t="s">
        <v>370</v>
      </c>
      <c r="U56" s="188" t="s">
        <v>370</v>
      </c>
      <c r="V56" s="188" t="s">
        <v>370</v>
      </c>
      <c r="W56" s="188" t="s">
        <v>370</v>
      </c>
      <c r="X56" s="188" t="s">
        <v>370</v>
      </c>
      <c r="Y56" s="188" t="s">
        <v>370</v>
      </c>
      <c r="Z56" s="188" t="s">
        <v>370</v>
      </c>
      <c r="AA56" s="188" t="s">
        <v>370</v>
      </c>
      <c r="AB56" s="188" t="s">
        <v>370</v>
      </c>
      <c r="AC56" s="188" t="s">
        <v>370</v>
      </c>
      <c r="AD56" s="188" t="s">
        <v>370</v>
      </c>
      <c r="AE56" s="188" t="s">
        <v>370</v>
      </c>
      <c r="AF56" s="188" t="s">
        <v>370</v>
      </c>
      <c r="AG56" s="188" t="s">
        <v>370</v>
      </c>
      <c r="AH56" s="188" t="s">
        <v>370</v>
      </c>
      <c r="AI56" s="193" t="e">
        <v>#REF!</v>
      </c>
      <c r="AJ56" s="194"/>
      <c r="AK56" s="208" t="s">
        <v>37</v>
      </c>
      <c r="AL56" s="208">
        <v>0.2</v>
      </c>
      <c r="AM56" s="208"/>
      <c r="AN56" s="208">
        <v>0.1</v>
      </c>
      <c r="AO56" s="208"/>
    </row>
    <row r="57" spans="1:41" ht="11.15" customHeight="1">
      <c r="A57" s="210">
        <v>42</v>
      </c>
      <c r="B57" s="185" t="s">
        <v>38</v>
      </c>
      <c r="C57" s="213" t="s">
        <v>78</v>
      </c>
      <c r="D57" s="220" t="s">
        <v>370</v>
      </c>
      <c r="E57" s="220" t="s">
        <v>370</v>
      </c>
      <c r="F57" s="220" t="s">
        <v>370</v>
      </c>
      <c r="G57" s="220" t="s">
        <v>370</v>
      </c>
      <c r="H57" s="220" t="s">
        <v>370</v>
      </c>
      <c r="I57" s="220" t="s">
        <v>370</v>
      </c>
      <c r="J57" s="319" t="s">
        <v>370</v>
      </c>
      <c r="K57" s="220" t="s">
        <v>370</v>
      </c>
      <c r="L57" s="220" t="s">
        <v>370</v>
      </c>
      <c r="M57" s="319" t="s">
        <v>370</v>
      </c>
      <c r="N57" s="220" t="s">
        <v>370</v>
      </c>
      <c r="O57" s="319" t="s">
        <v>370</v>
      </c>
      <c r="P57" s="259" t="s">
        <v>370</v>
      </c>
      <c r="Q57" s="339"/>
      <c r="R57" s="187" t="s">
        <v>370</v>
      </c>
      <c r="S57" s="188" t="s">
        <v>370</v>
      </c>
      <c r="T57" s="188" t="s">
        <v>370</v>
      </c>
      <c r="U57" s="188" t="s">
        <v>370</v>
      </c>
      <c r="V57" s="188" t="s">
        <v>370</v>
      </c>
      <c r="W57" s="188" t="s">
        <v>370</v>
      </c>
      <c r="X57" s="188" t="s">
        <v>370</v>
      </c>
      <c r="Y57" s="188" t="s">
        <v>370</v>
      </c>
      <c r="Z57" s="188" t="s">
        <v>370</v>
      </c>
      <c r="AA57" s="188" t="s">
        <v>370</v>
      </c>
      <c r="AB57" s="188" t="s">
        <v>370</v>
      </c>
      <c r="AC57" s="188" t="s">
        <v>370</v>
      </c>
      <c r="AD57" s="188" t="s">
        <v>370</v>
      </c>
      <c r="AE57" s="188" t="s">
        <v>370</v>
      </c>
      <c r="AF57" s="188" t="s">
        <v>370</v>
      </c>
      <c r="AG57" s="188" t="s">
        <v>370</v>
      </c>
      <c r="AH57" s="188" t="s">
        <v>370</v>
      </c>
      <c r="AI57" s="193" t="e">
        <v>#REF!</v>
      </c>
      <c r="AJ57" s="194"/>
      <c r="AK57" s="208" t="s">
        <v>38</v>
      </c>
      <c r="AL57" s="208">
        <v>1.0000000000000001E-5</v>
      </c>
      <c r="AM57" s="208"/>
      <c r="AN57" s="208">
        <v>6.0000000000000002E-6</v>
      </c>
      <c r="AO57" s="208"/>
    </row>
    <row r="58" spans="1:41" ht="11.15" customHeight="1">
      <c r="A58" s="210">
        <v>43</v>
      </c>
      <c r="B58" s="185" t="s">
        <v>114</v>
      </c>
      <c r="C58" s="213" t="s">
        <v>78</v>
      </c>
      <c r="D58" s="220" t="s">
        <v>370</v>
      </c>
      <c r="E58" s="220" t="s">
        <v>370</v>
      </c>
      <c r="F58" s="220" t="s">
        <v>370</v>
      </c>
      <c r="G58" s="220" t="s">
        <v>370</v>
      </c>
      <c r="H58" s="220" t="s">
        <v>370</v>
      </c>
      <c r="I58" s="220" t="s">
        <v>370</v>
      </c>
      <c r="J58" s="319" t="s">
        <v>370</v>
      </c>
      <c r="K58" s="220" t="s">
        <v>370</v>
      </c>
      <c r="L58" s="220" t="s">
        <v>370</v>
      </c>
      <c r="M58" s="319" t="s">
        <v>370</v>
      </c>
      <c r="N58" s="220" t="s">
        <v>370</v>
      </c>
      <c r="O58" s="319" t="s">
        <v>370</v>
      </c>
      <c r="P58" s="259" t="s">
        <v>370</v>
      </c>
      <c r="Q58" s="339"/>
      <c r="R58" s="187" t="s">
        <v>370</v>
      </c>
      <c r="S58" s="188" t="s">
        <v>370</v>
      </c>
      <c r="T58" s="188" t="s">
        <v>370</v>
      </c>
      <c r="U58" s="188" t="s">
        <v>370</v>
      </c>
      <c r="V58" s="188" t="s">
        <v>370</v>
      </c>
      <c r="W58" s="188" t="s">
        <v>370</v>
      </c>
      <c r="X58" s="188" t="s">
        <v>370</v>
      </c>
      <c r="Y58" s="188" t="s">
        <v>370</v>
      </c>
      <c r="Z58" s="188" t="s">
        <v>370</v>
      </c>
      <c r="AA58" s="188" t="s">
        <v>370</v>
      </c>
      <c r="AB58" s="188" t="s">
        <v>370</v>
      </c>
      <c r="AC58" s="188" t="s">
        <v>370</v>
      </c>
      <c r="AD58" s="188" t="s">
        <v>370</v>
      </c>
      <c r="AE58" s="188" t="s">
        <v>370</v>
      </c>
      <c r="AF58" s="188" t="s">
        <v>370</v>
      </c>
      <c r="AG58" s="188" t="s">
        <v>370</v>
      </c>
      <c r="AH58" s="188" t="s">
        <v>370</v>
      </c>
      <c r="AI58" s="193" t="e">
        <v>#REF!</v>
      </c>
      <c r="AJ58" s="194"/>
      <c r="AK58" s="208" t="s">
        <v>122</v>
      </c>
      <c r="AL58" s="208">
        <v>1.0000000000000001E-5</v>
      </c>
      <c r="AM58" s="208"/>
      <c r="AN58" s="208">
        <v>6.0000000000000002E-6</v>
      </c>
      <c r="AO58" s="208"/>
    </row>
    <row r="59" spans="1:41" ht="11.15" customHeight="1">
      <c r="A59" s="210">
        <v>44</v>
      </c>
      <c r="B59" s="185" t="s">
        <v>39</v>
      </c>
      <c r="C59" s="213" t="s">
        <v>78</v>
      </c>
      <c r="D59" s="216" t="s">
        <v>370</v>
      </c>
      <c r="E59" s="216" t="s">
        <v>370</v>
      </c>
      <c r="F59" s="216" t="s">
        <v>370</v>
      </c>
      <c r="G59" s="216" t="s">
        <v>370</v>
      </c>
      <c r="H59" s="216" t="s">
        <v>430</v>
      </c>
      <c r="I59" s="216" t="s">
        <v>370</v>
      </c>
      <c r="J59" s="317" t="s">
        <v>370</v>
      </c>
      <c r="K59" s="216">
        <v>4.0000000000000001E-3</v>
      </c>
      <c r="L59" s="216">
        <v>4.0000000000000001E-3</v>
      </c>
      <c r="M59" s="317">
        <v>2E-3</v>
      </c>
      <c r="N59" s="216" t="s">
        <v>370</v>
      </c>
      <c r="O59" s="317">
        <v>3.0000000000000001E-3</v>
      </c>
      <c r="P59" s="257" t="s">
        <v>370</v>
      </c>
      <c r="Q59" s="324"/>
      <c r="R59" s="187" t="s">
        <v>370</v>
      </c>
      <c r="S59" s="188" t="s">
        <v>370</v>
      </c>
      <c r="T59" s="188" t="s">
        <v>370</v>
      </c>
      <c r="U59" s="188" t="s">
        <v>370</v>
      </c>
      <c r="V59" s="188" t="s">
        <v>370</v>
      </c>
      <c r="W59" s="188" t="s">
        <v>370</v>
      </c>
      <c r="X59" s="188" t="s">
        <v>370</v>
      </c>
      <c r="Y59" s="188" t="s">
        <v>370</v>
      </c>
      <c r="Z59" s="188" t="s">
        <v>370</v>
      </c>
      <c r="AA59" s="188" t="s">
        <v>370</v>
      </c>
      <c r="AB59" s="188" t="s">
        <v>370</v>
      </c>
      <c r="AC59" s="188" t="s">
        <v>370</v>
      </c>
      <c r="AD59" s="188" t="s">
        <v>370</v>
      </c>
      <c r="AE59" s="188" t="s">
        <v>370</v>
      </c>
      <c r="AF59" s="188" t="s">
        <v>370</v>
      </c>
      <c r="AG59" s="188" t="s">
        <v>370</v>
      </c>
      <c r="AH59" s="188" t="s">
        <v>370</v>
      </c>
      <c r="AI59" s="193" t="e">
        <v>#REF!</v>
      </c>
      <c r="AJ59" s="194"/>
      <c r="AK59" s="208" t="s">
        <v>39</v>
      </c>
      <c r="AL59" s="208">
        <v>0.02</v>
      </c>
      <c r="AM59" s="208"/>
      <c r="AN59" s="208">
        <v>0.01</v>
      </c>
      <c r="AO59" s="208"/>
    </row>
    <row r="60" spans="1:41" ht="11.15" customHeight="1">
      <c r="A60" s="210">
        <v>45</v>
      </c>
      <c r="B60" s="185" t="s">
        <v>40</v>
      </c>
      <c r="C60" s="213" t="s">
        <v>78</v>
      </c>
      <c r="D60" s="214" t="s">
        <v>370</v>
      </c>
      <c r="E60" s="214" t="s">
        <v>370</v>
      </c>
      <c r="F60" s="214" t="s">
        <v>370</v>
      </c>
      <c r="G60" s="214" t="s">
        <v>370</v>
      </c>
      <c r="H60" s="214" t="s">
        <v>370</v>
      </c>
      <c r="I60" s="214" t="s">
        <v>370</v>
      </c>
      <c r="J60" s="315" t="s">
        <v>370</v>
      </c>
      <c r="K60" s="214" t="s">
        <v>370</v>
      </c>
      <c r="L60" s="214" t="s">
        <v>370</v>
      </c>
      <c r="M60" s="315" t="s">
        <v>370</v>
      </c>
      <c r="N60" s="214" t="s">
        <v>370</v>
      </c>
      <c r="O60" s="315" t="s">
        <v>370</v>
      </c>
      <c r="P60" s="255" t="s">
        <v>370</v>
      </c>
      <c r="Q60" s="323"/>
      <c r="R60" s="187" t="s">
        <v>370</v>
      </c>
      <c r="S60" s="188" t="s">
        <v>370</v>
      </c>
      <c r="T60" s="188" t="s">
        <v>370</v>
      </c>
      <c r="U60" s="188" t="s">
        <v>370</v>
      </c>
      <c r="V60" s="188" t="s">
        <v>370</v>
      </c>
      <c r="W60" s="188" t="s">
        <v>370</v>
      </c>
      <c r="X60" s="188" t="s">
        <v>370</v>
      </c>
      <c r="Y60" s="188" t="s">
        <v>370</v>
      </c>
      <c r="Z60" s="188" t="s">
        <v>370</v>
      </c>
      <c r="AA60" s="188" t="s">
        <v>370</v>
      </c>
      <c r="AB60" s="188" t="s">
        <v>370</v>
      </c>
      <c r="AC60" s="188" t="s">
        <v>370</v>
      </c>
      <c r="AD60" s="188" t="s">
        <v>370</v>
      </c>
      <c r="AE60" s="188" t="s">
        <v>370</v>
      </c>
      <c r="AF60" s="188" t="s">
        <v>370</v>
      </c>
      <c r="AG60" s="188" t="s">
        <v>370</v>
      </c>
      <c r="AH60" s="188" t="s">
        <v>370</v>
      </c>
      <c r="AI60" s="193" t="e">
        <v>#REF!</v>
      </c>
      <c r="AJ60" s="194"/>
      <c r="AK60" s="208" t="s">
        <v>40</v>
      </c>
      <c r="AL60" s="208">
        <v>5.0000000000000001E-3</v>
      </c>
      <c r="AM60" s="208"/>
      <c r="AN60" s="208">
        <v>2.5000000000000001E-3</v>
      </c>
      <c r="AO60" s="208"/>
    </row>
    <row r="61" spans="1:41" ht="10.5" customHeight="1">
      <c r="A61" s="210">
        <v>46</v>
      </c>
      <c r="B61" s="185" t="s">
        <v>369</v>
      </c>
      <c r="C61" s="213" t="s">
        <v>78</v>
      </c>
      <c r="D61" s="191">
        <v>0.4</v>
      </c>
      <c r="E61" s="191">
        <v>0.4</v>
      </c>
      <c r="F61" s="191">
        <v>0.4</v>
      </c>
      <c r="G61" s="191">
        <v>0.4</v>
      </c>
      <c r="H61" s="191">
        <v>0.5</v>
      </c>
      <c r="I61" s="191">
        <v>0.5</v>
      </c>
      <c r="J61" s="312">
        <v>0.4</v>
      </c>
      <c r="K61" s="191">
        <v>0.4</v>
      </c>
      <c r="L61" s="191">
        <v>0.4</v>
      </c>
      <c r="M61" s="312">
        <v>0.4</v>
      </c>
      <c r="N61" s="191">
        <v>0.5</v>
      </c>
      <c r="O61" s="312">
        <v>0.4</v>
      </c>
      <c r="P61" s="192">
        <v>0.5</v>
      </c>
      <c r="Q61" s="326"/>
      <c r="R61" s="187" t="s">
        <v>370</v>
      </c>
      <c r="S61" s="188" t="s">
        <v>370</v>
      </c>
      <c r="T61" s="188" t="s">
        <v>370</v>
      </c>
      <c r="U61" s="188" t="s">
        <v>370</v>
      </c>
      <c r="V61" s="188" t="s">
        <v>370</v>
      </c>
      <c r="W61" s="188" t="s">
        <v>370</v>
      </c>
      <c r="X61" s="188" t="s">
        <v>370</v>
      </c>
      <c r="Y61" s="188" t="s">
        <v>370</v>
      </c>
      <c r="Z61" s="188" t="s">
        <v>370</v>
      </c>
      <c r="AA61" s="188" t="s">
        <v>370</v>
      </c>
      <c r="AB61" s="188" t="s">
        <v>370</v>
      </c>
      <c r="AC61" s="188" t="s">
        <v>370</v>
      </c>
      <c r="AD61" s="188" t="s">
        <v>370</v>
      </c>
      <c r="AE61" s="188" t="s">
        <v>370</v>
      </c>
      <c r="AF61" s="188" t="s">
        <v>370</v>
      </c>
      <c r="AG61" s="188" t="s">
        <v>370</v>
      </c>
      <c r="AH61" s="188" t="s">
        <v>370</v>
      </c>
      <c r="AI61" s="193" t="e">
        <v>#REF!</v>
      </c>
      <c r="AJ61" s="194"/>
      <c r="AK61" s="208" t="s">
        <v>123</v>
      </c>
      <c r="AL61" s="208">
        <v>3</v>
      </c>
      <c r="AM61" s="208"/>
      <c r="AN61" s="208">
        <v>1.5</v>
      </c>
      <c r="AO61" s="208"/>
    </row>
    <row r="62" spans="1:41" ht="11.15" customHeight="1">
      <c r="A62" s="210">
        <v>47</v>
      </c>
      <c r="B62" s="185" t="s">
        <v>72</v>
      </c>
      <c r="C62" s="221" t="s">
        <v>75</v>
      </c>
      <c r="D62" s="191">
        <v>7.7</v>
      </c>
      <c r="E62" s="191">
        <v>7.1</v>
      </c>
      <c r="F62" s="191">
        <v>6.4</v>
      </c>
      <c r="G62" s="191">
        <v>6.6</v>
      </c>
      <c r="H62" s="191">
        <v>7</v>
      </c>
      <c r="I62" s="191">
        <v>6.9</v>
      </c>
      <c r="J62" s="312">
        <v>7</v>
      </c>
      <c r="K62" s="191">
        <v>7</v>
      </c>
      <c r="L62" s="191">
        <v>7.2</v>
      </c>
      <c r="M62" s="312">
        <v>7</v>
      </c>
      <c r="N62" s="191">
        <v>7.2</v>
      </c>
      <c r="O62" s="312">
        <v>7.2</v>
      </c>
      <c r="P62" s="192">
        <v>7.4</v>
      </c>
      <c r="Q62" s="326"/>
      <c r="R62" s="187" t="s">
        <v>370</v>
      </c>
      <c r="S62" s="188" t="s">
        <v>370</v>
      </c>
      <c r="T62" s="188" t="s">
        <v>370</v>
      </c>
      <c r="U62" s="188" t="s">
        <v>370</v>
      </c>
      <c r="V62" s="188" t="s">
        <v>370</v>
      </c>
      <c r="W62" s="188" t="s">
        <v>370</v>
      </c>
      <c r="X62" s="188" t="s">
        <v>370</v>
      </c>
      <c r="Y62" s="188" t="s">
        <v>370</v>
      </c>
      <c r="Z62" s="188" t="s">
        <v>370</v>
      </c>
      <c r="AA62" s="188" t="s">
        <v>370</v>
      </c>
      <c r="AB62" s="188" t="s">
        <v>370</v>
      </c>
      <c r="AC62" s="188" t="s">
        <v>370</v>
      </c>
      <c r="AD62" s="188" t="s">
        <v>370</v>
      </c>
      <c r="AE62" s="188" t="s">
        <v>370</v>
      </c>
      <c r="AF62" s="188" t="s">
        <v>370</v>
      </c>
      <c r="AG62" s="188" t="s">
        <v>370</v>
      </c>
      <c r="AH62" s="188" t="s">
        <v>370</v>
      </c>
      <c r="AI62" s="193" t="e">
        <v>#REF!</v>
      </c>
      <c r="AJ62" s="194"/>
      <c r="AK62" s="208" t="s">
        <v>124</v>
      </c>
      <c r="AL62" s="208">
        <v>8.6</v>
      </c>
      <c r="AM62" s="208">
        <v>5.8</v>
      </c>
      <c r="AN62" s="208">
        <v>8</v>
      </c>
      <c r="AO62" s="208"/>
    </row>
    <row r="63" spans="1:41" ht="11.15" customHeight="1">
      <c r="A63" s="210">
        <v>48</v>
      </c>
      <c r="B63" s="185" t="s">
        <v>33</v>
      </c>
      <c r="C63" s="221" t="s">
        <v>75</v>
      </c>
      <c r="D63" s="188" t="s">
        <v>431</v>
      </c>
      <c r="E63" s="188" t="s">
        <v>431</v>
      </c>
      <c r="F63" s="188" t="s">
        <v>431</v>
      </c>
      <c r="G63" s="188" t="s">
        <v>431</v>
      </c>
      <c r="H63" s="188" t="s">
        <v>431</v>
      </c>
      <c r="I63" s="188" t="s">
        <v>431</v>
      </c>
      <c r="J63" s="228" t="s">
        <v>431</v>
      </c>
      <c r="K63" s="188" t="s">
        <v>431</v>
      </c>
      <c r="L63" s="188" t="s">
        <v>431</v>
      </c>
      <c r="M63" s="228" t="s">
        <v>431</v>
      </c>
      <c r="N63" s="188" t="s">
        <v>431</v>
      </c>
      <c r="O63" s="228" t="s">
        <v>431</v>
      </c>
      <c r="P63" s="189" t="s">
        <v>431</v>
      </c>
      <c r="Q63" s="325"/>
      <c r="R63" s="187" t="s">
        <v>370</v>
      </c>
      <c r="S63" s="188" t="s">
        <v>370</v>
      </c>
      <c r="T63" s="188" t="s">
        <v>370</v>
      </c>
      <c r="U63" s="188" t="s">
        <v>370</v>
      </c>
      <c r="V63" s="188" t="s">
        <v>370</v>
      </c>
      <c r="W63" s="188" t="s">
        <v>370</v>
      </c>
      <c r="X63" s="188" t="s">
        <v>370</v>
      </c>
      <c r="Y63" s="188" t="s">
        <v>370</v>
      </c>
      <c r="Z63" s="188" t="s">
        <v>370</v>
      </c>
      <c r="AA63" s="188" t="s">
        <v>370</v>
      </c>
      <c r="AB63" s="188" t="s">
        <v>370</v>
      </c>
      <c r="AC63" s="188" t="s">
        <v>370</v>
      </c>
      <c r="AD63" s="188" t="s">
        <v>370</v>
      </c>
      <c r="AE63" s="188" t="s">
        <v>370</v>
      </c>
      <c r="AF63" s="188" t="s">
        <v>370</v>
      </c>
      <c r="AG63" s="188" t="s">
        <v>370</v>
      </c>
      <c r="AH63" s="188" t="s">
        <v>370</v>
      </c>
      <c r="AI63" s="211"/>
      <c r="AJ63" s="194"/>
      <c r="AK63" s="208" t="s">
        <v>33</v>
      </c>
      <c r="AL63" s="212" t="s">
        <v>246</v>
      </c>
      <c r="AM63" s="212" t="s">
        <v>125</v>
      </c>
      <c r="AN63" s="212" t="s">
        <v>245</v>
      </c>
      <c r="AO63" s="212" t="s">
        <v>125</v>
      </c>
    </row>
    <row r="64" spans="1:41" ht="11.15" customHeight="1">
      <c r="A64" s="210">
        <v>49</v>
      </c>
      <c r="B64" s="185" t="s">
        <v>41</v>
      </c>
      <c r="C64" s="221" t="s">
        <v>75</v>
      </c>
      <c r="D64" s="188" t="s">
        <v>431</v>
      </c>
      <c r="E64" s="188" t="s">
        <v>431</v>
      </c>
      <c r="F64" s="188" t="s">
        <v>431</v>
      </c>
      <c r="G64" s="188" t="s">
        <v>431</v>
      </c>
      <c r="H64" s="188" t="s">
        <v>431</v>
      </c>
      <c r="I64" s="188" t="s">
        <v>431</v>
      </c>
      <c r="J64" s="228" t="s">
        <v>431</v>
      </c>
      <c r="K64" s="188" t="s">
        <v>431</v>
      </c>
      <c r="L64" s="188" t="s">
        <v>431</v>
      </c>
      <c r="M64" s="228" t="s">
        <v>431</v>
      </c>
      <c r="N64" s="188" t="s">
        <v>431</v>
      </c>
      <c r="O64" s="228" t="s">
        <v>431</v>
      </c>
      <c r="P64" s="189" t="s">
        <v>431</v>
      </c>
      <c r="Q64" s="325"/>
      <c r="R64" s="187" t="s">
        <v>370</v>
      </c>
      <c r="S64" s="188" t="s">
        <v>370</v>
      </c>
      <c r="T64" s="188" t="s">
        <v>370</v>
      </c>
      <c r="U64" s="188" t="s">
        <v>370</v>
      </c>
      <c r="V64" s="188" t="s">
        <v>370</v>
      </c>
      <c r="W64" s="188" t="s">
        <v>370</v>
      </c>
      <c r="X64" s="188" t="s">
        <v>370</v>
      </c>
      <c r="Y64" s="188" t="s">
        <v>370</v>
      </c>
      <c r="Z64" s="188" t="s">
        <v>370</v>
      </c>
      <c r="AA64" s="188" t="s">
        <v>370</v>
      </c>
      <c r="AB64" s="188" t="s">
        <v>370</v>
      </c>
      <c r="AC64" s="188" t="s">
        <v>370</v>
      </c>
      <c r="AD64" s="188" t="s">
        <v>370</v>
      </c>
      <c r="AE64" s="188" t="s">
        <v>370</v>
      </c>
      <c r="AF64" s="188" t="s">
        <v>370</v>
      </c>
      <c r="AG64" s="188" t="s">
        <v>370</v>
      </c>
      <c r="AH64" s="188" t="s">
        <v>370</v>
      </c>
      <c r="AI64" s="211"/>
      <c r="AJ64" s="194"/>
      <c r="AK64" s="208" t="s">
        <v>41</v>
      </c>
      <c r="AL64" s="212" t="s">
        <v>246</v>
      </c>
      <c r="AM64" s="212" t="s">
        <v>125</v>
      </c>
      <c r="AN64" s="212" t="s">
        <v>245</v>
      </c>
      <c r="AO64" s="212" t="s">
        <v>125</v>
      </c>
    </row>
    <row r="65" spans="1:41" ht="11.15" customHeight="1">
      <c r="A65" s="210">
        <v>50</v>
      </c>
      <c r="B65" s="185" t="s">
        <v>42</v>
      </c>
      <c r="C65" s="213" t="s">
        <v>79</v>
      </c>
      <c r="D65" s="191" t="s">
        <v>432</v>
      </c>
      <c r="E65" s="191" t="s">
        <v>432</v>
      </c>
      <c r="F65" s="191" t="s">
        <v>432</v>
      </c>
      <c r="G65" s="191" t="s">
        <v>432</v>
      </c>
      <c r="H65" s="191" t="s">
        <v>432</v>
      </c>
      <c r="I65" s="191" t="s">
        <v>432</v>
      </c>
      <c r="J65" s="312" t="s">
        <v>432</v>
      </c>
      <c r="K65" s="191" t="s">
        <v>432</v>
      </c>
      <c r="L65" s="191" t="s">
        <v>432</v>
      </c>
      <c r="M65" s="312" t="s">
        <v>432</v>
      </c>
      <c r="N65" s="191" t="s">
        <v>432</v>
      </c>
      <c r="O65" s="312" t="s">
        <v>432</v>
      </c>
      <c r="P65" s="192" t="s">
        <v>432</v>
      </c>
      <c r="Q65" s="326"/>
      <c r="R65" s="187" t="s">
        <v>370</v>
      </c>
      <c r="S65" s="188" t="s">
        <v>370</v>
      </c>
      <c r="T65" s="188" t="s">
        <v>370</v>
      </c>
      <c r="U65" s="188" t="s">
        <v>370</v>
      </c>
      <c r="V65" s="188" t="s">
        <v>370</v>
      </c>
      <c r="W65" s="188" t="s">
        <v>370</v>
      </c>
      <c r="X65" s="188" t="s">
        <v>370</v>
      </c>
      <c r="Y65" s="188" t="s">
        <v>370</v>
      </c>
      <c r="Z65" s="188" t="s">
        <v>370</v>
      </c>
      <c r="AA65" s="188" t="s">
        <v>370</v>
      </c>
      <c r="AB65" s="188" t="s">
        <v>370</v>
      </c>
      <c r="AC65" s="188" t="s">
        <v>370</v>
      </c>
      <c r="AD65" s="188" t="s">
        <v>370</v>
      </c>
      <c r="AE65" s="188" t="s">
        <v>370</v>
      </c>
      <c r="AF65" s="188" t="s">
        <v>370</v>
      </c>
      <c r="AG65" s="188" t="s">
        <v>370</v>
      </c>
      <c r="AH65" s="188" t="s">
        <v>370</v>
      </c>
      <c r="AI65" s="193" t="e">
        <v>#REF!</v>
      </c>
      <c r="AJ65" s="194"/>
      <c r="AK65" s="208" t="s">
        <v>42</v>
      </c>
      <c r="AL65" s="208">
        <v>5</v>
      </c>
      <c r="AM65" s="208"/>
      <c r="AN65" s="208">
        <v>2.5</v>
      </c>
      <c r="AO65" s="208"/>
    </row>
    <row r="66" spans="1:41" ht="11.15" customHeight="1" thickBot="1">
      <c r="A66" s="222">
        <v>51</v>
      </c>
      <c r="B66" s="254" t="s">
        <v>43</v>
      </c>
      <c r="C66" s="223" t="s">
        <v>79</v>
      </c>
      <c r="D66" s="224" t="s">
        <v>433</v>
      </c>
      <c r="E66" s="224" t="s">
        <v>433</v>
      </c>
      <c r="F66" s="224" t="s">
        <v>433</v>
      </c>
      <c r="G66" s="224" t="s">
        <v>433</v>
      </c>
      <c r="H66" s="224" t="s">
        <v>433</v>
      </c>
      <c r="I66" s="224" t="s">
        <v>433</v>
      </c>
      <c r="J66" s="320" t="s">
        <v>433</v>
      </c>
      <c r="K66" s="224" t="s">
        <v>433</v>
      </c>
      <c r="L66" s="224" t="s">
        <v>433</v>
      </c>
      <c r="M66" s="320" t="s">
        <v>433</v>
      </c>
      <c r="N66" s="224" t="s">
        <v>433</v>
      </c>
      <c r="O66" s="320" t="s">
        <v>433</v>
      </c>
      <c r="P66" s="260" t="s">
        <v>433</v>
      </c>
      <c r="Q66" s="340"/>
      <c r="R66" s="187" t="s">
        <v>370</v>
      </c>
      <c r="S66" s="188" t="s">
        <v>370</v>
      </c>
      <c r="T66" s="188" t="s">
        <v>370</v>
      </c>
      <c r="U66" s="188" t="s">
        <v>370</v>
      </c>
      <c r="V66" s="188" t="s">
        <v>370</v>
      </c>
      <c r="W66" s="188" t="s">
        <v>370</v>
      </c>
      <c r="X66" s="188" t="s">
        <v>370</v>
      </c>
      <c r="Y66" s="188" t="s">
        <v>370</v>
      </c>
      <c r="Z66" s="188" t="s">
        <v>370</v>
      </c>
      <c r="AA66" s="188" t="s">
        <v>370</v>
      </c>
      <c r="AB66" s="188" t="s">
        <v>370</v>
      </c>
      <c r="AC66" s="188" t="s">
        <v>370</v>
      </c>
      <c r="AD66" s="188" t="s">
        <v>370</v>
      </c>
      <c r="AE66" s="188" t="s">
        <v>370</v>
      </c>
      <c r="AF66" s="188" t="s">
        <v>370</v>
      </c>
      <c r="AG66" s="188" t="s">
        <v>370</v>
      </c>
      <c r="AH66" s="188" t="s">
        <v>370</v>
      </c>
      <c r="AI66" s="193" t="e">
        <v>#REF!</v>
      </c>
      <c r="AJ66" s="194"/>
      <c r="AK66" s="208" t="s">
        <v>43</v>
      </c>
      <c r="AL66" s="208">
        <v>2</v>
      </c>
      <c r="AM66" s="208"/>
      <c r="AN66" s="208">
        <v>0.1</v>
      </c>
      <c r="AO66" s="208"/>
    </row>
    <row r="67" spans="1:41" ht="11.15" customHeight="1" thickBot="1">
      <c r="B67" s="225"/>
      <c r="C67" s="160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10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41" ht="11.15" customHeight="1" thickTop="1">
      <c r="A68" s="343">
        <v>45200</v>
      </c>
      <c r="B68" s="343"/>
      <c r="C68" s="344">
        <v>45292</v>
      </c>
      <c r="D68" s="344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61"/>
      <c r="R68" s="227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8"/>
      <c r="AJ68" s="159"/>
      <c r="AK68" s="194"/>
      <c r="AL68" s="371" t="s">
        <v>117</v>
      </c>
      <c r="AM68" s="371"/>
      <c r="AN68" s="370" t="s">
        <v>118</v>
      </c>
      <c r="AO68" s="370"/>
    </row>
    <row r="69" spans="1:41" ht="11.15" customHeight="1" thickBot="1">
      <c r="A69" s="229" t="s">
        <v>101</v>
      </c>
      <c r="B69" s="230"/>
      <c r="C69" s="231" t="s">
        <v>76</v>
      </c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3"/>
      <c r="Q69" s="233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  <c r="AL69" s="203" t="s">
        <v>137</v>
      </c>
      <c r="AM69" s="203" t="s">
        <v>139</v>
      </c>
      <c r="AN69" s="204" t="s">
        <v>137</v>
      </c>
      <c r="AO69" s="204" t="s">
        <v>138</v>
      </c>
    </row>
    <row r="70" spans="1:41" ht="11.15" customHeight="1">
      <c r="A70" s="205">
        <v>1</v>
      </c>
      <c r="B70" s="248" t="s">
        <v>61</v>
      </c>
      <c r="C70" s="206" t="s">
        <v>78</v>
      </c>
      <c r="D70" s="216" t="s">
        <v>370</v>
      </c>
      <c r="E70" s="216" t="s">
        <v>370</v>
      </c>
      <c r="F70" s="216" t="s">
        <v>370</v>
      </c>
      <c r="G70" s="216" t="s">
        <v>370</v>
      </c>
      <c r="H70" s="216" t="s">
        <v>370</v>
      </c>
      <c r="I70" s="216" t="s">
        <v>370</v>
      </c>
      <c r="J70" s="321" t="s">
        <v>370</v>
      </c>
      <c r="K70" s="333" t="s">
        <v>370</v>
      </c>
      <c r="L70" s="216" t="s">
        <v>370</v>
      </c>
      <c r="M70" s="321" t="s">
        <v>370</v>
      </c>
      <c r="N70" s="216" t="s">
        <v>370</v>
      </c>
      <c r="O70" s="321" t="s">
        <v>370</v>
      </c>
      <c r="P70" s="307" t="s">
        <v>370</v>
      </c>
      <c r="Q70" s="324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  <c r="AK70" s="208" t="s">
        <v>61</v>
      </c>
      <c r="AL70" s="208">
        <v>0.02</v>
      </c>
      <c r="AM70" s="208"/>
      <c r="AN70" s="212" t="s">
        <v>125</v>
      </c>
      <c r="AO70" s="208"/>
    </row>
    <row r="71" spans="1:41" ht="11.15" customHeight="1">
      <c r="A71" s="210">
        <v>2</v>
      </c>
      <c r="B71" s="234" t="s">
        <v>62</v>
      </c>
      <c r="C71" s="213" t="s">
        <v>78</v>
      </c>
      <c r="D71" s="214" t="s">
        <v>370</v>
      </c>
      <c r="E71" s="214" t="s">
        <v>370</v>
      </c>
      <c r="F71" s="214" t="s">
        <v>370</v>
      </c>
      <c r="G71" s="214" t="s">
        <v>370</v>
      </c>
      <c r="H71" s="214" t="s">
        <v>370</v>
      </c>
      <c r="I71" s="214" t="s">
        <v>370</v>
      </c>
      <c r="J71" s="315" t="s">
        <v>370</v>
      </c>
      <c r="K71" s="214" t="s">
        <v>370</v>
      </c>
      <c r="L71" s="214" t="s">
        <v>370</v>
      </c>
      <c r="M71" s="315" t="s">
        <v>370</v>
      </c>
      <c r="N71" s="214" t="s">
        <v>370</v>
      </c>
      <c r="O71" s="315" t="s">
        <v>370</v>
      </c>
      <c r="P71" s="255" t="s">
        <v>370</v>
      </c>
      <c r="Q71" s="323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  <c r="AK71" s="208" t="s">
        <v>126</v>
      </c>
      <c r="AL71" s="208">
        <v>2E-3</v>
      </c>
      <c r="AM71" s="208"/>
      <c r="AN71" s="212" t="s">
        <v>125</v>
      </c>
      <c r="AO71" s="208"/>
    </row>
    <row r="72" spans="1:41" ht="11.15" customHeight="1">
      <c r="A72" s="210">
        <v>3</v>
      </c>
      <c r="B72" s="234" t="s">
        <v>63</v>
      </c>
      <c r="C72" s="213" t="s">
        <v>78</v>
      </c>
      <c r="D72" s="216" t="s">
        <v>370</v>
      </c>
      <c r="E72" s="216" t="s">
        <v>370</v>
      </c>
      <c r="F72" s="216" t="s">
        <v>370</v>
      </c>
      <c r="G72" s="216" t="s">
        <v>370</v>
      </c>
      <c r="H72" s="216" t="s">
        <v>370</v>
      </c>
      <c r="I72" s="216" t="s">
        <v>370</v>
      </c>
      <c r="J72" s="317" t="s">
        <v>370</v>
      </c>
      <c r="K72" s="216" t="s">
        <v>370</v>
      </c>
      <c r="L72" s="216" t="s">
        <v>370</v>
      </c>
      <c r="M72" s="317" t="s">
        <v>370</v>
      </c>
      <c r="N72" s="216" t="s">
        <v>370</v>
      </c>
      <c r="O72" s="317" t="s">
        <v>370</v>
      </c>
      <c r="P72" s="257" t="s">
        <v>370</v>
      </c>
      <c r="Q72" s="324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  <c r="AK72" s="208" t="s">
        <v>127</v>
      </c>
      <c r="AL72" s="208">
        <v>0.02</v>
      </c>
      <c r="AM72" s="208"/>
      <c r="AN72" s="208">
        <v>0.01</v>
      </c>
      <c r="AO72" s="208"/>
    </row>
    <row r="73" spans="1:41" ht="11.15" customHeight="1">
      <c r="A73" s="210">
        <v>4</v>
      </c>
      <c r="B73" s="234" t="s">
        <v>109</v>
      </c>
      <c r="C73" s="213" t="s">
        <v>78</v>
      </c>
      <c r="D73" s="214" t="s">
        <v>370</v>
      </c>
      <c r="E73" s="214" t="s">
        <v>370</v>
      </c>
      <c r="F73" s="214" t="s">
        <v>370</v>
      </c>
      <c r="G73" s="214" t="s">
        <v>370</v>
      </c>
      <c r="H73" s="214" t="s">
        <v>370</v>
      </c>
      <c r="I73" s="214" t="s">
        <v>370</v>
      </c>
      <c r="J73" s="315" t="s">
        <v>370</v>
      </c>
      <c r="K73" s="214" t="s">
        <v>370</v>
      </c>
      <c r="L73" s="214" t="s">
        <v>370</v>
      </c>
      <c r="M73" s="315" t="s">
        <v>370</v>
      </c>
      <c r="N73" s="214" t="s">
        <v>370</v>
      </c>
      <c r="O73" s="315" t="s">
        <v>370</v>
      </c>
      <c r="P73" s="255" t="s">
        <v>370</v>
      </c>
      <c r="Q73" s="323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  <c r="AK73" s="208" t="s">
        <v>128</v>
      </c>
      <c r="AL73" s="208">
        <v>4.0000000000000001E-3</v>
      </c>
      <c r="AM73" s="208"/>
      <c r="AN73" s="212" t="s">
        <v>125</v>
      </c>
      <c r="AO73" s="208"/>
    </row>
    <row r="74" spans="1:41" ht="11.15" customHeight="1">
      <c r="A74" s="210">
        <v>5</v>
      </c>
      <c r="B74" s="234" t="s">
        <v>49</v>
      </c>
      <c r="C74" s="213" t="s">
        <v>78</v>
      </c>
      <c r="D74" s="216" t="s">
        <v>370</v>
      </c>
      <c r="E74" s="216" t="s">
        <v>370</v>
      </c>
      <c r="F74" s="216" t="s">
        <v>370</v>
      </c>
      <c r="G74" s="216" t="s">
        <v>370</v>
      </c>
      <c r="H74" s="216" t="s">
        <v>370</v>
      </c>
      <c r="I74" s="216" t="s">
        <v>370</v>
      </c>
      <c r="J74" s="317" t="s">
        <v>370</v>
      </c>
      <c r="K74" s="216" t="s">
        <v>370</v>
      </c>
      <c r="L74" s="216" t="s">
        <v>370</v>
      </c>
      <c r="M74" s="317" t="s">
        <v>370</v>
      </c>
      <c r="N74" s="216" t="s">
        <v>370</v>
      </c>
      <c r="O74" s="317" t="s">
        <v>370</v>
      </c>
      <c r="P74" s="257" t="s">
        <v>370</v>
      </c>
      <c r="Q74" s="324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  <c r="AK74" s="208" t="s">
        <v>49</v>
      </c>
      <c r="AL74" s="208">
        <v>0.4</v>
      </c>
      <c r="AM74" s="208"/>
      <c r="AN74" s="212" t="s">
        <v>125</v>
      </c>
      <c r="AO74" s="208"/>
    </row>
    <row r="75" spans="1:41" ht="11.15" customHeight="1">
      <c r="A75" s="210">
        <v>6</v>
      </c>
      <c r="B75" s="234" t="s">
        <v>108</v>
      </c>
      <c r="C75" s="213" t="s">
        <v>78</v>
      </c>
      <c r="D75" s="216" t="s">
        <v>370</v>
      </c>
      <c r="E75" s="216" t="s">
        <v>370</v>
      </c>
      <c r="F75" s="216" t="s">
        <v>370</v>
      </c>
      <c r="G75" s="216" t="s">
        <v>370</v>
      </c>
      <c r="H75" s="216" t="s">
        <v>370</v>
      </c>
      <c r="I75" s="216" t="s">
        <v>370</v>
      </c>
      <c r="J75" s="317" t="s">
        <v>370</v>
      </c>
      <c r="K75" s="216" t="s">
        <v>370</v>
      </c>
      <c r="L75" s="216" t="s">
        <v>370</v>
      </c>
      <c r="M75" s="317" t="s">
        <v>370</v>
      </c>
      <c r="N75" s="216" t="s">
        <v>370</v>
      </c>
      <c r="O75" s="317" t="s">
        <v>370</v>
      </c>
      <c r="P75" s="257" t="s">
        <v>370</v>
      </c>
      <c r="Q75" s="324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  <c r="AK75" s="208" t="s">
        <v>129</v>
      </c>
      <c r="AL75" s="208">
        <v>0.08</v>
      </c>
      <c r="AM75" s="208"/>
      <c r="AN75" s="212" t="s">
        <v>125</v>
      </c>
      <c r="AO75" s="208"/>
    </row>
    <row r="76" spans="1:41" ht="11.15" customHeight="1">
      <c r="A76" s="210">
        <v>7</v>
      </c>
      <c r="B76" s="234" t="s">
        <v>50</v>
      </c>
      <c r="C76" s="213" t="s">
        <v>78</v>
      </c>
      <c r="D76" s="188"/>
      <c r="E76" s="188"/>
      <c r="F76" s="188"/>
      <c r="G76" s="188"/>
      <c r="H76" s="188"/>
      <c r="I76" s="188"/>
      <c r="J76" s="228"/>
      <c r="K76" s="188"/>
      <c r="L76" s="188"/>
      <c r="M76" s="228"/>
      <c r="N76" s="188"/>
      <c r="O76" s="228"/>
      <c r="P76" s="189"/>
      <c r="Q76" s="325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  <c r="AK76" s="208" t="s">
        <v>50</v>
      </c>
      <c r="AL76" s="208">
        <v>0.6</v>
      </c>
      <c r="AM76" s="208"/>
      <c r="AN76" s="212" t="s">
        <v>125</v>
      </c>
      <c r="AO76" s="208"/>
    </row>
    <row r="77" spans="1:41" ht="11.15" customHeight="1">
      <c r="A77" s="210">
        <v>8</v>
      </c>
      <c r="B77" s="234" t="s">
        <v>51</v>
      </c>
      <c r="C77" s="213" t="s">
        <v>78</v>
      </c>
      <c r="D77" s="188"/>
      <c r="E77" s="188"/>
      <c r="F77" s="188"/>
      <c r="G77" s="188"/>
      <c r="H77" s="188"/>
      <c r="I77" s="188"/>
      <c r="J77" s="228"/>
      <c r="K77" s="188"/>
      <c r="L77" s="188"/>
      <c r="M77" s="228"/>
      <c r="N77" s="188"/>
      <c r="O77" s="228"/>
      <c r="P77" s="189"/>
      <c r="Q77" s="325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  <c r="AK77" s="208" t="s">
        <v>51</v>
      </c>
      <c r="AL77" s="208">
        <v>0.6</v>
      </c>
      <c r="AM77" s="208"/>
      <c r="AN77" s="212" t="s">
        <v>125</v>
      </c>
      <c r="AO77" s="208"/>
    </row>
    <row r="78" spans="1:41" ht="11.15" customHeight="1">
      <c r="A78" s="210">
        <v>9</v>
      </c>
      <c r="B78" s="234" t="s">
        <v>52</v>
      </c>
      <c r="C78" s="213" t="s">
        <v>78</v>
      </c>
      <c r="D78" s="216" t="s">
        <v>370</v>
      </c>
      <c r="E78" s="216" t="s">
        <v>370</v>
      </c>
      <c r="F78" s="216" t="s">
        <v>370</v>
      </c>
      <c r="G78" s="216" t="s">
        <v>370</v>
      </c>
      <c r="H78" s="216" t="s">
        <v>370</v>
      </c>
      <c r="I78" s="216" t="s">
        <v>370</v>
      </c>
      <c r="J78" s="317" t="s">
        <v>370</v>
      </c>
      <c r="K78" s="216" t="s">
        <v>370</v>
      </c>
      <c r="L78" s="216" t="s">
        <v>370</v>
      </c>
      <c r="M78" s="317" t="s">
        <v>370</v>
      </c>
      <c r="N78" s="216" t="s">
        <v>370</v>
      </c>
      <c r="O78" s="317" t="s">
        <v>370</v>
      </c>
      <c r="P78" s="257" t="s">
        <v>370</v>
      </c>
      <c r="Q78" s="324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  <c r="AK78" s="208" t="s">
        <v>52</v>
      </c>
      <c r="AL78" s="208">
        <v>0.01</v>
      </c>
      <c r="AM78" s="208"/>
      <c r="AN78" s="208">
        <v>8.0000000000000002E-3</v>
      </c>
      <c r="AO78" s="208"/>
    </row>
    <row r="79" spans="1:41" ht="11.15" customHeight="1">
      <c r="A79" s="210">
        <v>10</v>
      </c>
      <c r="B79" s="234" t="s">
        <v>53</v>
      </c>
      <c r="C79" s="213" t="s">
        <v>78</v>
      </c>
      <c r="D79" s="216" t="s">
        <v>370</v>
      </c>
      <c r="E79" s="216" t="s">
        <v>370</v>
      </c>
      <c r="F79" s="216" t="s">
        <v>370</v>
      </c>
      <c r="G79" s="216" t="s">
        <v>370</v>
      </c>
      <c r="H79" s="216" t="s">
        <v>370</v>
      </c>
      <c r="I79" s="216" t="s">
        <v>370</v>
      </c>
      <c r="J79" s="317" t="s">
        <v>370</v>
      </c>
      <c r="K79" s="216" t="s">
        <v>370</v>
      </c>
      <c r="L79" s="216" t="s">
        <v>370</v>
      </c>
      <c r="M79" s="317" t="s">
        <v>370</v>
      </c>
      <c r="N79" s="216" t="s">
        <v>370</v>
      </c>
      <c r="O79" s="317" t="s">
        <v>370</v>
      </c>
      <c r="P79" s="257" t="s">
        <v>370</v>
      </c>
      <c r="Q79" s="324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  <c r="AK79" s="208" t="s">
        <v>53</v>
      </c>
      <c r="AL79" s="208">
        <v>0.02</v>
      </c>
      <c r="AM79" s="208"/>
      <c r="AN79" s="208">
        <v>1.6E-2</v>
      </c>
      <c r="AO79" s="208"/>
    </row>
    <row r="80" spans="1:41" ht="11.15" customHeight="1">
      <c r="A80" s="210">
        <v>11</v>
      </c>
      <c r="B80" s="234" t="s">
        <v>106</v>
      </c>
      <c r="C80" s="221" t="s">
        <v>102</v>
      </c>
      <c r="D80" s="191" t="s">
        <v>370</v>
      </c>
      <c r="E80" s="191" t="s">
        <v>370</v>
      </c>
      <c r="F80" s="191" t="s">
        <v>370</v>
      </c>
      <c r="G80" s="191" t="s">
        <v>370</v>
      </c>
      <c r="H80" s="191" t="s">
        <v>370</v>
      </c>
      <c r="I80" s="191" t="s">
        <v>370</v>
      </c>
      <c r="J80" s="312" t="s">
        <v>370</v>
      </c>
      <c r="K80" s="191" t="s">
        <v>370</v>
      </c>
      <c r="L80" s="191" t="s">
        <v>370</v>
      </c>
      <c r="M80" s="312" t="s">
        <v>370</v>
      </c>
      <c r="N80" s="191" t="s">
        <v>370</v>
      </c>
      <c r="O80" s="312" t="s">
        <v>370</v>
      </c>
      <c r="P80" s="192" t="s">
        <v>370</v>
      </c>
      <c r="Q80" s="326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  <c r="AK80" s="208" t="s">
        <v>106</v>
      </c>
      <c r="AL80" s="208">
        <v>1</v>
      </c>
      <c r="AM80" s="208"/>
      <c r="AN80" s="212" t="s">
        <v>125</v>
      </c>
      <c r="AO80" s="208"/>
    </row>
    <row r="81" spans="1:41" ht="11.15" customHeight="1">
      <c r="A81" s="210">
        <v>12</v>
      </c>
      <c r="B81" s="234" t="s">
        <v>54</v>
      </c>
      <c r="C81" s="213" t="s">
        <v>78</v>
      </c>
      <c r="D81" s="191">
        <v>0.6</v>
      </c>
      <c r="E81" s="191">
        <v>0.6</v>
      </c>
      <c r="F81" s="191">
        <v>0.5</v>
      </c>
      <c r="G81" s="191">
        <v>0.5</v>
      </c>
      <c r="H81" s="191">
        <v>0.6</v>
      </c>
      <c r="I81" s="191">
        <v>0.6</v>
      </c>
      <c r="J81" s="312">
        <v>0.6</v>
      </c>
      <c r="K81" s="191">
        <v>0.3</v>
      </c>
      <c r="L81" s="191">
        <v>0.5</v>
      </c>
      <c r="M81" s="312">
        <v>0.4</v>
      </c>
      <c r="N81" s="191">
        <v>0.8</v>
      </c>
      <c r="O81" s="312">
        <v>0.5</v>
      </c>
      <c r="P81" s="192">
        <v>0.3</v>
      </c>
      <c r="Q81" s="326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  <c r="AK81" s="208" t="s">
        <v>54</v>
      </c>
      <c r="AL81" s="208">
        <v>1</v>
      </c>
      <c r="AM81" s="208"/>
      <c r="AN81" s="212" t="s">
        <v>125</v>
      </c>
      <c r="AO81" s="208"/>
    </row>
    <row r="82" spans="1:41" ht="11.15" customHeight="1">
      <c r="A82" s="210">
        <v>13</v>
      </c>
      <c r="B82" s="234" t="s">
        <v>64</v>
      </c>
      <c r="C82" s="213" t="s">
        <v>78</v>
      </c>
      <c r="D82" s="191" t="s">
        <v>370</v>
      </c>
      <c r="E82" s="191" t="s">
        <v>370</v>
      </c>
      <c r="F82" s="191" t="s">
        <v>370</v>
      </c>
      <c r="G82" s="191" t="s">
        <v>370</v>
      </c>
      <c r="H82" s="191" t="s">
        <v>370</v>
      </c>
      <c r="I82" s="191" t="s">
        <v>370</v>
      </c>
      <c r="J82" s="312" t="s">
        <v>370</v>
      </c>
      <c r="K82" s="191" t="s">
        <v>370</v>
      </c>
      <c r="L82" s="191" t="s">
        <v>370</v>
      </c>
      <c r="M82" s="312" t="s">
        <v>370</v>
      </c>
      <c r="N82" s="191" t="s">
        <v>370</v>
      </c>
      <c r="O82" s="312" t="s">
        <v>370</v>
      </c>
      <c r="P82" s="192" t="s">
        <v>370</v>
      </c>
      <c r="Q82" s="326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  <c r="AK82" s="208" t="s">
        <v>36</v>
      </c>
      <c r="AL82" s="208">
        <v>100</v>
      </c>
      <c r="AM82" s="208">
        <v>10</v>
      </c>
      <c r="AN82" s="212" t="s">
        <v>125</v>
      </c>
      <c r="AO82" s="208"/>
    </row>
    <row r="83" spans="1:41" ht="11.15" customHeight="1">
      <c r="A83" s="210">
        <v>14</v>
      </c>
      <c r="B83" s="234" t="s">
        <v>65</v>
      </c>
      <c r="C83" s="213" t="s">
        <v>78</v>
      </c>
      <c r="D83" s="216" t="s">
        <v>370</v>
      </c>
      <c r="E83" s="216" t="s">
        <v>370</v>
      </c>
      <c r="F83" s="216" t="s">
        <v>370</v>
      </c>
      <c r="G83" s="216" t="s">
        <v>370</v>
      </c>
      <c r="H83" s="216" t="s">
        <v>370</v>
      </c>
      <c r="I83" s="216" t="s">
        <v>370</v>
      </c>
      <c r="J83" s="317" t="s">
        <v>370</v>
      </c>
      <c r="K83" s="216" t="s">
        <v>370</v>
      </c>
      <c r="L83" s="216" t="s">
        <v>370</v>
      </c>
      <c r="M83" s="317" t="s">
        <v>370</v>
      </c>
      <c r="N83" s="216" t="s">
        <v>370</v>
      </c>
      <c r="O83" s="317" t="s">
        <v>370</v>
      </c>
      <c r="P83" s="257" t="s">
        <v>370</v>
      </c>
      <c r="Q83" s="324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  <c r="AK83" s="208" t="s">
        <v>34</v>
      </c>
      <c r="AL83" s="208">
        <v>0.01</v>
      </c>
      <c r="AM83" s="208"/>
      <c r="AN83" s="212" t="s">
        <v>125</v>
      </c>
      <c r="AO83" s="208"/>
    </row>
    <row r="84" spans="1:41" ht="11.15" customHeight="1">
      <c r="A84" s="210">
        <v>15</v>
      </c>
      <c r="B84" s="234" t="s">
        <v>55</v>
      </c>
      <c r="C84" s="213" t="s">
        <v>78</v>
      </c>
      <c r="D84" s="191">
        <v>2.9</v>
      </c>
      <c r="E84" s="191">
        <v>2.2999999999999998</v>
      </c>
      <c r="F84" s="191">
        <v>19.399999999999999</v>
      </c>
      <c r="G84" s="191">
        <v>15.6</v>
      </c>
      <c r="H84" s="191">
        <v>2.4</v>
      </c>
      <c r="I84" s="191">
        <v>1.6</v>
      </c>
      <c r="J84" s="312">
        <v>7.6</v>
      </c>
      <c r="K84" s="191">
        <v>3.9</v>
      </c>
      <c r="L84" s="191">
        <v>2.9</v>
      </c>
      <c r="M84" s="312">
        <v>4.5</v>
      </c>
      <c r="N84" s="191">
        <v>2.5</v>
      </c>
      <c r="O84" s="312">
        <v>2.8</v>
      </c>
      <c r="P84" s="192">
        <v>1.9</v>
      </c>
      <c r="Q84" s="326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  <c r="AK84" s="208" t="s">
        <v>55</v>
      </c>
      <c r="AL84" s="208">
        <v>20</v>
      </c>
      <c r="AM84" s="208"/>
      <c r="AN84" s="212" t="s">
        <v>125</v>
      </c>
      <c r="AO84" s="208"/>
    </row>
    <row r="85" spans="1:41" ht="11.15" customHeight="1">
      <c r="A85" s="210">
        <v>16</v>
      </c>
      <c r="B85" s="234" t="s">
        <v>107</v>
      </c>
      <c r="C85" s="213" t="s">
        <v>78</v>
      </c>
      <c r="D85" s="216" t="s">
        <v>370</v>
      </c>
      <c r="E85" s="216" t="s">
        <v>370</v>
      </c>
      <c r="F85" s="216" t="s">
        <v>370</v>
      </c>
      <c r="G85" s="216" t="s">
        <v>370</v>
      </c>
      <c r="H85" s="216" t="s">
        <v>370</v>
      </c>
      <c r="I85" s="216" t="s">
        <v>370</v>
      </c>
      <c r="J85" s="317" t="s">
        <v>370</v>
      </c>
      <c r="K85" s="216" t="s">
        <v>370</v>
      </c>
      <c r="L85" s="216" t="s">
        <v>370</v>
      </c>
      <c r="M85" s="317" t="s">
        <v>370</v>
      </c>
      <c r="N85" s="216" t="s">
        <v>370</v>
      </c>
      <c r="O85" s="317" t="s">
        <v>370</v>
      </c>
      <c r="P85" s="257" t="s">
        <v>370</v>
      </c>
      <c r="Q85" s="324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  <c r="AK85" s="208" t="s">
        <v>130</v>
      </c>
      <c r="AL85" s="208">
        <v>0.3</v>
      </c>
      <c r="AM85" s="208"/>
      <c r="AN85" s="212" t="s">
        <v>125</v>
      </c>
      <c r="AO85" s="208"/>
    </row>
    <row r="86" spans="1:41" ht="11.15" customHeight="1">
      <c r="A86" s="210">
        <v>17</v>
      </c>
      <c r="B86" s="234" t="s">
        <v>66</v>
      </c>
      <c r="C86" s="213" t="s">
        <v>78</v>
      </c>
      <c r="D86" s="216" t="s">
        <v>370</v>
      </c>
      <c r="E86" s="216" t="s">
        <v>370</v>
      </c>
      <c r="F86" s="216" t="s">
        <v>370</v>
      </c>
      <c r="G86" s="216" t="s">
        <v>370</v>
      </c>
      <c r="H86" s="216" t="s">
        <v>370</v>
      </c>
      <c r="I86" s="216" t="s">
        <v>370</v>
      </c>
      <c r="J86" s="317" t="s">
        <v>370</v>
      </c>
      <c r="K86" s="216" t="s">
        <v>370</v>
      </c>
      <c r="L86" s="216" t="s">
        <v>370</v>
      </c>
      <c r="M86" s="317" t="s">
        <v>370</v>
      </c>
      <c r="N86" s="216" t="s">
        <v>370</v>
      </c>
      <c r="O86" s="317" t="s">
        <v>370</v>
      </c>
      <c r="P86" s="257" t="s">
        <v>370</v>
      </c>
      <c r="Q86" s="324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  <c r="AK86" s="208" t="s">
        <v>131</v>
      </c>
      <c r="AL86" s="208">
        <v>0.02</v>
      </c>
      <c r="AM86" s="208"/>
      <c r="AN86" s="212" t="s">
        <v>125</v>
      </c>
      <c r="AO86" s="208"/>
    </row>
    <row r="87" spans="1:41" ht="11.15" customHeight="1">
      <c r="A87" s="210">
        <v>18</v>
      </c>
      <c r="B87" s="234" t="s">
        <v>67</v>
      </c>
      <c r="C87" s="213" t="s">
        <v>78</v>
      </c>
      <c r="D87" s="191" t="s">
        <v>370</v>
      </c>
      <c r="E87" s="191" t="s">
        <v>370</v>
      </c>
      <c r="F87" s="191" t="s">
        <v>370</v>
      </c>
      <c r="G87" s="191" t="s">
        <v>370</v>
      </c>
      <c r="H87" s="191" t="s">
        <v>370</v>
      </c>
      <c r="I87" s="191" t="s">
        <v>370</v>
      </c>
      <c r="J87" s="312" t="s">
        <v>370</v>
      </c>
      <c r="K87" s="191" t="s">
        <v>370</v>
      </c>
      <c r="L87" s="191" t="s">
        <v>370</v>
      </c>
      <c r="M87" s="312" t="s">
        <v>370</v>
      </c>
      <c r="N87" s="191" t="s">
        <v>370</v>
      </c>
      <c r="O87" s="312" t="s">
        <v>370</v>
      </c>
      <c r="P87" s="192" t="s">
        <v>370</v>
      </c>
      <c r="Q87" s="326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  <c r="AK87" s="208" t="s">
        <v>132</v>
      </c>
      <c r="AL87" s="208">
        <v>3</v>
      </c>
      <c r="AM87" s="208"/>
      <c r="AN87" s="212" t="s">
        <v>125</v>
      </c>
      <c r="AO87" s="208"/>
    </row>
    <row r="88" spans="1:41" ht="11.15" customHeight="1">
      <c r="A88" s="210">
        <v>19</v>
      </c>
      <c r="B88" s="234" t="s">
        <v>110</v>
      </c>
      <c r="C88" s="221" t="s">
        <v>102</v>
      </c>
      <c r="D88" s="188" t="s">
        <v>370</v>
      </c>
      <c r="E88" s="188" t="s">
        <v>370</v>
      </c>
      <c r="F88" s="188" t="s">
        <v>370</v>
      </c>
      <c r="G88" s="188" t="s">
        <v>370</v>
      </c>
      <c r="H88" s="188" t="s">
        <v>370</v>
      </c>
      <c r="I88" s="188" t="s">
        <v>370</v>
      </c>
      <c r="J88" s="228" t="s">
        <v>370</v>
      </c>
      <c r="K88" s="188" t="s">
        <v>370</v>
      </c>
      <c r="L88" s="188" t="s">
        <v>370</v>
      </c>
      <c r="M88" s="228" t="s">
        <v>370</v>
      </c>
      <c r="N88" s="188" t="s">
        <v>370</v>
      </c>
      <c r="O88" s="228" t="s">
        <v>370</v>
      </c>
      <c r="P88" s="189" t="s">
        <v>370</v>
      </c>
      <c r="Q88" s="325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  <c r="AK88" s="208" t="s">
        <v>133</v>
      </c>
      <c r="AL88" s="208">
        <v>3</v>
      </c>
      <c r="AM88" s="208"/>
      <c r="AN88" s="212" t="s">
        <v>125</v>
      </c>
      <c r="AO88" s="208"/>
    </row>
    <row r="89" spans="1:41" ht="11.15" customHeight="1">
      <c r="A89" s="210">
        <v>20</v>
      </c>
      <c r="B89" s="234" t="s">
        <v>56</v>
      </c>
      <c r="C89" s="213" t="s">
        <v>78</v>
      </c>
      <c r="D89" s="188">
        <v>54</v>
      </c>
      <c r="E89" s="188">
        <v>57</v>
      </c>
      <c r="F89" s="188">
        <v>163</v>
      </c>
      <c r="G89" s="188">
        <v>144</v>
      </c>
      <c r="H89" s="188">
        <v>58</v>
      </c>
      <c r="I89" s="188">
        <v>50</v>
      </c>
      <c r="J89" s="228">
        <v>105</v>
      </c>
      <c r="K89" s="188">
        <v>82</v>
      </c>
      <c r="L89" s="188">
        <v>82</v>
      </c>
      <c r="M89" s="228">
        <v>77</v>
      </c>
      <c r="N89" s="188">
        <v>37</v>
      </c>
      <c r="O89" s="228">
        <v>38</v>
      </c>
      <c r="P89" s="189">
        <v>40</v>
      </c>
      <c r="Q89" s="325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  <c r="AK89" s="208" t="s">
        <v>56</v>
      </c>
      <c r="AL89" s="208">
        <v>200</v>
      </c>
      <c r="AM89" s="208">
        <v>30</v>
      </c>
      <c r="AN89" s="212" t="s">
        <v>125</v>
      </c>
      <c r="AO89" s="208"/>
    </row>
    <row r="90" spans="1:41" ht="11.15" customHeight="1">
      <c r="A90" s="210">
        <v>21</v>
      </c>
      <c r="B90" s="234" t="s">
        <v>43</v>
      </c>
      <c r="C90" s="235" t="s">
        <v>103</v>
      </c>
      <c r="D90" s="191" t="s">
        <v>433</v>
      </c>
      <c r="E90" s="191" t="s">
        <v>433</v>
      </c>
      <c r="F90" s="191" t="s">
        <v>433</v>
      </c>
      <c r="G90" s="191" t="s">
        <v>433</v>
      </c>
      <c r="H90" s="191" t="s">
        <v>433</v>
      </c>
      <c r="I90" s="191" t="s">
        <v>433</v>
      </c>
      <c r="J90" s="312" t="s">
        <v>433</v>
      </c>
      <c r="K90" s="191" t="s">
        <v>433</v>
      </c>
      <c r="L90" s="191" t="s">
        <v>433</v>
      </c>
      <c r="M90" s="312" t="s">
        <v>433</v>
      </c>
      <c r="N90" s="191" t="s">
        <v>433</v>
      </c>
      <c r="O90" s="312" t="s">
        <v>433</v>
      </c>
      <c r="P90" s="192" t="s">
        <v>433</v>
      </c>
      <c r="Q90" s="326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  <c r="AK90" s="208" t="s">
        <v>43</v>
      </c>
      <c r="AL90" s="208">
        <v>1</v>
      </c>
      <c r="AM90" s="208"/>
      <c r="AN90" s="212" t="s">
        <v>125</v>
      </c>
      <c r="AO90" s="208"/>
    </row>
    <row r="91" spans="1:41" ht="11.15" customHeight="1">
      <c r="A91" s="210">
        <v>22</v>
      </c>
      <c r="B91" s="234" t="s">
        <v>115</v>
      </c>
      <c r="C91" s="221" t="s">
        <v>102</v>
      </c>
      <c r="D91" s="191">
        <v>7.7</v>
      </c>
      <c r="E91" s="191">
        <v>7.1</v>
      </c>
      <c r="F91" s="191">
        <v>6.4</v>
      </c>
      <c r="G91" s="191">
        <v>6.6</v>
      </c>
      <c r="H91" s="191">
        <v>7</v>
      </c>
      <c r="I91" s="191">
        <v>6.9</v>
      </c>
      <c r="J91" s="312">
        <v>7</v>
      </c>
      <c r="K91" s="191">
        <v>7</v>
      </c>
      <c r="L91" s="191">
        <v>7.2</v>
      </c>
      <c r="M91" s="312">
        <v>7</v>
      </c>
      <c r="N91" s="191">
        <v>7.2</v>
      </c>
      <c r="O91" s="312">
        <v>7.2</v>
      </c>
      <c r="P91" s="192">
        <v>7.4</v>
      </c>
      <c r="Q91" s="326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  <c r="AK91" s="208" t="s">
        <v>124</v>
      </c>
      <c r="AL91" s="208">
        <v>7.5</v>
      </c>
      <c r="AM91" s="208"/>
      <c r="AN91" s="212" t="s">
        <v>125</v>
      </c>
      <c r="AO91" s="208"/>
    </row>
    <row r="92" spans="1:41" ht="11.15" customHeight="1">
      <c r="A92" s="210">
        <v>23</v>
      </c>
      <c r="B92" s="234" t="s">
        <v>190</v>
      </c>
      <c r="C92" s="221" t="s">
        <v>102</v>
      </c>
      <c r="D92" s="191">
        <v>-1.9905608091855447</v>
      </c>
      <c r="E92" s="191">
        <v>-2.556430676697611</v>
      </c>
      <c r="F92" s="191">
        <v>-2.1688331289949745</v>
      </c>
      <c r="G92" s="191">
        <v>-2.1838256319862528</v>
      </c>
      <c r="H92" s="191">
        <v>-2.669982697430755</v>
      </c>
      <c r="I92" s="191">
        <v>-2.7581953489743021</v>
      </c>
      <c r="J92" s="312">
        <v>-2.3454914346206062</v>
      </c>
      <c r="K92" s="191">
        <v>-2.3317908870324082</v>
      </c>
      <c r="L92" s="191">
        <v>-2.0798693396426833</v>
      </c>
      <c r="M92" s="312">
        <v>-2.3779265201896509</v>
      </c>
      <c r="N92" s="191">
        <v>-2.5418387895045798</v>
      </c>
      <c r="O92" s="312">
        <v>-2.4840876339919413</v>
      </c>
      <c r="P92" s="192">
        <v>-2.2361883045581137</v>
      </c>
      <c r="Q92" s="326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  <c r="AK92" s="208" t="s">
        <v>57</v>
      </c>
      <c r="AL92" s="208"/>
      <c r="AM92" s="208"/>
      <c r="AN92" s="212" t="s">
        <v>125</v>
      </c>
      <c r="AO92" s="208"/>
    </row>
    <row r="93" spans="1:41" ht="11.15" customHeight="1">
      <c r="A93" s="210">
        <v>24</v>
      </c>
      <c r="B93" s="249" t="s">
        <v>58</v>
      </c>
      <c r="C93" s="236" t="s">
        <v>104</v>
      </c>
      <c r="D93" s="188" t="s">
        <v>370</v>
      </c>
      <c r="E93" s="188" t="s">
        <v>370</v>
      </c>
      <c r="F93" s="188" t="s">
        <v>370</v>
      </c>
      <c r="G93" s="188" t="s">
        <v>370</v>
      </c>
      <c r="H93" s="188" t="s">
        <v>370</v>
      </c>
      <c r="I93" s="188" t="s">
        <v>370</v>
      </c>
      <c r="J93" s="228" t="s">
        <v>370</v>
      </c>
      <c r="K93" s="188" t="s">
        <v>370</v>
      </c>
      <c r="L93" s="188" t="s">
        <v>370</v>
      </c>
      <c r="M93" s="228" t="s">
        <v>370</v>
      </c>
      <c r="N93" s="188" t="s">
        <v>370</v>
      </c>
      <c r="O93" s="228" t="s">
        <v>370</v>
      </c>
      <c r="P93" s="189" t="s">
        <v>370</v>
      </c>
      <c r="Q93" s="325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  <c r="AK93" s="208" t="s">
        <v>58</v>
      </c>
      <c r="AL93" s="208">
        <v>2000</v>
      </c>
      <c r="AM93" s="208"/>
      <c r="AN93" s="212" t="s">
        <v>125</v>
      </c>
      <c r="AO93" s="208"/>
    </row>
    <row r="94" spans="1:41" ht="11.15" customHeight="1">
      <c r="A94" s="210">
        <v>25</v>
      </c>
      <c r="B94" s="234" t="s">
        <v>116</v>
      </c>
      <c r="C94" s="213" t="s">
        <v>78</v>
      </c>
      <c r="D94" s="216" t="s">
        <v>370</v>
      </c>
      <c r="E94" s="216" t="s">
        <v>370</v>
      </c>
      <c r="F94" s="216" t="s">
        <v>370</v>
      </c>
      <c r="G94" s="216" t="s">
        <v>370</v>
      </c>
      <c r="H94" s="216" t="s">
        <v>370</v>
      </c>
      <c r="I94" s="216" t="s">
        <v>370</v>
      </c>
      <c r="J94" s="317" t="s">
        <v>370</v>
      </c>
      <c r="K94" s="216" t="s">
        <v>370</v>
      </c>
      <c r="L94" s="216" t="s">
        <v>370</v>
      </c>
      <c r="M94" s="317" t="s">
        <v>370</v>
      </c>
      <c r="N94" s="216" t="s">
        <v>370</v>
      </c>
      <c r="O94" s="317" t="s">
        <v>370</v>
      </c>
      <c r="P94" s="257" t="s">
        <v>370</v>
      </c>
      <c r="Q94" s="324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  <c r="AK94" s="208" t="s">
        <v>134</v>
      </c>
      <c r="AL94" s="208">
        <v>0.1</v>
      </c>
      <c r="AM94" s="208"/>
      <c r="AN94" s="212" t="s">
        <v>125</v>
      </c>
      <c r="AO94" s="208"/>
    </row>
    <row r="95" spans="1:41" ht="11.15" customHeight="1">
      <c r="A95" s="210">
        <v>26</v>
      </c>
      <c r="B95" s="250" t="s">
        <v>68</v>
      </c>
      <c r="C95" s="213" t="s">
        <v>78</v>
      </c>
      <c r="D95" s="217" t="s">
        <v>370</v>
      </c>
      <c r="E95" s="217" t="s">
        <v>370</v>
      </c>
      <c r="F95" s="217" t="s">
        <v>370</v>
      </c>
      <c r="G95" s="217" t="s">
        <v>370</v>
      </c>
      <c r="H95" s="217" t="s">
        <v>370</v>
      </c>
      <c r="I95" s="217" t="s">
        <v>370</v>
      </c>
      <c r="J95" s="318" t="s">
        <v>370</v>
      </c>
      <c r="K95" s="217" t="s">
        <v>370</v>
      </c>
      <c r="L95" s="217" t="s">
        <v>370</v>
      </c>
      <c r="M95" s="318" t="s">
        <v>370</v>
      </c>
      <c r="N95" s="217" t="s">
        <v>370</v>
      </c>
      <c r="O95" s="318" t="s">
        <v>370</v>
      </c>
      <c r="P95" s="258" t="s">
        <v>370</v>
      </c>
      <c r="Q95" s="327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  <c r="AK95" s="208" t="s">
        <v>68</v>
      </c>
      <c r="AL95" s="208">
        <v>0.1</v>
      </c>
      <c r="AM95" s="208"/>
      <c r="AN95" s="212" t="s">
        <v>125</v>
      </c>
      <c r="AO95" s="208"/>
    </row>
    <row r="96" spans="1:41" ht="11.15" customHeight="1" thickBot="1">
      <c r="A96" s="237">
        <v>27</v>
      </c>
      <c r="B96" s="251" t="s">
        <v>191</v>
      </c>
      <c r="C96" s="223" t="s">
        <v>372</v>
      </c>
      <c r="D96" s="283" t="s">
        <v>434</v>
      </c>
      <c r="E96" s="283" t="s">
        <v>434</v>
      </c>
      <c r="F96" s="283">
        <v>7.9999999999999996E-6</v>
      </c>
      <c r="G96" s="283" t="s">
        <v>434</v>
      </c>
      <c r="H96" s="283" t="s">
        <v>434</v>
      </c>
      <c r="I96" s="283" t="s">
        <v>434</v>
      </c>
      <c r="J96" s="322" t="s">
        <v>434</v>
      </c>
      <c r="K96" s="283" t="s">
        <v>434</v>
      </c>
      <c r="L96" s="283" t="s">
        <v>434</v>
      </c>
      <c r="M96" s="322" t="s">
        <v>434</v>
      </c>
      <c r="N96" s="283" t="s">
        <v>434</v>
      </c>
      <c r="O96" s="322" t="s">
        <v>434</v>
      </c>
      <c r="P96" s="284" t="s">
        <v>434</v>
      </c>
      <c r="Q96" s="328"/>
      <c r="R96" s="271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85"/>
      <c r="AJ96" s="286"/>
      <c r="AK96" s="287" t="s">
        <v>191</v>
      </c>
      <c r="AL96" s="288">
        <v>5.0000000000000002E-5</v>
      </c>
      <c r="AM96" s="208"/>
      <c r="AN96" s="212" t="s">
        <v>125</v>
      </c>
      <c r="AO96" s="208"/>
    </row>
    <row r="97" spans="1:41" ht="11.15" customHeight="1" thickBot="1">
      <c r="A97" s="200" t="s">
        <v>105</v>
      </c>
      <c r="B97" s="238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41" ht="11.15" customHeight="1">
      <c r="A98" s="205">
        <v>1</v>
      </c>
      <c r="B98" s="252" t="s">
        <v>194</v>
      </c>
      <c r="C98" s="239" t="s">
        <v>60</v>
      </c>
      <c r="D98" s="240">
        <v>3.3</v>
      </c>
      <c r="E98" s="240">
        <v>2.6</v>
      </c>
      <c r="F98" s="240">
        <v>22.1</v>
      </c>
      <c r="G98" s="240">
        <v>17.7</v>
      </c>
      <c r="H98" s="240">
        <v>2.7</v>
      </c>
      <c r="I98" s="240">
        <v>1.8</v>
      </c>
      <c r="J98" s="329">
        <v>8.6</v>
      </c>
      <c r="K98" s="334">
        <v>4.4000000000000004</v>
      </c>
      <c r="L98" s="240">
        <v>3.3</v>
      </c>
      <c r="M98" s="329">
        <v>5.0999999999999996</v>
      </c>
      <c r="N98" s="240">
        <v>2.8</v>
      </c>
      <c r="O98" s="329">
        <v>3.2</v>
      </c>
      <c r="P98" s="308">
        <v>2.2000000000000002</v>
      </c>
      <c r="Q98" s="335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  <c r="AK98" s="208" t="s">
        <v>194</v>
      </c>
      <c r="AL98" s="212" t="s">
        <v>125</v>
      </c>
      <c r="AM98" s="208"/>
      <c r="AN98" s="212" t="s">
        <v>125</v>
      </c>
      <c r="AO98" s="208"/>
    </row>
    <row r="99" spans="1:41" ht="11.15" customHeight="1">
      <c r="A99" s="210">
        <v>2</v>
      </c>
      <c r="B99" s="242" t="s">
        <v>195</v>
      </c>
      <c r="C99" s="241" t="s">
        <v>60</v>
      </c>
      <c r="D99" s="191">
        <v>17.100000000000001</v>
      </c>
      <c r="E99" s="191">
        <v>16</v>
      </c>
      <c r="F99" s="191">
        <v>52.5</v>
      </c>
      <c r="G99" s="191">
        <v>45.7</v>
      </c>
      <c r="H99" s="191">
        <v>15.2</v>
      </c>
      <c r="I99" s="191">
        <v>15.2</v>
      </c>
      <c r="J99" s="312">
        <v>19.600000000000001</v>
      </c>
      <c r="K99" s="191">
        <v>22.5</v>
      </c>
      <c r="L99" s="191">
        <v>23.1</v>
      </c>
      <c r="M99" s="312">
        <v>20.5</v>
      </c>
      <c r="N99" s="191">
        <v>16.600000000000001</v>
      </c>
      <c r="O99" s="312">
        <v>16</v>
      </c>
      <c r="P99" s="192">
        <v>17.2</v>
      </c>
      <c r="Q99" s="326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  <c r="AK99" s="208" t="s">
        <v>195</v>
      </c>
      <c r="AL99" s="212" t="s">
        <v>125</v>
      </c>
      <c r="AM99" s="208"/>
      <c r="AN99" s="212" t="s">
        <v>125</v>
      </c>
      <c r="AO99" s="208"/>
    </row>
    <row r="100" spans="1:41" ht="11.15" customHeight="1">
      <c r="A100" s="210">
        <v>3</v>
      </c>
      <c r="B100" s="242" t="s">
        <v>59</v>
      </c>
      <c r="C100" s="241" t="s">
        <v>374</v>
      </c>
      <c r="D100" s="191">
        <v>5.8</v>
      </c>
      <c r="E100" s="191">
        <v>5.8</v>
      </c>
      <c r="F100" s="191">
        <v>19.399999999999999</v>
      </c>
      <c r="G100" s="191">
        <v>16.899999999999999</v>
      </c>
      <c r="H100" s="191">
        <v>7.4</v>
      </c>
      <c r="I100" s="191">
        <v>7.4</v>
      </c>
      <c r="J100" s="312">
        <v>7.3</v>
      </c>
      <c r="K100" s="191">
        <v>8.1999999999999993</v>
      </c>
      <c r="L100" s="191">
        <v>8.3000000000000007</v>
      </c>
      <c r="M100" s="312">
        <v>7.8</v>
      </c>
      <c r="N100" s="191">
        <v>5.9</v>
      </c>
      <c r="O100" s="312">
        <v>5.8</v>
      </c>
      <c r="P100" s="192">
        <v>5.9</v>
      </c>
      <c r="Q100" s="326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  <c r="AK100" s="208" t="s">
        <v>59</v>
      </c>
      <c r="AL100" s="212" t="s">
        <v>125</v>
      </c>
      <c r="AM100" s="208"/>
      <c r="AN100" s="212" t="s">
        <v>125</v>
      </c>
      <c r="AO100" s="208"/>
    </row>
    <row r="101" spans="1:41" ht="11.15" customHeight="1">
      <c r="A101" s="210">
        <v>4</v>
      </c>
      <c r="B101" s="242" t="s">
        <v>235</v>
      </c>
      <c r="C101" s="241" t="s">
        <v>372</v>
      </c>
      <c r="D101" s="217">
        <v>0.23</v>
      </c>
      <c r="E101" s="217">
        <v>0.24</v>
      </c>
      <c r="F101" s="217">
        <v>0.84</v>
      </c>
      <c r="G101" s="217">
        <v>0.75</v>
      </c>
      <c r="H101" s="217">
        <v>0.26</v>
      </c>
      <c r="I101" s="217">
        <v>0.24</v>
      </c>
      <c r="J101" s="318">
        <v>0.45</v>
      </c>
      <c r="K101" s="217">
        <v>0.5</v>
      </c>
      <c r="L101" s="217">
        <v>0.5</v>
      </c>
      <c r="M101" s="318">
        <v>0.5</v>
      </c>
      <c r="N101" s="217">
        <v>0.23</v>
      </c>
      <c r="O101" s="318">
        <v>0.24</v>
      </c>
      <c r="P101" s="258">
        <v>0.22</v>
      </c>
      <c r="Q101" s="327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  <c r="AK101" s="208" t="s">
        <v>235</v>
      </c>
      <c r="AL101" s="212" t="s">
        <v>125</v>
      </c>
      <c r="AM101" s="208"/>
      <c r="AN101" s="212" t="s">
        <v>125</v>
      </c>
      <c r="AO101" s="208"/>
    </row>
    <row r="102" spans="1:41" ht="11.15" customHeight="1">
      <c r="A102" s="210">
        <v>5</v>
      </c>
      <c r="B102" s="243" t="s">
        <v>193</v>
      </c>
      <c r="C102" s="235" t="s">
        <v>60</v>
      </c>
      <c r="D102" s="188"/>
      <c r="E102" s="188"/>
      <c r="F102" s="188"/>
      <c r="G102" s="188"/>
      <c r="H102" s="188"/>
      <c r="I102" s="188"/>
      <c r="J102" s="228"/>
      <c r="K102" s="188"/>
      <c r="L102" s="188"/>
      <c r="M102" s="228"/>
      <c r="N102" s="188"/>
      <c r="O102" s="228"/>
      <c r="P102" s="189"/>
      <c r="Q102" s="325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  <c r="AK102" s="208" t="s">
        <v>192</v>
      </c>
      <c r="AL102" s="212" t="s">
        <v>125</v>
      </c>
      <c r="AM102" s="208"/>
      <c r="AN102" s="212" t="s">
        <v>125</v>
      </c>
      <c r="AO102" s="208"/>
    </row>
    <row r="103" spans="1:41" ht="11.15" customHeight="1">
      <c r="A103" s="210">
        <v>6</v>
      </c>
      <c r="B103" s="244" t="s">
        <v>69</v>
      </c>
      <c r="C103" s="235" t="s">
        <v>60</v>
      </c>
      <c r="D103" s="188"/>
      <c r="E103" s="188"/>
      <c r="F103" s="188"/>
      <c r="G103" s="188"/>
      <c r="H103" s="188"/>
      <c r="I103" s="188"/>
      <c r="J103" s="228"/>
      <c r="K103" s="188"/>
      <c r="L103" s="188"/>
      <c r="M103" s="228"/>
      <c r="N103" s="188"/>
      <c r="O103" s="228"/>
      <c r="P103" s="189"/>
      <c r="Q103" s="325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  <c r="AK103" s="208" t="s">
        <v>69</v>
      </c>
      <c r="AL103" s="212" t="s">
        <v>125</v>
      </c>
      <c r="AM103" s="208"/>
      <c r="AN103" s="212" t="s">
        <v>125</v>
      </c>
      <c r="AO103" s="208"/>
    </row>
    <row r="104" spans="1:41" ht="11.15" customHeight="1">
      <c r="A104" s="210">
        <v>7</v>
      </c>
      <c r="B104" s="243" t="s">
        <v>70</v>
      </c>
      <c r="C104" s="235" t="s">
        <v>60</v>
      </c>
      <c r="D104" s="188" t="s">
        <v>370</v>
      </c>
      <c r="E104" s="188" t="s">
        <v>370</v>
      </c>
      <c r="F104" s="188" t="s">
        <v>370</v>
      </c>
      <c r="G104" s="188" t="s">
        <v>370</v>
      </c>
      <c r="H104" s="188" t="s">
        <v>370</v>
      </c>
      <c r="I104" s="188" t="s">
        <v>370</v>
      </c>
      <c r="J104" s="228" t="s">
        <v>370</v>
      </c>
      <c r="K104" s="188" t="s">
        <v>370</v>
      </c>
      <c r="L104" s="188" t="s">
        <v>370</v>
      </c>
      <c r="M104" s="228" t="s">
        <v>370</v>
      </c>
      <c r="N104" s="188" t="s">
        <v>370</v>
      </c>
      <c r="O104" s="228" t="s">
        <v>370</v>
      </c>
      <c r="P104" s="189" t="s">
        <v>370</v>
      </c>
      <c r="Q104" s="325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  <c r="AK104" s="208" t="s">
        <v>239</v>
      </c>
      <c r="AL104" s="208" t="s">
        <v>247</v>
      </c>
      <c r="AM104" s="208"/>
      <c r="AN104" s="212" t="s">
        <v>125</v>
      </c>
      <c r="AO104" s="208"/>
    </row>
    <row r="105" spans="1:41" ht="11.15" customHeight="1" thickBot="1">
      <c r="A105" s="222">
        <v>8</v>
      </c>
      <c r="B105" s="253" t="s">
        <v>71</v>
      </c>
      <c r="C105" s="245" t="s">
        <v>60</v>
      </c>
      <c r="D105" s="246" t="s">
        <v>370</v>
      </c>
      <c r="E105" s="246" t="s">
        <v>370</v>
      </c>
      <c r="F105" s="246" t="s">
        <v>370</v>
      </c>
      <c r="G105" s="246" t="s">
        <v>370</v>
      </c>
      <c r="H105" s="246" t="s">
        <v>370</v>
      </c>
      <c r="I105" s="246" t="s">
        <v>370</v>
      </c>
      <c r="J105" s="330" t="s">
        <v>370</v>
      </c>
      <c r="K105" s="246" t="s">
        <v>370</v>
      </c>
      <c r="L105" s="246" t="s">
        <v>370</v>
      </c>
      <c r="M105" s="330" t="s">
        <v>370</v>
      </c>
      <c r="N105" s="246" t="s">
        <v>370</v>
      </c>
      <c r="O105" s="330" t="s">
        <v>370</v>
      </c>
      <c r="P105" s="262" t="s">
        <v>370</v>
      </c>
      <c r="Q105" s="336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  <c r="AK105" s="208" t="s">
        <v>240</v>
      </c>
      <c r="AL105" s="208" t="s">
        <v>247</v>
      </c>
      <c r="AM105" s="208"/>
      <c r="AN105" s="212" t="s">
        <v>125</v>
      </c>
      <c r="AO105" s="208"/>
    </row>
    <row r="106" spans="1:41" ht="11.15" customHeight="1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41" ht="11.15" customHeight="1"/>
    <row r="108" spans="1:41" ht="11.15" customHeight="1"/>
    <row r="109" spans="1:41" ht="11.15" customHeight="1"/>
    <row r="110" spans="1:41" ht="11.15" customHeight="1"/>
    <row r="111" spans="1:41" ht="11.15" customHeight="1"/>
    <row r="112" spans="1:41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7" ht="11.15" customHeight="1" thickBot="1"/>
    <row r="130" spans="1:37" ht="11.15" customHeight="1" thickTop="1">
      <c r="A130" s="343">
        <v>45200</v>
      </c>
      <c r="B130" s="343"/>
      <c r="C130" s="344">
        <v>45292</v>
      </c>
      <c r="D130" s="344"/>
      <c r="E130" s="247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7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8"/>
      <c r="AJ130" s="159"/>
      <c r="AK130" s="263"/>
    </row>
  </sheetData>
  <mergeCells count="38"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AN68:AO68"/>
    <mergeCell ref="AL14:AM14"/>
    <mergeCell ref="AN14:AO14"/>
    <mergeCell ref="AL68:AM68"/>
    <mergeCell ref="P6:P7"/>
    <mergeCell ref="H6:H7"/>
    <mergeCell ref="I4:I5"/>
    <mergeCell ref="H4:H5"/>
    <mergeCell ref="N4:N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8" scale="91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58203125" style="59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45292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415"/>
      <c r="B2" s="415"/>
      <c r="C2" s="416"/>
      <c r="D2" s="416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0" t="s">
        <v>87</v>
      </c>
      <c r="D4" s="417" t="s">
        <v>90</v>
      </c>
      <c r="E4" s="418"/>
      <c r="F4" s="421" t="s">
        <v>99</v>
      </c>
      <c r="G4" s="422"/>
      <c r="H4" s="421" t="s">
        <v>89</v>
      </c>
      <c r="I4" s="425"/>
      <c r="J4" s="393" t="s">
        <v>93</v>
      </c>
      <c r="K4" s="394"/>
      <c r="L4" s="393" t="s">
        <v>94</v>
      </c>
      <c r="M4" s="394"/>
      <c r="N4" s="393" t="s">
        <v>95</v>
      </c>
      <c r="O4" s="394"/>
      <c r="P4" s="387" t="s">
        <v>401</v>
      </c>
      <c r="Q4" s="388"/>
      <c r="R4" s="397" t="s">
        <v>394</v>
      </c>
      <c r="S4" s="398"/>
      <c r="T4" s="387" t="s">
        <v>395</v>
      </c>
      <c r="U4" s="388"/>
      <c r="V4" s="387" t="s">
        <v>396</v>
      </c>
      <c r="W4" s="388"/>
      <c r="X4" s="411" t="s">
        <v>380</v>
      </c>
      <c r="Y4" s="412"/>
      <c r="Z4" s="397" t="s">
        <v>382</v>
      </c>
      <c r="AA4" s="409"/>
      <c r="AB4" s="387" t="s">
        <v>383</v>
      </c>
      <c r="AC4" s="388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419"/>
      <c r="E5" s="420"/>
      <c r="F5" s="423"/>
      <c r="G5" s="424"/>
      <c r="H5" s="423"/>
      <c r="I5" s="426"/>
      <c r="J5" s="395"/>
      <c r="K5" s="396"/>
      <c r="L5" s="395"/>
      <c r="M5" s="396"/>
      <c r="N5" s="395"/>
      <c r="O5" s="396"/>
      <c r="P5" s="389"/>
      <c r="Q5" s="390"/>
      <c r="R5" s="399"/>
      <c r="S5" s="400"/>
      <c r="T5" s="389"/>
      <c r="U5" s="390"/>
      <c r="V5" s="389"/>
      <c r="W5" s="390"/>
      <c r="X5" s="413"/>
      <c r="Y5" s="414"/>
      <c r="Z5" s="399"/>
      <c r="AA5" s="410"/>
      <c r="AB5" s="389"/>
      <c r="AC5" s="390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1" t="s">
        <v>88</v>
      </c>
      <c r="D6" s="401" t="s">
        <v>91</v>
      </c>
      <c r="E6" s="100"/>
      <c r="F6" s="403" t="s">
        <v>92</v>
      </c>
      <c r="G6" s="105"/>
      <c r="H6" s="405" t="s">
        <v>100</v>
      </c>
      <c r="I6" s="100"/>
      <c r="J6" s="407" t="s">
        <v>96</v>
      </c>
      <c r="K6" s="100"/>
      <c r="L6" s="405" t="s">
        <v>97</v>
      </c>
      <c r="M6" s="100"/>
      <c r="N6" s="407" t="s">
        <v>98</v>
      </c>
      <c r="O6" s="100"/>
      <c r="P6" s="351"/>
      <c r="Q6" s="292"/>
      <c r="R6" s="353"/>
      <c r="S6" s="292"/>
      <c r="T6" s="353"/>
      <c r="U6" s="292"/>
      <c r="V6" s="351"/>
      <c r="W6" s="292"/>
      <c r="X6" s="355"/>
      <c r="Y6" s="292"/>
      <c r="Z6" s="357"/>
      <c r="AA6" s="293"/>
      <c r="AB6" s="351"/>
      <c r="AC6" s="29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402"/>
      <c r="E7" s="99" t="s">
        <v>136</v>
      </c>
      <c r="F7" s="404"/>
      <c r="G7" s="106" t="s">
        <v>136</v>
      </c>
      <c r="H7" s="406"/>
      <c r="I7" s="99" t="s">
        <v>136</v>
      </c>
      <c r="J7" s="408"/>
      <c r="K7" s="99" t="s">
        <v>136</v>
      </c>
      <c r="L7" s="406"/>
      <c r="M7" s="99" t="s">
        <v>136</v>
      </c>
      <c r="N7" s="408"/>
      <c r="O7" s="99" t="s">
        <v>136</v>
      </c>
      <c r="P7" s="352"/>
      <c r="Q7" s="294" t="s">
        <v>136</v>
      </c>
      <c r="R7" s="354"/>
      <c r="S7" s="294" t="s">
        <v>136</v>
      </c>
      <c r="T7" s="354"/>
      <c r="U7" s="294" t="s">
        <v>136</v>
      </c>
      <c r="V7" s="352"/>
      <c r="W7" s="294" t="s">
        <v>136</v>
      </c>
      <c r="X7" s="356"/>
      <c r="Y7" s="294" t="s">
        <v>136</v>
      </c>
      <c r="Z7" s="358"/>
      <c r="AA7" s="295" t="s">
        <v>136</v>
      </c>
      <c r="AB7" s="352"/>
      <c r="AC7" s="294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7">
        <v>1</v>
      </c>
      <c r="B9" s="18" t="s">
        <v>80</v>
      </c>
      <c r="C9" s="19" t="s">
        <v>75</v>
      </c>
      <c r="D9" s="36">
        <v>20240110</v>
      </c>
      <c r="E9" s="101" t="str">
        <f>IF(手入力!C3="",REPLACE(D9,5,0,"/"),REPLACE(手入力!C3,5,0,"/"))</f>
        <v>2024/0110</v>
      </c>
      <c r="F9" s="36">
        <v>20240110</v>
      </c>
      <c r="G9" s="101" t="str">
        <f>IF(手入力!D3="",REPLACE(F9,5,0,"/"),REPLACE(手入力!D3,5,0,"/"))</f>
        <v>2024/0110</v>
      </c>
      <c r="H9" s="36">
        <v>20240110</v>
      </c>
      <c r="I9" s="101" t="str">
        <f>IF(手入力!E3="",REPLACE(H9,5,0,"/"),REPLACE(手入力!E3,5,0,"/"))</f>
        <v>2024/0110</v>
      </c>
      <c r="J9" s="36">
        <v>20240110</v>
      </c>
      <c r="K9" s="101" t="str">
        <f>IF(手入力!F3="",REPLACE(J9,5,0,"/"),REPLACE(手入力!F3,5,0,"/"))</f>
        <v>2024/0110</v>
      </c>
      <c r="L9" s="36">
        <v>20240110</v>
      </c>
      <c r="M9" s="101" t="str">
        <f>IF(手入力!G3="",REPLACE(L9,5,0,"/"),REPLACE(手入力!G3,5,0,"/"))</f>
        <v>2024/0110</v>
      </c>
      <c r="N9" s="36">
        <v>20240110</v>
      </c>
      <c r="O9" s="101" t="str">
        <f>IF(手入力!H3="",REPLACE(N9,5,0,"/"),REPLACE(手入力!H3,5,0,"/"))</f>
        <v>2024/0110</v>
      </c>
      <c r="P9" s="20">
        <v>20240117</v>
      </c>
      <c r="Q9" s="296" t="str">
        <f>IF(手入力!I3="",REPLACE(P9,5,0,"/"),REPLACE(手入力!I3,5,0,"/"))</f>
        <v>2024/0117</v>
      </c>
      <c r="R9" s="266">
        <v>20240117</v>
      </c>
      <c r="S9" s="296" t="str">
        <f>IF(手入力!J3="",REPLACE(R9,5,0,"/"),REPLACE(手入力!J3,5,0,"/"))</f>
        <v>2024/0117</v>
      </c>
      <c r="T9" s="266">
        <v>20240117</v>
      </c>
      <c r="U9" s="296" t="str">
        <f>IF(手入力!K3="",REPLACE(T9,5,0,"/"),REPLACE(手入力!K3,5,0,"/"))</f>
        <v>2024/0117</v>
      </c>
      <c r="V9" s="266">
        <v>20240117</v>
      </c>
      <c r="W9" s="296" t="str">
        <f>IF(手入力!L3="",REPLACE(V9,5,0,"/"),REPLACE(手入力!L3,5,0,"/"))</f>
        <v>2024/0117</v>
      </c>
      <c r="X9" s="266">
        <v>20240116</v>
      </c>
      <c r="Y9" s="296" t="str">
        <f>IF(手入力!M3="",REPLACE(X9,5,0,"/"),REPLACE(手入力!M3,5,0,"/"))</f>
        <v>2024/0116</v>
      </c>
      <c r="Z9" s="266">
        <v>20240116</v>
      </c>
      <c r="AA9" s="296" t="str">
        <f>IF(手入力!N3="",REPLACE(Z9,5,0,"/"),REPLACE(手入力!N3,5,0,"/"))</f>
        <v>2024/0116</v>
      </c>
      <c r="AB9" s="266">
        <v>20240116</v>
      </c>
      <c r="AC9" s="296" t="str">
        <f>IF(手入力!O3="",REPLACE(AB9,5,0,"/"),REPLACE(手入力!O3,5,0,"/"))</f>
        <v>2024/0116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5" customHeight="1">
      <c r="A10" s="22">
        <v>2</v>
      </c>
      <c r="B10" s="23" t="s">
        <v>81</v>
      </c>
      <c r="C10" s="24" t="s">
        <v>75</v>
      </c>
      <c r="D10" s="39">
        <v>1144</v>
      </c>
      <c r="E10" s="98" t="str">
        <f>TEXT(D10,"0000")</f>
        <v>1144</v>
      </c>
      <c r="F10" s="38">
        <v>937</v>
      </c>
      <c r="G10" s="98" t="str">
        <f>TEXT(F10,"0000")</f>
        <v>0937</v>
      </c>
      <c r="H10" s="38">
        <v>1051</v>
      </c>
      <c r="I10" s="98" t="str">
        <f>TEXT(H10,"0000")</f>
        <v>1051</v>
      </c>
      <c r="J10" s="38">
        <v>1001</v>
      </c>
      <c r="K10" s="98" t="str">
        <f>TEXT(J10,"0000")</f>
        <v>1001</v>
      </c>
      <c r="L10" s="38">
        <v>913</v>
      </c>
      <c r="M10" s="98" t="str">
        <f>TEXT(L10,"0000")</f>
        <v>0913</v>
      </c>
      <c r="N10" s="38">
        <v>1019</v>
      </c>
      <c r="O10" s="98" t="str">
        <f>TEXT(N10,"0000")</f>
        <v>1019</v>
      </c>
      <c r="P10" s="20">
        <v>846</v>
      </c>
      <c r="Q10" s="297" t="str">
        <f>TEXT(P10,"0000")</f>
        <v>0846</v>
      </c>
      <c r="R10" s="188">
        <v>936</v>
      </c>
      <c r="S10" s="297" t="str">
        <f>TEXT(R10,"0000")</f>
        <v>0936</v>
      </c>
      <c r="T10" s="188">
        <v>1018</v>
      </c>
      <c r="U10" s="297" t="str">
        <f>TEXT(T10,"0000")</f>
        <v>1018</v>
      </c>
      <c r="V10" s="188">
        <v>912</v>
      </c>
      <c r="W10" s="297" t="str">
        <f>TEXT(V10,"0000")</f>
        <v>0912</v>
      </c>
      <c r="X10" s="187">
        <v>846</v>
      </c>
      <c r="Y10" s="297" t="str">
        <f>TEXT(X10,"0000")</f>
        <v>0846</v>
      </c>
      <c r="Z10" s="188">
        <v>929</v>
      </c>
      <c r="AA10" s="297" t="str">
        <f>TEXT(Z10,"0000")</f>
        <v>0929</v>
      </c>
      <c r="AB10" s="188">
        <v>1125</v>
      </c>
      <c r="AC10" s="297" t="str">
        <f>TEXT(AB10,"0000")</f>
        <v>1125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5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</v>
      </c>
      <c r="E11" s="38">
        <f>IF(E9=0,"",(RIGHT(E9,2))-1)</f>
        <v>9</v>
      </c>
      <c r="F11" s="38" t="str">
        <f>IF(F$9=0,"",HLOOKUP(G11,天気タグ!$B$3:$AG$39,35))</f>
        <v>晴</v>
      </c>
      <c r="G11" s="38">
        <f>IF(G9=0,"",(RIGHT(G9,2))-1)</f>
        <v>9</v>
      </c>
      <c r="H11" s="38" t="str">
        <f>IF(H$9=0,"",HLOOKUP(I11,天気タグ!$B$3:$AG$39,35))</f>
        <v>晴</v>
      </c>
      <c r="I11" s="38">
        <f>IF(I9=0,"",(RIGHT(I9,2))-1)</f>
        <v>9</v>
      </c>
      <c r="J11" s="38" t="str">
        <f>IF(J$9=0,"",HLOOKUP(K11,天気タグ!$B$3:$AG$39,35))</f>
        <v>晴</v>
      </c>
      <c r="K11" s="38">
        <f>IF(K9=0,"",(RIGHT(K9,2))-1)</f>
        <v>9</v>
      </c>
      <c r="L11" s="38" t="str">
        <f>IF(L$9=0,"",HLOOKUP(M11,天気タグ!$B$3:$AG$39,35))</f>
        <v>晴</v>
      </c>
      <c r="M11" s="38">
        <f>IF(M9=0,"",(RIGHT(M9,2))-1)</f>
        <v>9</v>
      </c>
      <c r="N11" s="38" t="str">
        <f>IF(N$9=0,"",HLOOKUP(O11,天気タグ!$B$3:$AG$39,35))</f>
        <v>晴</v>
      </c>
      <c r="O11" s="38">
        <f>IF(O9=0,"",(RIGHT(O9,2))-1)</f>
        <v>9</v>
      </c>
      <c r="P11" s="188" t="str">
        <f>IF(P$9=0,"",HLOOKUP(Q11,天気タグ!$B$3:$AG$39,35))</f>
        <v>晴</v>
      </c>
      <c r="Q11" s="188">
        <f>IF(Q9=0,"",(RIGHT(Q9,2))-1)</f>
        <v>16</v>
      </c>
      <c r="R11" s="188" t="str">
        <f>IF(R$9=0,"",HLOOKUP(S11,天気タグ!$B$3:$AG$39,35))</f>
        <v>晴</v>
      </c>
      <c r="S11" s="188">
        <f>IF(S9=0,"",(RIGHT(S9,2))-1)</f>
        <v>16</v>
      </c>
      <c r="T11" s="188" t="str">
        <f>IF(T$9=0,"",HLOOKUP(U11,天気タグ!$B$3:$AG$39,35))</f>
        <v>晴</v>
      </c>
      <c r="U11" s="188">
        <f>IF(U9=0,"",(RIGHT(U9,2))-1)</f>
        <v>16</v>
      </c>
      <c r="V11" s="188" t="str">
        <f>IF(V$9=0,"",HLOOKUP(W11,天気タグ!$B$3:$AG$39,35))</f>
        <v>晴</v>
      </c>
      <c r="W11" s="188">
        <f>IF(W9=0,"",(RIGHT(W9,2))-1)</f>
        <v>16</v>
      </c>
      <c r="X11" s="188" t="str">
        <f>IF(X$9=0,"",HLOOKUP(Y11,天気タグ!$B$3:$AG$39,35))</f>
        <v>晴|曇</v>
      </c>
      <c r="Y11" s="188">
        <f>IF(Y9=0,"",(RIGHT(Y9,2))-1)</f>
        <v>15</v>
      </c>
      <c r="Z11" s="188" t="str">
        <f>IF(Z$9=0,"",HLOOKUP(AA11,天気タグ!$B$3:$AG$39,35))</f>
        <v>晴|曇</v>
      </c>
      <c r="AA11" s="188">
        <f>IF(AA9=0,"",(RIGHT(AA9,2))-1)</f>
        <v>15</v>
      </c>
      <c r="AB11" s="188" t="str">
        <f>IF(AB$9=0,"",HLOOKUP(AC11,天気タグ!$B$3:$AG$39,35))</f>
        <v>晴|曇</v>
      </c>
      <c r="AC11" s="188">
        <f>IF(AC9=0,"",(RIGHT(AC9,2))-1)</f>
        <v>15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5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曇</v>
      </c>
      <c r="E12" s="38">
        <f>IF(E9=0,"",RIGHT(E9,2)*1)</f>
        <v>10</v>
      </c>
      <c r="F12" s="38" t="str">
        <f>IF(F$9=0,"",HLOOKUP(G12,天気タグ!$B$3:$AG$39,35))</f>
        <v>曇</v>
      </c>
      <c r="G12" s="38">
        <f>IF(G9=0,"",RIGHT(G9,2)*1)</f>
        <v>10</v>
      </c>
      <c r="H12" s="38" t="str">
        <f>IF(H$9=0,"",HLOOKUP(I12,天気タグ!$B$3:$AG$39,35))</f>
        <v>曇</v>
      </c>
      <c r="I12" s="38">
        <f>IF(I9=0,"",RIGHT(I9,2)*1)</f>
        <v>10</v>
      </c>
      <c r="J12" s="38" t="str">
        <f>IF(J$9=0,"",HLOOKUP(K12,天気タグ!$B$3:$AG$39,35))</f>
        <v>曇</v>
      </c>
      <c r="K12" s="38">
        <f>IF(K9=0,"",RIGHT(K9,2)*1)</f>
        <v>10</v>
      </c>
      <c r="L12" s="38" t="str">
        <f>IF(L$9=0,"",HLOOKUP(M12,天気タグ!$B$3:$AG$39,35))</f>
        <v>曇</v>
      </c>
      <c r="M12" s="38">
        <f>IF(M9=0,"",RIGHT(M9,2)*1)</f>
        <v>10</v>
      </c>
      <c r="N12" s="38" t="str">
        <f>IF(N$9=0,"",HLOOKUP(O12,天気タグ!$B$3:$AG$39,35))</f>
        <v>曇</v>
      </c>
      <c r="O12" s="38">
        <f>IF(O9=0,"",RIGHT(O9,2)*1)</f>
        <v>10</v>
      </c>
      <c r="P12" s="188" t="str">
        <f>IF(P$9=0,"",HLOOKUP(Q12,天気タグ!$B$3:$AG$39,35))</f>
        <v>晴</v>
      </c>
      <c r="Q12" s="188">
        <f>IF(Q9=0,"",RIGHT(Q9,2)*1)</f>
        <v>17</v>
      </c>
      <c r="R12" s="188" t="str">
        <f>IF(R$9=0,"",HLOOKUP(S12,天気タグ!$B$3:$AG$39,35))</f>
        <v>晴</v>
      </c>
      <c r="S12" s="188">
        <f>IF(S9=0,"",RIGHT(S9,2)*1)</f>
        <v>17</v>
      </c>
      <c r="T12" s="188" t="str">
        <f>IF(T$9=0,"",HLOOKUP(U12,天気タグ!$B$3:$AG$39,35))</f>
        <v>晴</v>
      </c>
      <c r="U12" s="188">
        <f>IF(U9=0,"",RIGHT(U9,2)*1)</f>
        <v>17</v>
      </c>
      <c r="V12" s="188" t="str">
        <f>IF(V$9=0,"",HLOOKUP(W12,天気タグ!$B$3:$AG$39,35))</f>
        <v>晴</v>
      </c>
      <c r="W12" s="188">
        <f>IF(W9=0,"",RIGHT(W9,2)*1)</f>
        <v>17</v>
      </c>
      <c r="X12" s="188" t="str">
        <f>IF(X$9=0,"",HLOOKUP(Y12,天気タグ!$B$3:$AG$39,35))</f>
        <v>晴</v>
      </c>
      <c r="Y12" s="188">
        <f>IF(Y9=0,"",RIGHT(Y9,2)*1)</f>
        <v>16</v>
      </c>
      <c r="Z12" s="188" t="str">
        <f>IF(Z$9=0,"",HLOOKUP(AA12,天気タグ!$B$3:$AG$39,35))</f>
        <v>晴</v>
      </c>
      <c r="AA12" s="188">
        <f>IF(AA9=0,"",RIGHT(AA9,2)*1)</f>
        <v>16</v>
      </c>
      <c r="AB12" s="188" t="str">
        <f>IF(AB$9=0,"",HLOOKUP(AC12,天気タグ!$B$3:$AG$39,35))</f>
        <v>晴</v>
      </c>
      <c r="AC12" s="188">
        <f>IF(AC9=0,"",RIGHT(AC9,2)*1)</f>
        <v>16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5" customHeight="1">
      <c r="A13" s="22">
        <v>5</v>
      </c>
      <c r="B13" s="23" t="s">
        <v>44</v>
      </c>
      <c r="C13" s="24" t="s">
        <v>84</v>
      </c>
      <c r="D13" s="25">
        <v>4.4000000000000004</v>
      </c>
      <c r="E13" s="26"/>
      <c r="F13" s="26">
        <v>7.5</v>
      </c>
      <c r="G13" s="26"/>
      <c r="H13" s="26">
        <v>6.6</v>
      </c>
      <c r="I13" s="38"/>
      <c r="J13" s="26">
        <v>6.9</v>
      </c>
      <c r="K13" s="26"/>
      <c r="L13" s="26">
        <v>6.1</v>
      </c>
      <c r="M13" s="26"/>
      <c r="N13" s="26">
        <v>5.2</v>
      </c>
      <c r="O13" s="26"/>
      <c r="P13" s="190">
        <v>0.2</v>
      </c>
      <c r="Q13" s="26" t="str">
        <f>IFERROR(VLOOKUP(Q$9,#REF!,2,FALSE),"")</f>
        <v/>
      </c>
      <c r="R13" s="191">
        <v>3.8</v>
      </c>
      <c r="S13" s="188"/>
      <c r="T13" s="191">
        <v>1.1000000000000001</v>
      </c>
      <c r="U13" s="191"/>
      <c r="V13" s="191">
        <v>0.3</v>
      </c>
      <c r="W13" s="191"/>
      <c r="X13" s="190">
        <v>3.1</v>
      </c>
      <c r="Y13" s="191"/>
      <c r="Z13" s="191">
        <v>1.5</v>
      </c>
      <c r="AA13" s="191"/>
      <c r="AB13" s="191">
        <v>4.5999999999999996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5" customHeight="1" thickBot="1">
      <c r="A14" s="28">
        <v>6</v>
      </c>
      <c r="B14" s="29" t="s">
        <v>45</v>
      </c>
      <c r="C14" s="30" t="s">
        <v>84</v>
      </c>
      <c r="D14" s="31">
        <v>6.2</v>
      </c>
      <c r="E14" s="31"/>
      <c r="F14" s="32">
        <v>9.9</v>
      </c>
      <c r="G14" s="32"/>
      <c r="H14" s="32">
        <v>16.600000000000001</v>
      </c>
      <c r="I14" s="32"/>
      <c r="J14" s="32">
        <v>10.5</v>
      </c>
      <c r="K14" s="32"/>
      <c r="L14" s="32">
        <v>8.1</v>
      </c>
      <c r="M14" s="32"/>
      <c r="N14" s="32">
        <v>8.5</v>
      </c>
      <c r="O14" s="32"/>
      <c r="P14" s="198">
        <v>7.9</v>
      </c>
      <c r="Q14" s="26" t="str">
        <f>IFERROR(VLOOKUP(Q$9,#REF!,3,FALSE),"")</f>
        <v/>
      </c>
      <c r="R14" s="199">
        <v>9.6</v>
      </c>
      <c r="S14" s="199"/>
      <c r="T14" s="199">
        <v>9.5</v>
      </c>
      <c r="U14" s="199"/>
      <c r="V14" s="199">
        <v>11</v>
      </c>
      <c r="W14" s="199"/>
      <c r="X14" s="198">
        <v>5.8</v>
      </c>
      <c r="Y14" s="198"/>
      <c r="Z14" s="199">
        <v>9.5</v>
      </c>
      <c r="AA14" s="199"/>
      <c r="AB14" s="199">
        <v>8.6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5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5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6">
        <v>0</v>
      </c>
      <c r="Q16" s="207"/>
      <c r="R16" s="207">
        <v>0</v>
      </c>
      <c r="S16" s="207"/>
      <c r="T16" s="207">
        <v>0</v>
      </c>
      <c r="U16" s="207"/>
      <c r="V16" s="207">
        <v>0</v>
      </c>
      <c r="W16" s="207"/>
      <c r="X16" s="266">
        <v>0</v>
      </c>
      <c r="Y16" s="266"/>
      <c r="Z16" s="207">
        <v>0</v>
      </c>
      <c r="AA16" s="207"/>
      <c r="AB16" s="207">
        <v>0</v>
      </c>
      <c r="AC16" s="207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5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5" customHeight="1">
      <c r="A18" s="94">
        <v>3</v>
      </c>
      <c r="B18" s="23" t="s">
        <v>1</v>
      </c>
      <c r="C18" s="41" t="s">
        <v>78</v>
      </c>
      <c r="D18" s="83" t="s">
        <v>370</v>
      </c>
      <c r="E18" s="98" t="e">
        <f>D18/1000</f>
        <v>#VALUE!</v>
      </c>
      <c r="F18" s="84" t="s">
        <v>370</v>
      </c>
      <c r="G18" s="98" t="e">
        <f>F18/1000</f>
        <v>#VALUE!</v>
      </c>
      <c r="H18" s="38" t="s">
        <v>370</v>
      </c>
      <c r="I18" s="98" t="e">
        <f>H18/1000</f>
        <v>#VALUE!</v>
      </c>
      <c r="J18" s="38" t="s">
        <v>370</v>
      </c>
      <c r="K18" s="98" t="e">
        <f>J18/1000</f>
        <v>#VALUE!</v>
      </c>
      <c r="L18" s="84" t="s">
        <v>370</v>
      </c>
      <c r="M18" s="98" t="e">
        <f>L18/1000</f>
        <v>#VALUE!</v>
      </c>
      <c r="N18" s="84" t="s">
        <v>370</v>
      </c>
      <c r="O18" s="98" t="e">
        <f>N18/1000</f>
        <v>#VALUE!</v>
      </c>
      <c r="P18" s="267" t="s">
        <v>370</v>
      </c>
      <c r="Q18" s="297" t="e">
        <f t="shared" ref="Q18:Q23" si="0">P18/1000</f>
        <v>#VALUE!</v>
      </c>
      <c r="R18" s="188" t="s">
        <v>370</v>
      </c>
      <c r="S18" s="297" t="e">
        <f>R18/1000</f>
        <v>#VALUE!</v>
      </c>
      <c r="T18" s="188" t="s">
        <v>370</v>
      </c>
      <c r="U18" s="297" t="e">
        <f>T18/1000</f>
        <v>#VALUE!</v>
      </c>
      <c r="V18" s="188" t="s">
        <v>370</v>
      </c>
      <c r="W18" s="297" t="e">
        <f>V18/1000</f>
        <v>#VALUE!</v>
      </c>
      <c r="X18" s="267" t="s">
        <v>370</v>
      </c>
      <c r="Y18" s="297" t="e">
        <f>X18/1000</f>
        <v>#VALUE!</v>
      </c>
      <c r="Z18" s="214" t="s">
        <v>370</v>
      </c>
      <c r="AA18" s="297" t="e">
        <f t="shared" ref="AA18:AA23" si="1">Z18/1000</f>
        <v>#VALUE!</v>
      </c>
      <c r="AB18" s="188" t="s">
        <v>370</v>
      </c>
      <c r="AC18" s="297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5" customHeight="1">
      <c r="A19" s="94">
        <v>4</v>
      </c>
      <c r="B19" s="23" t="s">
        <v>2</v>
      </c>
      <c r="C19" s="41" t="s">
        <v>78</v>
      </c>
      <c r="D19" s="91" t="s">
        <v>370</v>
      </c>
      <c r="E19" s="98" t="e">
        <f t="shared" ref="E19:E23" si="3">D19/1000</f>
        <v>#VALUE!</v>
      </c>
      <c r="F19" s="92" t="s">
        <v>370</v>
      </c>
      <c r="G19" s="98" t="e">
        <f t="shared" ref="G19:I23" si="4">F19/1000</f>
        <v>#VALUE!</v>
      </c>
      <c r="H19" s="38" t="s">
        <v>370</v>
      </c>
      <c r="I19" s="98" t="e">
        <f t="shared" si="4"/>
        <v>#VALUE!</v>
      </c>
      <c r="J19" s="38" t="s">
        <v>370</v>
      </c>
      <c r="K19" s="98" t="e">
        <f t="shared" ref="K19:O23" si="5">J19/1000</f>
        <v>#VALUE!</v>
      </c>
      <c r="L19" s="92" t="s">
        <v>370</v>
      </c>
      <c r="M19" s="98" t="e">
        <f t="shared" si="5"/>
        <v>#VALUE!</v>
      </c>
      <c r="N19" s="92" t="s">
        <v>370</v>
      </c>
      <c r="O19" s="98" t="e">
        <f t="shared" si="5"/>
        <v>#VALUE!</v>
      </c>
      <c r="P19" s="268" t="s">
        <v>370</v>
      </c>
      <c r="Q19" s="297" t="e">
        <f t="shared" si="0"/>
        <v>#VALUE!</v>
      </c>
      <c r="R19" s="188" t="s">
        <v>370</v>
      </c>
      <c r="S19" s="297" t="e">
        <f t="shared" ref="S19:S23" si="6">R19/1000</f>
        <v>#VALUE!</v>
      </c>
      <c r="T19" s="188" t="s">
        <v>370</v>
      </c>
      <c r="U19" s="297" t="e">
        <f t="shared" ref="U19:W23" si="7">T19/1000</f>
        <v>#VALUE!</v>
      </c>
      <c r="V19" s="188" t="s">
        <v>370</v>
      </c>
      <c r="W19" s="297" t="e">
        <f t="shared" si="7"/>
        <v>#VALUE!</v>
      </c>
      <c r="X19" s="268" t="s">
        <v>370</v>
      </c>
      <c r="Y19" s="297" t="e">
        <f t="shared" ref="Y19:Y23" si="8">X19/1000</f>
        <v>#VALUE!</v>
      </c>
      <c r="Z19" s="215" t="s">
        <v>370</v>
      </c>
      <c r="AA19" s="297" t="e">
        <f t="shared" si="1"/>
        <v>#VALUE!</v>
      </c>
      <c r="AB19" s="188" t="s">
        <v>370</v>
      </c>
      <c r="AC19" s="297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5" customHeight="1">
      <c r="A20" s="94">
        <v>5</v>
      </c>
      <c r="B20" s="23" t="s">
        <v>3</v>
      </c>
      <c r="C20" s="41" t="s">
        <v>78</v>
      </c>
      <c r="D20" s="79" t="s">
        <v>370</v>
      </c>
      <c r="E20" s="98" t="e">
        <f t="shared" si="3"/>
        <v>#VALUE!</v>
      </c>
      <c r="F20" s="80" t="s">
        <v>370</v>
      </c>
      <c r="G20" s="98" t="e">
        <f t="shared" si="4"/>
        <v>#VALUE!</v>
      </c>
      <c r="H20" s="38" t="s">
        <v>370</v>
      </c>
      <c r="I20" s="98" t="e">
        <f t="shared" si="4"/>
        <v>#VALUE!</v>
      </c>
      <c r="J20" s="38" t="s">
        <v>370</v>
      </c>
      <c r="K20" s="98" t="e">
        <f t="shared" si="5"/>
        <v>#VALUE!</v>
      </c>
      <c r="L20" s="80" t="s">
        <v>370</v>
      </c>
      <c r="M20" s="98" t="e">
        <f t="shared" si="5"/>
        <v>#VALUE!</v>
      </c>
      <c r="N20" s="80" t="s">
        <v>370</v>
      </c>
      <c r="O20" s="98" t="e">
        <f t="shared" si="5"/>
        <v>#VALUE!</v>
      </c>
      <c r="P20" s="269" t="s">
        <v>370</v>
      </c>
      <c r="Q20" s="297" t="e">
        <f t="shared" si="0"/>
        <v>#VALUE!</v>
      </c>
      <c r="R20" s="188" t="s">
        <v>370</v>
      </c>
      <c r="S20" s="297" t="e">
        <f t="shared" si="6"/>
        <v>#VALUE!</v>
      </c>
      <c r="T20" s="188" t="s">
        <v>370</v>
      </c>
      <c r="U20" s="297" t="e">
        <f t="shared" si="7"/>
        <v>#VALUE!</v>
      </c>
      <c r="V20" s="188" t="s">
        <v>370</v>
      </c>
      <c r="W20" s="297" t="e">
        <f t="shared" si="7"/>
        <v>#VALUE!</v>
      </c>
      <c r="X20" s="269" t="s">
        <v>370</v>
      </c>
      <c r="Y20" s="297" t="e">
        <f t="shared" si="8"/>
        <v>#VALUE!</v>
      </c>
      <c r="Z20" s="216" t="s">
        <v>370</v>
      </c>
      <c r="AA20" s="297" t="e">
        <f t="shared" si="1"/>
        <v>#VALUE!</v>
      </c>
      <c r="AB20" s="188" t="s">
        <v>370</v>
      </c>
      <c r="AC20" s="297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5" customHeight="1">
      <c r="A21" s="94">
        <v>6</v>
      </c>
      <c r="B21" s="23" t="s">
        <v>4</v>
      </c>
      <c r="C21" s="41" t="s">
        <v>78</v>
      </c>
      <c r="D21" s="79" t="s">
        <v>370</v>
      </c>
      <c r="E21" s="98" t="e">
        <f t="shared" si="3"/>
        <v>#VALUE!</v>
      </c>
      <c r="F21" s="80" t="s">
        <v>370</v>
      </c>
      <c r="G21" s="98" t="e">
        <f t="shared" si="4"/>
        <v>#VALUE!</v>
      </c>
      <c r="H21" s="38" t="s">
        <v>370</v>
      </c>
      <c r="I21" s="98" t="e">
        <f t="shared" si="4"/>
        <v>#VALUE!</v>
      </c>
      <c r="J21" s="38" t="s">
        <v>370</v>
      </c>
      <c r="K21" s="98" t="e">
        <f t="shared" si="5"/>
        <v>#VALUE!</v>
      </c>
      <c r="L21" s="80" t="s">
        <v>370</v>
      </c>
      <c r="M21" s="98" t="e">
        <f t="shared" si="5"/>
        <v>#VALUE!</v>
      </c>
      <c r="N21" s="80" t="s">
        <v>370</v>
      </c>
      <c r="O21" s="98" t="e">
        <f t="shared" si="5"/>
        <v>#VALUE!</v>
      </c>
      <c r="P21" s="269" t="s">
        <v>370</v>
      </c>
      <c r="Q21" s="297" t="e">
        <f t="shared" si="0"/>
        <v>#VALUE!</v>
      </c>
      <c r="R21" s="188" t="s">
        <v>370</v>
      </c>
      <c r="S21" s="297" t="e">
        <f t="shared" si="6"/>
        <v>#VALUE!</v>
      </c>
      <c r="T21" s="188" t="s">
        <v>370</v>
      </c>
      <c r="U21" s="297" t="e">
        <f t="shared" si="7"/>
        <v>#VALUE!</v>
      </c>
      <c r="V21" s="188" t="s">
        <v>370</v>
      </c>
      <c r="W21" s="297" t="e">
        <f t="shared" si="7"/>
        <v>#VALUE!</v>
      </c>
      <c r="X21" s="269" t="s">
        <v>370</v>
      </c>
      <c r="Y21" s="297" t="e">
        <f t="shared" si="8"/>
        <v>#VALUE!</v>
      </c>
      <c r="Z21" s="216" t="s">
        <v>370</v>
      </c>
      <c r="AA21" s="297" t="e">
        <f t="shared" si="1"/>
        <v>#VALUE!</v>
      </c>
      <c r="AB21" s="188" t="s">
        <v>370</v>
      </c>
      <c r="AC21" s="297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5" customHeight="1">
      <c r="A22" s="94">
        <v>7</v>
      </c>
      <c r="B22" s="23" t="s">
        <v>5</v>
      </c>
      <c r="C22" s="41" t="s">
        <v>78</v>
      </c>
      <c r="D22" s="79" t="s">
        <v>370</v>
      </c>
      <c r="E22" s="98" t="e">
        <f t="shared" si="3"/>
        <v>#VALUE!</v>
      </c>
      <c r="F22" s="80" t="s">
        <v>370</v>
      </c>
      <c r="G22" s="98" t="e">
        <f t="shared" si="4"/>
        <v>#VALUE!</v>
      </c>
      <c r="H22" s="38" t="s">
        <v>370</v>
      </c>
      <c r="I22" s="98" t="e">
        <f t="shared" si="4"/>
        <v>#VALUE!</v>
      </c>
      <c r="J22" s="38" t="s">
        <v>370</v>
      </c>
      <c r="K22" s="98" t="e">
        <f t="shared" si="5"/>
        <v>#VALUE!</v>
      </c>
      <c r="L22" s="80" t="s">
        <v>370</v>
      </c>
      <c r="M22" s="98" t="e">
        <f t="shared" si="5"/>
        <v>#VALUE!</v>
      </c>
      <c r="N22" s="80" t="s">
        <v>370</v>
      </c>
      <c r="O22" s="98" t="e">
        <f t="shared" si="5"/>
        <v>#VALUE!</v>
      </c>
      <c r="P22" s="269" t="s">
        <v>370</v>
      </c>
      <c r="Q22" s="297" t="e">
        <f t="shared" si="0"/>
        <v>#VALUE!</v>
      </c>
      <c r="R22" s="188" t="s">
        <v>370</v>
      </c>
      <c r="S22" s="297" t="e">
        <f t="shared" si="6"/>
        <v>#VALUE!</v>
      </c>
      <c r="T22" s="188" t="s">
        <v>370</v>
      </c>
      <c r="U22" s="297" t="e">
        <f t="shared" si="7"/>
        <v>#VALUE!</v>
      </c>
      <c r="V22" s="188" t="s">
        <v>370</v>
      </c>
      <c r="W22" s="297" t="e">
        <f t="shared" si="7"/>
        <v>#VALUE!</v>
      </c>
      <c r="X22" s="269" t="s">
        <v>370</v>
      </c>
      <c r="Y22" s="297" t="e">
        <f t="shared" si="8"/>
        <v>#VALUE!</v>
      </c>
      <c r="Z22" s="216" t="s">
        <v>370</v>
      </c>
      <c r="AA22" s="297" t="e">
        <f t="shared" si="1"/>
        <v>#VALUE!</v>
      </c>
      <c r="AB22" s="188" t="s">
        <v>370</v>
      </c>
      <c r="AC22" s="297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5" customHeight="1">
      <c r="A23" s="94">
        <v>8</v>
      </c>
      <c r="B23" s="23" t="s">
        <v>6</v>
      </c>
      <c r="C23" s="41" t="s">
        <v>78</v>
      </c>
      <c r="D23" s="79" t="s">
        <v>370</v>
      </c>
      <c r="E23" s="98" t="e">
        <f t="shared" si="3"/>
        <v>#VALUE!</v>
      </c>
      <c r="F23" s="80" t="s">
        <v>370</v>
      </c>
      <c r="G23" s="98" t="e">
        <f t="shared" si="4"/>
        <v>#VALUE!</v>
      </c>
      <c r="H23" s="38" t="s">
        <v>370</v>
      </c>
      <c r="I23" s="98" t="e">
        <f t="shared" si="4"/>
        <v>#VALUE!</v>
      </c>
      <c r="J23" s="38" t="s">
        <v>370</v>
      </c>
      <c r="K23" s="98" t="e">
        <f t="shared" si="5"/>
        <v>#VALUE!</v>
      </c>
      <c r="L23" s="80" t="s">
        <v>370</v>
      </c>
      <c r="M23" s="98" t="e">
        <f t="shared" si="5"/>
        <v>#VALUE!</v>
      </c>
      <c r="N23" s="80" t="s">
        <v>370</v>
      </c>
      <c r="O23" s="98" t="e">
        <f t="shared" si="5"/>
        <v>#VALUE!</v>
      </c>
      <c r="P23" s="269" t="s">
        <v>370</v>
      </c>
      <c r="Q23" s="297" t="e">
        <f t="shared" si="0"/>
        <v>#VALUE!</v>
      </c>
      <c r="R23" s="188" t="s">
        <v>370</v>
      </c>
      <c r="S23" s="297" t="e">
        <f t="shared" si="6"/>
        <v>#VALUE!</v>
      </c>
      <c r="T23" s="188" t="s">
        <v>370</v>
      </c>
      <c r="U23" s="297" t="e">
        <f t="shared" si="7"/>
        <v>#VALUE!</v>
      </c>
      <c r="V23" s="188" t="s">
        <v>370</v>
      </c>
      <c r="W23" s="297" t="e">
        <f t="shared" si="7"/>
        <v>#VALUE!</v>
      </c>
      <c r="X23" s="269" t="s">
        <v>370</v>
      </c>
      <c r="Y23" s="297" t="e">
        <f t="shared" si="8"/>
        <v>#VALUE!</v>
      </c>
      <c r="Z23" s="216" t="s">
        <v>370</v>
      </c>
      <c r="AA23" s="297" t="e">
        <f t="shared" si="1"/>
        <v>#VALUE!</v>
      </c>
      <c r="AB23" s="188" t="s">
        <v>370</v>
      </c>
      <c r="AC23" s="297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5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9">
        <v>0</v>
      </c>
      <c r="Q24" s="216"/>
      <c r="R24" s="188">
        <v>0</v>
      </c>
      <c r="S24" s="216"/>
      <c r="T24" s="188">
        <v>0</v>
      </c>
      <c r="U24" s="216"/>
      <c r="V24" s="188">
        <v>0</v>
      </c>
      <c r="W24" s="216"/>
      <c r="X24" s="269">
        <v>0</v>
      </c>
      <c r="Y24" s="216"/>
      <c r="Z24" s="216">
        <v>0</v>
      </c>
      <c r="AA24" s="216"/>
      <c r="AB24" s="188">
        <v>0</v>
      </c>
      <c r="AC24" s="216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5" customHeight="1">
      <c r="A25" s="94">
        <v>10</v>
      </c>
      <c r="B25" s="23" t="s">
        <v>8</v>
      </c>
      <c r="C25" s="41" t="s">
        <v>78</v>
      </c>
      <c r="D25" s="79">
        <v>0</v>
      </c>
      <c r="E25" s="98">
        <f>D25/1000</f>
        <v>0</v>
      </c>
      <c r="F25" s="80">
        <v>0</v>
      </c>
      <c r="G25" s="98">
        <f>F25/1000</f>
        <v>0</v>
      </c>
      <c r="H25" s="38">
        <v>0</v>
      </c>
      <c r="I25" s="98">
        <f>H25/1000</f>
        <v>0</v>
      </c>
      <c r="J25" s="38">
        <v>0</v>
      </c>
      <c r="K25" s="98">
        <f>J25/1000</f>
        <v>0</v>
      </c>
      <c r="L25" s="80">
        <v>0</v>
      </c>
      <c r="M25" s="98">
        <f>L25/1000</f>
        <v>0</v>
      </c>
      <c r="N25" s="80">
        <v>0</v>
      </c>
      <c r="O25" s="98">
        <f>N25/1000</f>
        <v>0</v>
      </c>
      <c r="P25" s="269">
        <v>0</v>
      </c>
      <c r="Q25" s="297">
        <f>P25/1000</f>
        <v>0</v>
      </c>
      <c r="R25" s="188">
        <v>0</v>
      </c>
      <c r="S25" s="297">
        <f>R25/1000</f>
        <v>0</v>
      </c>
      <c r="T25" s="188">
        <v>0</v>
      </c>
      <c r="U25" s="297">
        <f>T25/1000</f>
        <v>0</v>
      </c>
      <c r="V25" s="188">
        <v>0</v>
      </c>
      <c r="W25" s="297">
        <f>V25/1000</f>
        <v>0</v>
      </c>
      <c r="X25" s="269">
        <v>0</v>
      </c>
      <c r="Y25" s="297">
        <f>X25/1000</f>
        <v>0</v>
      </c>
      <c r="Z25" s="216">
        <v>0</v>
      </c>
      <c r="AA25" s="297">
        <f>Z25/1000</f>
        <v>0</v>
      </c>
      <c r="AB25" s="188">
        <v>0</v>
      </c>
      <c r="AC25" s="297">
        <f>AB25/1000</f>
        <v>0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5" customHeight="1">
      <c r="A26" s="94">
        <v>11</v>
      </c>
      <c r="B26" s="23" t="s">
        <v>9</v>
      </c>
      <c r="C26" s="41" t="s">
        <v>78</v>
      </c>
      <c r="D26" s="87">
        <v>0.23</v>
      </c>
      <c r="E26" s="88"/>
      <c r="F26" s="88">
        <v>0.24</v>
      </c>
      <c r="G26" s="88"/>
      <c r="H26" s="38">
        <v>0.84</v>
      </c>
      <c r="I26" s="88"/>
      <c r="J26" s="38">
        <v>0.75</v>
      </c>
      <c r="K26" s="88"/>
      <c r="L26" s="88">
        <v>0.26</v>
      </c>
      <c r="M26" s="88"/>
      <c r="N26" s="88">
        <v>0.24</v>
      </c>
      <c r="O26" s="88"/>
      <c r="P26" s="270">
        <v>0.45</v>
      </c>
      <c r="Q26" s="217"/>
      <c r="R26" s="188">
        <v>0.5</v>
      </c>
      <c r="S26" s="217"/>
      <c r="T26" s="188">
        <v>0.5</v>
      </c>
      <c r="U26" s="217"/>
      <c r="V26" s="188">
        <v>0.5</v>
      </c>
      <c r="W26" s="217"/>
      <c r="X26" s="270">
        <v>0.23</v>
      </c>
      <c r="Y26" s="217"/>
      <c r="Z26" s="217">
        <v>0.24</v>
      </c>
      <c r="AA26" s="217"/>
      <c r="AB26" s="188">
        <v>0.22</v>
      </c>
      <c r="AC26" s="217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5" customHeight="1">
      <c r="A27" s="94">
        <v>12</v>
      </c>
      <c r="B27" s="23" t="s">
        <v>10</v>
      </c>
      <c r="C27" s="41" t="s">
        <v>78</v>
      </c>
      <c r="D27" s="87">
        <v>0.06</v>
      </c>
      <c r="E27" s="88"/>
      <c r="F27" s="88">
        <v>0.06</v>
      </c>
      <c r="G27" s="88"/>
      <c r="H27" s="38">
        <v>0.17</v>
      </c>
      <c r="I27" s="88"/>
      <c r="J27" s="38">
        <v>0.16</v>
      </c>
      <c r="K27" s="88"/>
      <c r="L27" s="88">
        <v>0.11</v>
      </c>
      <c r="M27" s="88"/>
      <c r="N27" s="88">
        <v>0.09</v>
      </c>
      <c r="O27" s="88"/>
      <c r="P27" s="270">
        <v>7.0000000000000007E-2</v>
      </c>
      <c r="Q27" s="217"/>
      <c r="R27" s="188">
        <v>0.06</v>
      </c>
      <c r="S27" s="217"/>
      <c r="T27" s="188">
        <v>0.06</v>
      </c>
      <c r="U27" s="217"/>
      <c r="V27" s="188">
        <v>0.06</v>
      </c>
      <c r="W27" s="217"/>
      <c r="X27" s="270">
        <v>0.06</v>
      </c>
      <c r="Y27" s="217"/>
      <c r="Z27" s="217">
        <v>0.06</v>
      </c>
      <c r="AA27" s="217"/>
      <c r="AB27" s="188">
        <v>0.05</v>
      </c>
      <c r="AC27" s="217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5" customHeight="1">
      <c r="A28" s="94">
        <v>13</v>
      </c>
      <c r="B28" s="23" t="s">
        <v>11</v>
      </c>
      <c r="C28" s="41" t="s">
        <v>78</v>
      </c>
      <c r="D28" s="87" t="s">
        <v>370</v>
      </c>
      <c r="E28" s="98" t="e">
        <f t="shared" ref="E28:E35" si="9">D28/1000</f>
        <v>#VALUE!</v>
      </c>
      <c r="F28" s="88" t="s">
        <v>370</v>
      </c>
      <c r="G28" s="98" t="e">
        <f t="shared" ref="G28:I35" si="10">F28/1000</f>
        <v>#VALUE!</v>
      </c>
      <c r="H28" s="38" t="s">
        <v>370</v>
      </c>
      <c r="I28" s="98" t="e">
        <f t="shared" si="10"/>
        <v>#VALUE!</v>
      </c>
      <c r="J28" s="38" t="s">
        <v>370</v>
      </c>
      <c r="K28" s="98" t="e">
        <f t="shared" ref="K28:O35" si="11">J28/1000</f>
        <v>#VALUE!</v>
      </c>
      <c r="L28" s="88" t="s">
        <v>370</v>
      </c>
      <c r="M28" s="98" t="e">
        <f t="shared" si="11"/>
        <v>#VALUE!</v>
      </c>
      <c r="N28" s="88" t="s">
        <v>370</v>
      </c>
      <c r="O28" s="98" t="e">
        <f t="shared" si="11"/>
        <v>#VALUE!</v>
      </c>
      <c r="P28" s="270" t="s">
        <v>370</v>
      </c>
      <c r="Q28" s="297" t="e">
        <f t="shared" ref="Q28:Q35" si="12">P28/1000</f>
        <v>#VALUE!</v>
      </c>
      <c r="R28" s="188" t="s">
        <v>370</v>
      </c>
      <c r="S28" s="297" t="e">
        <f t="shared" ref="S28:S35" si="13">R28/1000</f>
        <v>#VALUE!</v>
      </c>
      <c r="T28" s="188" t="s">
        <v>370</v>
      </c>
      <c r="U28" s="297" t="e">
        <f t="shared" ref="U28:W35" si="14">T28/1000</f>
        <v>#VALUE!</v>
      </c>
      <c r="V28" s="188" t="s">
        <v>370</v>
      </c>
      <c r="W28" s="297" t="e">
        <f t="shared" si="14"/>
        <v>#VALUE!</v>
      </c>
      <c r="X28" s="270" t="s">
        <v>370</v>
      </c>
      <c r="Y28" s="297" t="e">
        <f t="shared" ref="Y28:Y35" si="15">X28/1000</f>
        <v>#VALUE!</v>
      </c>
      <c r="Z28" s="217" t="s">
        <v>370</v>
      </c>
      <c r="AA28" s="297" t="e">
        <f t="shared" ref="AA28:AA35" si="16">Z28/1000</f>
        <v>#VALUE!</v>
      </c>
      <c r="AB28" s="188" t="s">
        <v>370</v>
      </c>
      <c r="AC28" s="297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5" customHeight="1">
      <c r="A29" s="94">
        <v>14</v>
      </c>
      <c r="B29" s="23" t="s">
        <v>12</v>
      </c>
      <c r="C29" s="41" t="s">
        <v>78</v>
      </c>
      <c r="D29" s="83" t="s">
        <v>370</v>
      </c>
      <c r="E29" s="98" t="e">
        <f t="shared" si="9"/>
        <v>#VALUE!</v>
      </c>
      <c r="F29" s="84" t="s">
        <v>370</v>
      </c>
      <c r="G29" s="98" t="e">
        <f t="shared" si="10"/>
        <v>#VALUE!</v>
      </c>
      <c r="H29" s="38" t="s">
        <v>370</v>
      </c>
      <c r="I29" s="98" t="e">
        <f t="shared" si="10"/>
        <v>#VALUE!</v>
      </c>
      <c r="J29" s="38" t="s">
        <v>370</v>
      </c>
      <c r="K29" s="98" t="e">
        <f t="shared" si="11"/>
        <v>#VALUE!</v>
      </c>
      <c r="L29" s="84" t="s">
        <v>370</v>
      </c>
      <c r="M29" s="98" t="e">
        <f t="shared" si="11"/>
        <v>#VALUE!</v>
      </c>
      <c r="N29" s="84" t="s">
        <v>370</v>
      </c>
      <c r="O29" s="98" t="e">
        <f t="shared" si="11"/>
        <v>#VALUE!</v>
      </c>
      <c r="P29" s="267" t="s">
        <v>370</v>
      </c>
      <c r="Q29" s="297" t="e">
        <f t="shared" si="12"/>
        <v>#VALUE!</v>
      </c>
      <c r="R29" s="188" t="s">
        <v>370</v>
      </c>
      <c r="S29" s="297" t="e">
        <f t="shared" si="13"/>
        <v>#VALUE!</v>
      </c>
      <c r="T29" s="188" t="s">
        <v>370</v>
      </c>
      <c r="U29" s="297" t="e">
        <f t="shared" si="14"/>
        <v>#VALUE!</v>
      </c>
      <c r="V29" s="188" t="s">
        <v>370</v>
      </c>
      <c r="W29" s="297" t="e">
        <f t="shared" si="14"/>
        <v>#VALUE!</v>
      </c>
      <c r="X29" s="267" t="s">
        <v>370</v>
      </c>
      <c r="Y29" s="297" t="e">
        <f t="shared" si="15"/>
        <v>#VALUE!</v>
      </c>
      <c r="Z29" s="214" t="s">
        <v>370</v>
      </c>
      <c r="AA29" s="297" t="e">
        <f t="shared" si="16"/>
        <v>#VALUE!</v>
      </c>
      <c r="AB29" s="188" t="s">
        <v>370</v>
      </c>
      <c r="AC29" s="297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5" customHeight="1">
      <c r="A30" s="94">
        <v>15</v>
      </c>
      <c r="B30" s="23" t="s">
        <v>112</v>
      </c>
      <c r="C30" s="41" t="s">
        <v>78</v>
      </c>
      <c r="D30" s="79" t="s">
        <v>370</v>
      </c>
      <c r="E30" s="98" t="e">
        <f t="shared" si="9"/>
        <v>#VALUE!</v>
      </c>
      <c r="F30" s="80" t="s">
        <v>370</v>
      </c>
      <c r="G30" s="98" t="e">
        <f t="shared" si="10"/>
        <v>#VALUE!</v>
      </c>
      <c r="H30" s="38" t="s">
        <v>370</v>
      </c>
      <c r="I30" s="98" t="e">
        <f t="shared" si="10"/>
        <v>#VALUE!</v>
      </c>
      <c r="J30" s="38" t="s">
        <v>370</v>
      </c>
      <c r="K30" s="98" t="e">
        <f t="shared" si="11"/>
        <v>#VALUE!</v>
      </c>
      <c r="L30" s="80" t="s">
        <v>370</v>
      </c>
      <c r="M30" s="98" t="e">
        <f t="shared" si="11"/>
        <v>#VALUE!</v>
      </c>
      <c r="N30" s="80" t="s">
        <v>370</v>
      </c>
      <c r="O30" s="98" t="e">
        <f t="shared" si="11"/>
        <v>#VALUE!</v>
      </c>
      <c r="P30" s="269" t="s">
        <v>370</v>
      </c>
      <c r="Q30" s="297" t="e">
        <f t="shared" si="12"/>
        <v>#VALUE!</v>
      </c>
      <c r="R30" s="188" t="s">
        <v>370</v>
      </c>
      <c r="S30" s="297" t="e">
        <f t="shared" si="13"/>
        <v>#VALUE!</v>
      </c>
      <c r="T30" s="188" t="s">
        <v>370</v>
      </c>
      <c r="U30" s="297" t="e">
        <f t="shared" si="14"/>
        <v>#VALUE!</v>
      </c>
      <c r="V30" s="188" t="s">
        <v>370</v>
      </c>
      <c r="W30" s="297" t="e">
        <f t="shared" si="14"/>
        <v>#VALUE!</v>
      </c>
      <c r="X30" s="269" t="s">
        <v>370</v>
      </c>
      <c r="Y30" s="297" t="e">
        <f t="shared" si="15"/>
        <v>#VALUE!</v>
      </c>
      <c r="Z30" s="216" t="s">
        <v>370</v>
      </c>
      <c r="AA30" s="297" t="e">
        <f t="shared" si="16"/>
        <v>#VALUE!</v>
      </c>
      <c r="AB30" s="188" t="s">
        <v>370</v>
      </c>
      <c r="AC30" s="297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5" customHeight="1">
      <c r="A31" s="94">
        <v>16</v>
      </c>
      <c r="B31" s="23" t="s">
        <v>113</v>
      </c>
      <c r="C31" s="41" t="s">
        <v>78</v>
      </c>
      <c r="D31" s="79" t="s">
        <v>370</v>
      </c>
      <c r="E31" s="98" t="e">
        <f t="shared" si="9"/>
        <v>#VALUE!</v>
      </c>
      <c r="F31" s="80" t="s">
        <v>370</v>
      </c>
      <c r="G31" s="98" t="e">
        <f t="shared" si="10"/>
        <v>#VALUE!</v>
      </c>
      <c r="H31" s="38" t="s">
        <v>370</v>
      </c>
      <c r="I31" s="98" t="e">
        <f t="shared" si="10"/>
        <v>#VALUE!</v>
      </c>
      <c r="J31" s="38" t="s">
        <v>370</v>
      </c>
      <c r="K31" s="98" t="e">
        <f t="shared" si="11"/>
        <v>#VALUE!</v>
      </c>
      <c r="L31" s="80" t="s">
        <v>370</v>
      </c>
      <c r="M31" s="98" t="e">
        <f t="shared" si="11"/>
        <v>#VALUE!</v>
      </c>
      <c r="N31" s="80" t="s">
        <v>370</v>
      </c>
      <c r="O31" s="98" t="e">
        <f t="shared" si="11"/>
        <v>#VALUE!</v>
      </c>
      <c r="P31" s="269" t="s">
        <v>370</v>
      </c>
      <c r="Q31" s="297" t="e">
        <f t="shared" si="12"/>
        <v>#VALUE!</v>
      </c>
      <c r="R31" s="188" t="s">
        <v>370</v>
      </c>
      <c r="S31" s="297" t="e">
        <f t="shared" si="13"/>
        <v>#VALUE!</v>
      </c>
      <c r="T31" s="188" t="s">
        <v>370</v>
      </c>
      <c r="U31" s="297" t="e">
        <f t="shared" si="14"/>
        <v>#VALUE!</v>
      </c>
      <c r="V31" s="188" t="s">
        <v>370</v>
      </c>
      <c r="W31" s="297" t="e">
        <f t="shared" si="14"/>
        <v>#VALUE!</v>
      </c>
      <c r="X31" s="269" t="s">
        <v>370</v>
      </c>
      <c r="Y31" s="297" t="e">
        <f t="shared" si="15"/>
        <v>#VALUE!</v>
      </c>
      <c r="Z31" s="216" t="s">
        <v>370</v>
      </c>
      <c r="AA31" s="297" t="e">
        <f t="shared" si="16"/>
        <v>#VALUE!</v>
      </c>
      <c r="AB31" s="188" t="s">
        <v>370</v>
      </c>
      <c r="AC31" s="297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5" customHeight="1">
      <c r="A32" s="94">
        <v>17</v>
      </c>
      <c r="B32" s="23" t="s">
        <v>13</v>
      </c>
      <c r="C32" s="41" t="s">
        <v>78</v>
      </c>
      <c r="D32" s="79" t="s">
        <v>370</v>
      </c>
      <c r="E32" s="98" t="e">
        <f t="shared" si="9"/>
        <v>#VALUE!</v>
      </c>
      <c r="F32" s="80" t="s">
        <v>370</v>
      </c>
      <c r="G32" s="98" t="e">
        <f t="shared" si="10"/>
        <v>#VALUE!</v>
      </c>
      <c r="H32" s="38" t="s">
        <v>370</v>
      </c>
      <c r="I32" s="98" t="e">
        <f t="shared" si="10"/>
        <v>#VALUE!</v>
      </c>
      <c r="J32" s="38" t="s">
        <v>370</v>
      </c>
      <c r="K32" s="98" t="e">
        <f t="shared" si="11"/>
        <v>#VALUE!</v>
      </c>
      <c r="L32" s="80" t="s">
        <v>370</v>
      </c>
      <c r="M32" s="98" t="e">
        <f t="shared" si="11"/>
        <v>#VALUE!</v>
      </c>
      <c r="N32" s="80" t="s">
        <v>370</v>
      </c>
      <c r="O32" s="98" t="e">
        <f t="shared" si="11"/>
        <v>#VALUE!</v>
      </c>
      <c r="P32" s="269" t="s">
        <v>370</v>
      </c>
      <c r="Q32" s="297" t="e">
        <f t="shared" si="12"/>
        <v>#VALUE!</v>
      </c>
      <c r="R32" s="188" t="s">
        <v>370</v>
      </c>
      <c r="S32" s="297" t="e">
        <f t="shared" si="13"/>
        <v>#VALUE!</v>
      </c>
      <c r="T32" s="188" t="s">
        <v>370</v>
      </c>
      <c r="U32" s="297" t="e">
        <f t="shared" si="14"/>
        <v>#VALUE!</v>
      </c>
      <c r="V32" s="188" t="s">
        <v>370</v>
      </c>
      <c r="W32" s="297" t="e">
        <f t="shared" si="14"/>
        <v>#VALUE!</v>
      </c>
      <c r="X32" s="269" t="s">
        <v>370</v>
      </c>
      <c r="Y32" s="297" t="e">
        <f t="shared" si="15"/>
        <v>#VALUE!</v>
      </c>
      <c r="Z32" s="216" t="s">
        <v>370</v>
      </c>
      <c r="AA32" s="297" t="e">
        <f t="shared" si="16"/>
        <v>#VALUE!</v>
      </c>
      <c r="AB32" s="188" t="s">
        <v>370</v>
      </c>
      <c r="AC32" s="297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5" customHeight="1">
      <c r="A33" s="94">
        <v>18</v>
      </c>
      <c r="B33" s="23" t="s">
        <v>14</v>
      </c>
      <c r="C33" s="41" t="s">
        <v>78</v>
      </c>
      <c r="D33" s="79" t="s">
        <v>370</v>
      </c>
      <c r="E33" s="98" t="e">
        <f t="shared" si="9"/>
        <v>#VALUE!</v>
      </c>
      <c r="F33" s="80" t="s">
        <v>370</v>
      </c>
      <c r="G33" s="98" t="e">
        <f t="shared" si="10"/>
        <v>#VALUE!</v>
      </c>
      <c r="H33" s="38" t="s">
        <v>370</v>
      </c>
      <c r="I33" s="98" t="e">
        <f t="shared" si="10"/>
        <v>#VALUE!</v>
      </c>
      <c r="J33" s="38" t="s">
        <v>370</v>
      </c>
      <c r="K33" s="98" t="e">
        <f t="shared" si="11"/>
        <v>#VALUE!</v>
      </c>
      <c r="L33" s="80" t="s">
        <v>370</v>
      </c>
      <c r="M33" s="98" t="e">
        <f t="shared" si="11"/>
        <v>#VALUE!</v>
      </c>
      <c r="N33" s="80" t="s">
        <v>370</v>
      </c>
      <c r="O33" s="98" t="e">
        <f t="shared" si="11"/>
        <v>#VALUE!</v>
      </c>
      <c r="P33" s="269" t="s">
        <v>370</v>
      </c>
      <c r="Q33" s="297" t="e">
        <f t="shared" si="12"/>
        <v>#VALUE!</v>
      </c>
      <c r="R33" s="188" t="s">
        <v>370</v>
      </c>
      <c r="S33" s="297" t="e">
        <f t="shared" si="13"/>
        <v>#VALUE!</v>
      </c>
      <c r="T33" s="188" t="s">
        <v>370</v>
      </c>
      <c r="U33" s="297" t="e">
        <f t="shared" si="14"/>
        <v>#VALUE!</v>
      </c>
      <c r="V33" s="188" t="s">
        <v>370</v>
      </c>
      <c r="W33" s="297" t="e">
        <f t="shared" si="14"/>
        <v>#VALUE!</v>
      </c>
      <c r="X33" s="269" t="s">
        <v>370</v>
      </c>
      <c r="Y33" s="297" t="e">
        <f t="shared" si="15"/>
        <v>#VALUE!</v>
      </c>
      <c r="Z33" s="216" t="s">
        <v>370</v>
      </c>
      <c r="AA33" s="297" t="e">
        <f t="shared" si="16"/>
        <v>#VALUE!</v>
      </c>
      <c r="AB33" s="188" t="s">
        <v>370</v>
      </c>
      <c r="AC33" s="297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5" customHeight="1">
      <c r="A34" s="94">
        <v>19</v>
      </c>
      <c r="B34" s="23" t="s">
        <v>15</v>
      </c>
      <c r="C34" s="41" t="s">
        <v>78</v>
      </c>
      <c r="D34" s="79" t="s">
        <v>370</v>
      </c>
      <c r="E34" s="98" t="e">
        <f t="shared" si="9"/>
        <v>#VALUE!</v>
      </c>
      <c r="F34" s="80" t="s">
        <v>370</v>
      </c>
      <c r="G34" s="98" t="e">
        <f t="shared" si="10"/>
        <v>#VALUE!</v>
      </c>
      <c r="H34" s="38" t="s">
        <v>370</v>
      </c>
      <c r="I34" s="98" t="e">
        <f t="shared" si="10"/>
        <v>#VALUE!</v>
      </c>
      <c r="J34" s="38" t="s">
        <v>370</v>
      </c>
      <c r="K34" s="98" t="e">
        <f t="shared" si="11"/>
        <v>#VALUE!</v>
      </c>
      <c r="L34" s="80" t="s">
        <v>370</v>
      </c>
      <c r="M34" s="98" t="e">
        <f t="shared" si="11"/>
        <v>#VALUE!</v>
      </c>
      <c r="N34" s="80" t="s">
        <v>370</v>
      </c>
      <c r="O34" s="98" t="e">
        <f t="shared" si="11"/>
        <v>#VALUE!</v>
      </c>
      <c r="P34" s="269" t="s">
        <v>370</v>
      </c>
      <c r="Q34" s="297" t="e">
        <f t="shared" si="12"/>
        <v>#VALUE!</v>
      </c>
      <c r="R34" s="188" t="s">
        <v>370</v>
      </c>
      <c r="S34" s="297" t="e">
        <f t="shared" si="13"/>
        <v>#VALUE!</v>
      </c>
      <c r="T34" s="188" t="s">
        <v>370</v>
      </c>
      <c r="U34" s="297" t="e">
        <f t="shared" si="14"/>
        <v>#VALUE!</v>
      </c>
      <c r="V34" s="188" t="s">
        <v>370</v>
      </c>
      <c r="W34" s="297" t="e">
        <f t="shared" si="14"/>
        <v>#VALUE!</v>
      </c>
      <c r="X34" s="269" t="s">
        <v>370</v>
      </c>
      <c r="Y34" s="297" t="e">
        <f t="shared" si="15"/>
        <v>#VALUE!</v>
      </c>
      <c r="Z34" s="216" t="s">
        <v>370</v>
      </c>
      <c r="AA34" s="297" t="e">
        <f t="shared" si="16"/>
        <v>#VALUE!</v>
      </c>
      <c r="AB34" s="188" t="s">
        <v>370</v>
      </c>
      <c r="AC34" s="297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5" customHeight="1">
      <c r="A35" s="94">
        <v>20</v>
      </c>
      <c r="B35" s="23" t="s">
        <v>16</v>
      </c>
      <c r="C35" s="41" t="s">
        <v>78</v>
      </c>
      <c r="D35" s="79" t="s">
        <v>370</v>
      </c>
      <c r="E35" s="98" t="e">
        <f t="shared" si="9"/>
        <v>#VALUE!</v>
      </c>
      <c r="F35" s="80" t="s">
        <v>370</v>
      </c>
      <c r="G35" s="98" t="e">
        <f t="shared" si="10"/>
        <v>#VALUE!</v>
      </c>
      <c r="H35" s="38" t="s">
        <v>370</v>
      </c>
      <c r="I35" s="98" t="e">
        <f t="shared" si="10"/>
        <v>#VALUE!</v>
      </c>
      <c r="J35" s="38" t="s">
        <v>370</v>
      </c>
      <c r="K35" s="98" t="e">
        <f t="shared" si="11"/>
        <v>#VALUE!</v>
      </c>
      <c r="L35" s="80" t="s">
        <v>370</v>
      </c>
      <c r="M35" s="98" t="e">
        <f t="shared" si="11"/>
        <v>#VALUE!</v>
      </c>
      <c r="N35" s="80" t="s">
        <v>370</v>
      </c>
      <c r="O35" s="98" t="e">
        <f t="shared" si="11"/>
        <v>#VALUE!</v>
      </c>
      <c r="P35" s="269" t="s">
        <v>370</v>
      </c>
      <c r="Q35" s="297" t="e">
        <f t="shared" si="12"/>
        <v>#VALUE!</v>
      </c>
      <c r="R35" s="188" t="s">
        <v>370</v>
      </c>
      <c r="S35" s="297" t="e">
        <f t="shared" si="13"/>
        <v>#VALUE!</v>
      </c>
      <c r="T35" s="188" t="s">
        <v>370</v>
      </c>
      <c r="U35" s="297" t="e">
        <f t="shared" si="14"/>
        <v>#VALUE!</v>
      </c>
      <c r="V35" s="188" t="s">
        <v>370</v>
      </c>
      <c r="W35" s="297" t="e">
        <f t="shared" si="14"/>
        <v>#VALUE!</v>
      </c>
      <c r="X35" s="269" t="s">
        <v>370</v>
      </c>
      <c r="Y35" s="297" t="e">
        <f t="shared" si="15"/>
        <v>#VALUE!</v>
      </c>
      <c r="Z35" s="216" t="s">
        <v>370</v>
      </c>
      <c r="AA35" s="297" t="e">
        <f t="shared" si="16"/>
        <v>#VALUE!</v>
      </c>
      <c r="AB35" s="188" t="s">
        <v>370</v>
      </c>
      <c r="AC35" s="297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5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0.35</v>
      </c>
      <c r="I36" s="88"/>
      <c r="J36" s="38">
        <v>0.34</v>
      </c>
      <c r="K36" s="88"/>
      <c r="L36" s="88">
        <v>0.06</v>
      </c>
      <c r="M36" s="88"/>
      <c r="N36" s="88">
        <v>0.06</v>
      </c>
      <c r="O36" s="88"/>
      <c r="P36" s="270">
        <v>0</v>
      </c>
      <c r="Q36" s="217"/>
      <c r="R36" s="188">
        <v>0.06</v>
      </c>
      <c r="S36" s="217"/>
      <c r="T36" s="188">
        <v>0.06</v>
      </c>
      <c r="U36" s="217"/>
      <c r="V36" s="188">
        <v>0</v>
      </c>
      <c r="W36" s="217"/>
      <c r="X36" s="270">
        <v>0</v>
      </c>
      <c r="Y36" s="217"/>
      <c r="Z36" s="217">
        <v>0.05</v>
      </c>
      <c r="AA36" s="217"/>
      <c r="AB36" s="188">
        <v>0</v>
      </c>
      <c r="AC36" s="217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5" customHeight="1">
      <c r="A37" s="94">
        <v>22</v>
      </c>
      <c r="B37" s="23" t="s">
        <v>18</v>
      </c>
      <c r="C37" s="41" t="s">
        <v>78</v>
      </c>
      <c r="D37" s="79" t="s">
        <v>370</v>
      </c>
      <c r="E37" s="80"/>
      <c r="F37" s="80" t="s">
        <v>370</v>
      </c>
      <c r="G37" s="80"/>
      <c r="H37" s="38" t="s">
        <v>370</v>
      </c>
      <c r="I37" s="80"/>
      <c r="J37" s="38" t="s">
        <v>370</v>
      </c>
      <c r="K37" s="80"/>
      <c r="L37" s="80" t="s">
        <v>370</v>
      </c>
      <c r="M37" s="80"/>
      <c r="N37" s="80" t="s">
        <v>370</v>
      </c>
      <c r="O37" s="80"/>
      <c r="P37" s="269" t="s">
        <v>370</v>
      </c>
      <c r="Q37" s="216"/>
      <c r="R37" s="188" t="s">
        <v>370</v>
      </c>
      <c r="S37" s="216"/>
      <c r="T37" s="188" t="s">
        <v>370</v>
      </c>
      <c r="U37" s="216"/>
      <c r="V37" s="188" t="s">
        <v>370</v>
      </c>
      <c r="W37" s="216"/>
      <c r="X37" s="269" t="s">
        <v>370</v>
      </c>
      <c r="Y37" s="216"/>
      <c r="Z37" s="216" t="s">
        <v>370</v>
      </c>
      <c r="AA37" s="216"/>
      <c r="AB37" s="188" t="s">
        <v>370</v>
      </c>
      <c r="AC37" s="216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5" customHeight="1">
      <c r="A38" s="94">
        <v>23</v>
      </c>
      <c r="B38" s="23" t="s">
        <v>19</v>
      </c>
      <c r="C38" s="41" t="s">
        <v>78</v>
      </c>
      <c r="D38" s="79" t="s">
        <v>370</v>
      </c>
      <c r="E38" s="276" t="e">
        <f t="shared" ref="E38:M40" si="18">D38/1000</f>
        <v>#VALUE!</v>
      </c>
      <c r="F38" s="80" t="s">
        <v>370</v>
      </c>
      <c r="G38" s="276" t="e">
        <f t="shared" si="18"/>
        <v>#VALUE!</v>
      </c>
      <c r="H38" s="38" t="s">
        <v>370</v>
      </c>
      <c r="I38" s="276" t="e">
        <f t="shared" si="18"/>
        <v>#VALUE!</v>
      </c>
      <c r="J38" s="38" t="s">
        <v>370</v>
      </c>
      <c r="K38" s="276" t="e">
        <f t="shared" si="18"/>
        <v>#VALUE!</v>
      </c>
      <c r="L38" s="80" t="s">
        <v>370</v>
      </c>
      <c r="M38" s="276" t="e">
        <f t="shared" si="18"/>
        <v>#VALUE!</v>
      </c>
      <c r="N38" s="80" t="s">
        <v>370</v>
      </c>
      <c r="O38" s="276" t="e">
        <f>N38/1000</f>
        <v>#VALUE!</v>
      </c>
      <c r="P38" s="269" t="s">
        <v>370</v>
      </c>
      <c r="Q38" s="298" t="e">
        <f>P38/1000</f>
        <v>#VALUE!</v>
      </c>
      <c r="R38" s="188" t="s">
        <v>370</v>
      </c>
      <c r="S38" s="298" t="e">
        <f t="shared" ref="S38:W40" si="19">R38/1000</f>
        <v>#VALUE!</v>
      </c>
      <c r="T38" s="188" t="s">
        <v>370</v>
      </c>
      <c r="U38" s="298" t="e">
        <f t="shared" si="19"/>
        <v>#VALUE!</v>
      </c>
      <c r="V38" s="188" t="s">
        <v>370</v>
      </c>
      <c r="W38" s="298" t="e">
        <f t="shared" si="19"/>
        <v>#VALUE!</v>
      </c>
      <c r="X38" s="269" t="s">
        <v>370</v>
      </c>
      <c r="Y38" s="298" t="e">
        <f>X38/1000</f>
        <v>#VALUE!</v>
      </c>
      <c r="Z38" s="216" t="s">
        <v>370</v>
      </c>
      <c r="AA38" s="298" t="e">
        <f>Z38/1000</f>
        <v>#VALUE!</v>
      </c>
      <c r="AB38" s="188" t="s">
        <v>370</v>
      </c>
      <c r="AC38" s="298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5" customHeight="1">
      <c r="A39" s="94">
        <v>24</v>
      </c>
      <c r="B39" s="23" t="s">
        <v>20</v>
      </c>
      <c r="C39" s="41" t="s">
        <v>78</v>
      </c>
      <c r="D39" s="79" t="s">
        <v>370</v>
      </c>
      <c r="E39" s="80"/>
      <c r="F39" s="80" t="s">
        <v>370</v>
      </c>
      <c r="G39" s="80"/>
      <c r="H39" s="38" t="s">
        <v>370</v>
      </c>
      <c r="I39" s="80"/>
      <c r="J39" s="38" t="s">
        <v>370</v>
      </c>
      <c r="K39" s="80"/>
      <c r="L39" s="80" t="s">
        <v>370</v>
      </c>
      <c r="M39" s="80"/>
      <c r="N39" s="80" t="s">
        <v>370</v>
      </c>
      <c r="O39" s="80"/>
      <c r="P39" s="269" t="s">
        <v>370</v>
      </c>
      <c r="Q39" s="216"/>
      <c r="R39" s="188" t="s">
        <v>370</v>
      </c>
      <c r="S39" s="216"/>
      <c r="T39" s="188" t="s">
        <v>370</v>
      </c>
      <c r="U39" s="216"/>
      <c r="V39" s="188" t="s">
        <v>370</v>
      </c>
      <c r="W39" s="216"/>
      <c r="X39" s="269" t="s">
        <v>370</v>
      </c>
      <c r="Y39" s="216"/>
      <c r="Z39" s="216" t="s">
        <v>370</v>
      </c>
      <c r="AA39" s="216"/>
      <c r="AB39" s="188" t="s">
        <v>370</v>
      </c>
      <c r="AC39" s="216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5" customHeight="1">
      <c r="A40" s="94">
        <v>25</v>
      </c>
      <c r="B40" s="23" t="s">
        <v>21</v>
      </c>
      <c r="C40" s="41" t="s">
        <v>78</v>
      </c>
      <c r="D40" s="79" t="s">
        <v>370</v>
      </c>
      <c r="E40" s="276" t="e">
        <f t="shared" si="18"/>
        <v>#VALUE!</v>
      </c>
      <c r="F40" s="80" t="s">
        <v>370</v>
      </c>
      <c r="G40" s="276" t="e">
        <f t="shared" si="18"/>
        <v>#VALUE!</v>
      </c>
      <c r="H40" s="38" t="s">
        <v>370</v>
      </c>
      <c r="I40" s="276" t="e">
        <f t="shared" si="18"/>
        <v>#VALUE!</v>
      </c>
      <c r="J40" s="38" t="s">
        <v>370</v>
      </c>
      <c r="K40" s="276" t="e">
        <f t="shared" si="18"/>
        <v>#VALUE!</v>
      </c>
      <c r="L40" s="80" t="s">
        <v>370</v>
      </c>
      <c r="M40" s="276" t="e">
        <f t="shared" si="18"/>
        <v>#VALUE!</v>
      </c>
      <c r="N40" s="80" t="s">
        <v>370</v>
      </c>
      <c r="O40" s="276" t="e">
        <f>N40/1000</f>
        <v>#VALUE!</v>
      </c>
      <c r="P40" s="269" t="s">
        <v>370</v>
      </c>
      <c r="Q40" s="298" t="e">
        <f>P40/1000</f>
        <v>#VALUE!</v>
      </c>
      <c r="R40" s="188" t="s">
        <v>370</v>
      </c>
      <c r="S40" s="298" t="e">
        <f t="shared" si="19"/>
        <v>#VALUE!</v>
      </c>
      <c r="T40" s="188" t="s">
        <v>370</v>
      </c>
      <c r="U40" s="298" t="e">
        <f t="shared" si="19"/>
        <v>#VALUE!</v>
      </c>
      <c r="V40" s="188" t="s">
        <v>370</v>
      </c>
      <c r="W40" s="298" t="e">
        <f t="shared" si="19"/>
        <v>#VALUE!</v>
      </c>
      <c r="X40" s="269" t="s">
        <v>370</v>
      </c>
      <c r="Y40" s="298" t="e">
        <f>X40/1000</f>
        <v>#VALUE!</v>
      </c>
      <c r="Z40" s="216" t="s">
        <v>370</v>
      </c>
      <c r="AA40" s="298" t="e">
        <f>Z40/1000</f>
        <v>#VALUE!</v>
      </c>
      <c r="AB40" s="188" t="s">
        <v>370</v>
      </c>
      <c r="AC40" s="298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5" customHeight="1">
      <c r="A41" s="94">
        <v>26</v>
      </c>
      <c r="B41" s="23" t="s">
        <v>22</v>
      </c>
      <c r="C41" s="41" t="s">
        <v>78</v>
      </c>
      <c r="D41" s="79">
        <v>0</v>
      </c>
      <c r="E41" s="80"/>
      <c r="F41" s="80">
        <v>0</v>
      </c>
      <c r="G41" s="80"/>
      <c r="H41" s="38">
        <v>0</v>
      </c>
      <c r="I41" s="80"/>
      <c r="J41" s="38">
        <v>0</v>
      </c>
      <c r="K41" s="80"/>
      <c r="L41" s="80">
        <v>0</v>
      </c>
      <c r="M41" s="80"/>
      <c r="N41" s="80">
        <v>0</v>
      </c>
      <c r="O41" s="80"/>
      <c r="P41" s="269">
        <v>0</v>
      </c>
      <c r="Q41" s="216"/>
      <c r="R41" s="188">
        <v>0</v>
      </c>
      <c r="S41" s="216"/>
      <c r="T41" s="188">
        <v>0</v>
      </c>
      <c r="U41" s="216"/>
      <c r="V41" s="188">
        <v>0</v>
      </c>
      <c r="W41" s="216"/>
      <c r="X41" s="269">
        <v>0</v>
      </c>
      <c r="Y41" s="216"/>
      <c r="Z41" s="216">
        <v>0</v>
      </c>
      <c r="AA41" s="216"/>
      <c r="AB41" s="188">
        <v>0</v>
      </c>
      <c r="AC41" s="216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5" customHeight="1">
      <c r="A42" s="94">
        <v>27</v>
      </c>
      <c r="B42" s="23" t="s">
        <v>23</v>
      </c>
      <c r="C42" s="41" t="s">
        <v>78</v>
      </c>
      <c r="D42" s="79" t="s">
        <v>370</v>
      </c>
      <c r="E42" s="98" t="e">
        <f>D42/1000</f>
        <v>#VALUE!</v>
      </c>
      <c r="F42" s="80" t="s">
        <v>370</v>
      </c>
      <c r="G42" s="98" t="e">
        <f>F42/1000</f>
        <v>#VALUE!</v>
      </c>
      <c r="H42" s="38" t="s">
        <v>370</v>
      </c>
      <c r="I42" s="98" t="e">
        <f>H42/1000</f>
        <v>#VALUE!</v>
      </c>
      <c r="J42" s="38" t="s">
        <v>370</v>
      </c>
      <c r="K42" s="98" t="e">
        <f>J42/1000</f>
        <v>#VALUE!</v>
      </c>
      <c r="L42" s="80" t="s">
        <v>370</v>
      </c>
      <c r="M42" s="98" t="e">
        <f>L42/1000</f>
        <v>#VALUE!</v>
      </c>
      <c r="N42" s="80" t="s">
        <v>370</v>
      </c>
      <c r="O42" s="98" t="e">
        <f>N42/1000</f>
        <v>#VALUE!</v>
      </c>
      <c r="P42" s="269" t="s">
        <v>370</v>
      </c>
      <c r="Q42" s="297" t="e">
        <f>P42/1000</f>
        <v>#VALUE!</v>
      </c>
      <c r="R42" s="188" t="s">
        <v>370</v>
      </c>
      <c r="S42" s="297" t="e">
        <f>R42/1000</f>
        <v>#VALUE!</v>
      </c>
      <c r="T42" s="188" t="s">
        <v>370</v>
      </c>
      <c r="U42" s="297" t="e">
        <f>T42/1000</f>
        <v>#VALUE!</v>
      </c>
      <c r="V42" s="188" t="s">
        <v>370</v>
      </c>
      <c r="W42" s="297" t="e">
        <f>V42/1000</f>
        <v>#VALUE!</v>
      </c>
      <c r="X42" s="269" t="s">
        <v>370</v>
      </c>
      <c r="Y42" s="297" t="e">
        <f>X42/1000</f>
        <v>#VALUE!</v>
      </c>
      <c r="Z42" s="216" t="s">
        <v>370</v>
      </c>
      <c r="AA42" s="297" t="e">
        <f>Z42/1000</f>
        <v>#VALUE!</v>
      </c>
      <c r="AB42" s="188" t="s">
        <v>370</v>
      </c>
      <c r="AC42" s="297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5" customHeight="1">
      <c r="A43" s="94">
        <v>28</v>
      </c>
      <c r="B43" s="23" t="s">
        <v>24</v>
      </c>
      <c r="C43" s="41" t="s">
        <v>78</v>
      </c>
      <c r="D43" s="79" t="s">
        <v>370</v>
      </c>
      <c r="E43" s="80"/>
      <c r="F43" s="80" t="s">
        <v>370</v>
      </c>
      <c r="G43" s="80"/>
      <c r="H43" s="38" t="s">
        <v>370</v>
      </c>
      <c r="I43" s="80"/>
      <c r="J43" s="38" t="s">
        <v>370</v>
      </c>
      <c r="K43" s="80"/>
      <c r="L43" s="80" t="s">
        <v>370</v>
      </c>
      <c r="M43" s="80"/>
      <c r="N43" s="80" t="s">
        <v>370</v>
      </c>
      <c r="O43" s="80"/>
      <c r="P43" s="269" t="s">
        <v>370</v>
      </c>
      <c r="Q43" s="216"/>
      <c r="R43" s="188" t="s">
        <v>370</v>
      </c>
      <c r="S43" s="216"/>
      <c r="T43" s="188" t="s">
        <v>370</v>
      </c>
      <c r="U43" s="216"/>
      <c r="V43" s="188" t="s">
        <v>370</v>
      </c>
      <c r="W43" s="216"/>
      <c r="X43" s="269" t="s">
        <v>370</v>
      </c>
      <c r="Y43" s="216"/>
      <c r="Z43" s="216" t="s">
        <v>370</v>
      </c>
      <c r="AA43" s="216"/>
      <c r="AB43" s="188" t="s">
        <v>370</v>
      </c>
      <c r="AC43" s="216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5" customHeight="1">
      <c r="A44" s="94">
        <v>29</v>
      </c>
      <c r="B44" s="23" t="s">
        <v>25</v>
      </c>
      <c r="C44" s="41" t="s">
        <v>78</v>
      </c>
      <c r="D44" s="79" t="s">
        <v>370</v>
      </c>
      <c r="E44" s="276" t="e">
        <f t="shared" ref="E44:O45" si="20">D44/1000</f>
        <v>#VALUE!</v>
      </c>
      <c r="F44" s="80" t="s">
        <v>370</v>
      </c>
      <c r="G44" s="276" t="e">
        <f t="shared" si="20"/>
        <v>#VALUE!</v>
      </c>
      <c r="H44" s="38" t="s">
        <v>370</v>
      </c>
      <c r="I44" s="276" t="e">
        <f t="shared" si="20"/>
        <v>#VALUE!</v>
      </c>
      <c r="J44" s="38" t="s">
        <v>370</v>
      </c>
      <c r="K44" s="276" t="e">
        <f t="shared" si="20"/>
        <v>#VALUE!</v>
      </c>
      <c r="L44" s="80" t="s">
        <v>370</v>
      </c>
      <c r="M44" s="276" t="e">
        <f t="shared" si="20"/>
        <v>#VALUE!</v>
      </c>
      <c r="N44" s="80" t="s">
        <v>370</v>
      </c>
      <c r="O44" s="276" t="e">
        <f t="shared" si="20"/>
        <v>#VALUE!</v>
      </c>
      <c r="P44" s="269" t="s">
        <v>370</v>
      </c>
      <c r="Q44" s="298" t="e">
        <f>P44/1000</f>
        <v>#VALUE!</v>
      </c>
      <c r="R44" s="188" t="s">
        <v>370</v>
      </c>
      <c r="S44" s="298" t="e">
        <f t="shared" ref="S44:W45" si="21">R44/1000</f>
        <v>#VALUE!</v>
      </c>
      <c r="T44" s="188" t="s">
        <v>370</v>
      </c>
      <c r="U44" s="298" t="e">
        <f t="shared" si="21"/>
        <v>#VALUE!</v>
      </c>
      <c r="V44" s="188" t="s">
        <v>370</v>
      </c>
      <c r="W44" s="298" t="e">
        <f t="shared" si="21"/>
        <v>#VALUE!</v>
      </c>
      <c r="X44" s="269" t="s">
        <v>370</v>
      </c>
      <c r="Y44" s="298" t="e">
        <f>X44/1000</f>
        <v>#VALUE!</v>
      </c>
      <c r="Z44" s="216" t="s">
        <v>370</v>
      </c>
      <c r="AA44" s="298" t="e">
        <f>Z44/1000</f>
        <v>#VALUE!</v>
      </c>
      <c r="AB44" s="188" t="s">
        <v>370</v>
      </c>
      <c r="AC44" s="298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5" customHeight="1">
      <c r="A45" s="94">
        <v>30</v>
      </c>
      <c r="B45" s="23" t="s">
        <v>26</v>
      </c>
      <c r="C45" s="41" t="s">
        <v>78</v>
      </c>
      <c r="D45" s="79" t="s">
        <v>370</v>
      </c>
      <c r="E45" s="276" t="e">
        <f t="shared" si="20"/>
        <v>#VALUE!</v>
      </c>
      <c r="F45" s="80" t="s">
        <v>370</v>
      </c>
      <c r="G45" s="276" t="e">
        <f t="shared" si="20"/>
        <v>#VALUE!</v>
      </c>
      <c r="H45" s="38" t="s">
        <v>370</v>
      </c>
      <c r="I45" s="276" t="e">
        <f t="shared" si="20"/>
        <v>#VALUE!</v>
      </c>
      <c r="J45" s="38" t="s">
        <v>370</v>
      </c>
      <c r="K45" s="276" t="e">
        <f t="shared" si="20"/>
        <v>#VALUE!</v>
      </c>
      <c r="L45" s="80" t="s">
        <v>370</v>
      </c>
      <c r="M45" s="276" t="e">
        <f t="shared" si="20"/>
        <v>#VALUE!</v>
      </c>
      <c r="N45" s="80" t="s">
        <v>370</v>
      </c>
      <c r="O45" s="276" t="e">
        <f t="shared" si="20"/>
        <v>#VALUE!</v>
      </c>
      <c r="P45" s="269" t="s">
        <v>370</v>
      </c>
      <c r="Q45" s="298" t="e">
        <f>P45/1000</f>
        <v>#VALUE!</v>
      </c>
      <c r="R45" s="188" t="s">
        <v>370</v>
      </c>
      <c r="S45" s="298" t="e">
        <f t="shared" si="21"/>
        <v>#VALUE!</v>
      </c>
      <c r="T45" s="188" t="s">
        <v>370</v>
      </c>
      <c r="U45" s="298" t="e">
        <f t="shared" si="21"/>
        <v>#VALUE!</v>
      </c>
      <c r="V45" s="188" t="s">
        <v>370</v>
      </c>
      <c r="W45" s="298" t="e">
        <f t="shared" si="21"/>
        <v>#VALUE!</v>
      </c>
      <c r="X45" s="269" t="s">
        <v>370</v>
      </c>
      <c r="Y45" s="298" t="e">
        <f>X45/1000</f>
        <v>#VALUE!</v>
      </c>
      <c r="Z45" s="216" t="s">
        <v>370</v>
      </c>
      <c r="AA45" s="298" t="e">
        <f>Z45/1000</f>
        <v>#VALUE!</v>
      </c>
      <c r="AB45" s="188" t="s">
        <v>370</v>
      </c>
      <c r="AC45" s="298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5" customHeight="1">
      <c r="A46" s="94">
        <v>31</v>
      </c>
      <c r="B46" s="23" t="s">
        <v>27</v>
      </c>
      <c r="C46" s="41" t="s">
        <v>78</v>
      </c>
      <c r="D46" s="79" t="s">
        <v>370</v>
      </c>
      <c r="E46" s="80"/>
      <c r="F46" s="80" t="s">
        <v>370</v>
      </c>
      <c r="G46" s="80"/>
      <c r="H46" s="38" t="s">
        <v>370</v>
      </c>
      <c r="I46" s="80"/>
      <c r="J46" s="38" t="s">
        <v>370</v>
      </c>
      <c r="K46" s="80"/>
      <c r="L46" s="80" t="s">
        <v>370</v>
      </c>
      <c r="M46" s="80"/>
      <c r="N46" s="80" t="s">
        <v>370</v>
      </c>
      <c r="O46" s="80"/>
      <c r="P46" s="269" t="s">
        <v>370</v>
      </c>
      <c r="Q46" s="216"/>
      <c r="R46" s="188" t="s">
        <v>370</v>
      </c>
      <c r="S46" s="216"/>
      <c r="T46" s="188" t="s">
        <v>370</v>
      </c>
      <c r="U46" s="216"/>
      <c r="V46" s="188" t="s">
        <v>370</v>
      </c>
      <c r="W46" s="216"/>
      <c r="X46" s="269" t="s">
        <v>370</v>
      </c>
      <c r="Y46" s="216"/>
      <c r="Z46" s="216" t="s">
        <v>370</v>
      </c>
      <c r="AA46" s="216"/>
      <c r="AB46" s="188" t="s">
        <v>370</v>
      </c>
      <c r="AC46" s="216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5" customHeight="1">
      <c r="A47" s="94">
        <v>32</v>
      </c>
      <c r="B47" s="23" t="s">
        <v>28</v>
      </c>
      <c r="C47" s="41" t="s">
        <v>78</v>
      </c>
      <c r="D47" s="79" t="s">
        <v>370</v>
      </c>
      <c r="E47" s="98" t="e">
        <f>D47/1000</f>
        <v>#VALUE!</v>
      </c>
      <c r="F47" s="80" t="s">
        <v>370</v>
      </c>
      <c r="G47" s="98" t="e">
        <f>F47/1000</f>
        <v>#VALUE!</v>
      </c>
      <c r="H47" s="38" t="s">
        <v>370</v>
      </c>
      <c r="I47" s="98" t="e">
        <f>H47/1000</f>
        <v>#VALUE!</v>
      </c>
      <c r="J47" s="38" t="s">
        <v>370</v>
      </c>
      <c r="K47" s="98" t="e">
        <f>J47/1000</f>
        <v>#VALUE!</v>
      </c>
      <c r="L47" s="80" t="s">
        <v>370</v>
      </c>
      <c r="M47" s="98" t="e">
        <f>L47/1000</f>
        <v>#VALUE!</v>
      </c>
      <c r="N47" s="80" t="s">
        <v>370</v>
      </c>
      <c r="O47" s="98" t="e">
        <f>N47/1000</f>
        <v>#VALUE!</v>
      </c>
      <c r="P47" s="269" t="s">
        <v>370</v>
      </c>
      <c r="Q47" s="297" t="e">
        <f>P47/1000</f>
        <v>#VALUE!</v>
      </c>
      <c r="R47" s="188" t="s">
        <v>370</v>
      </c>
      <c r="S47" s="297" t="e">
        <f>R47/1000</f>
        <v>#VALUE!</v>
      </c>
      <c r="T47" s="188" t="s">
        <v>370</v>
      </c>
      <c r="U47" s="297" t="e">
        <f>T47/1000</f>
        <v>#VALUE!</v>
      </c>
      <c r="V47" s="188" t="s">
        <v>370</v>
      </c>
      <c r="W47" s="297" t="e">
        <f>V47/1000</f>
        <v>#VALUE!</v>
      </c>
      <c r="X47" s="269" t="s">
        <v>370</v>
      </c>
      <c r="Y47" s="297" t="e">
        <f>X47/1000</f>
        <v>#VALUE!</v>
      </c>
      <c r="Z47" s="216" t="s">
        <v>370</v>
      </c>
      <c r="AA47" s="297" t="e">
        <f>Z47/1000</f>
        <v>#VALUE!</v>
      </c>
      <c r="AB47" s="188" t="s">
        <v>370</v>
      </c>
      <c r="AC47" s="297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5" customHeight="1">
      <c r="A48" s="94">
        <v>33</v>
      </c>
      <c r="B48" s="23" t="s">
        <v>29</v>
      </c>
      <c r="C48" s="41" t="s">
        <v>78</v>
      </c>
      <c r="D48" s="87" t="s">
        <v>370</v>
      </c>
      <c r="E48" s="98" t="e">
        <f>D48/1000</f>
        <v>#VALUE!</v>
      </c>
      <c r="F48" s="88" t="s">
        <v>370</v>
      </c>
      <c r="G48" s="98" t="e">
        <f>F48/1000</f>
        <v>#VALUE!</v>
      </c>
      <c r="H48" s="38" t="s">
        <v>370</v>
      </c>
      <c r="I48" s="98" t="e">
        <f>H48/1000</f>
        <v>#VALUE!</v>
      </c>
      <c r="J48" s="38" t="s">
        <v>370</v>
      </c>
      <c r="K48" s="98" t="e">
        <f>J48/1000</f>
        <v>#VALUE!</v>
      </c>
      <c r="L48" s="88" t="s">
        <v>370</v>
      </c>
      <c r="M48" s="98" t="e">
        <f>L48/1000</f>
        <v>#VALUE!</v>
      </c>
      <c r="N48" s="88" t="s">
        <v>370</v>
      </c>
      <c r="O48" s="98" t="e">
        <f>N48/1000</f>
        <v>#VALUE!</v>
      </c>
      <c r="P48" s="270" t="s">
        <v>370</v>
      </c>
      <c r="Q48" s="297" t="e">
        <f>P48/1000</f>
        <v>#VALUE!</v>
      </c>
      <c r="R48" s="188" t="s">
        <v>370</v>
      </c>
      <c r="S48" s="297" t="e">
        <f>R48/1000</f>
        <v>#VALUE!</v>
      </c>
      <c r="T48" s="188" t="s">
        <v>370</v>
      </c>
      <c r="U48" s="297" t="e">
        <f>T48/1000</f>
        <v>#VALUE!</v>
      </c>
      <c r="V48" s="188" t="s">
        <v>370</v>
      </c>
      <c r="W48" s="297" t="e">
        <f>V48/1000</f>
        <v>#VALUE!</v>
      </c>
      <c r="X48" s="270" t="s">
        <v>370</v>
      </c>
      <c r="Y48" s="297" t="e">
        <f>X48/1000</f>
        <v>#VALUE!</v>
      </c>
      <c r="Z48" s="217" t="s">
        <v>370</v>
      </c>
      <c r="AA48" s="297" t="e">
        <f>Z48/1000</f>
        <v>#VALUE!</v>
      </c>
      <c r="AB48" s="188" t="s">
        <v>370</v>
      </c>
      <c r="AC48" s="297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5" customHeight="1">
      <c r="A49" s="94">
        <v>34</v>
      </c>
      <c r="B49" s="23" t="s">
        <v>30</v>
      </c>
      <c r="C49" s="41" t="s">
        <v>78</v>
      </c>
      <c r="D49" s="87" t="s">
        <v>370</v>
      </c>
      <c r="E49" s="98" t="e">
        <f>D49/1000</f>
        <v>#VALUE!</v>
      </c>
      <c r="F49" s="88" t="s">
        <v>370</v>
      </c>
      <c r="G49" s="98" t="e">
        <f>F49/1000</f>
        <v>#VALUE!</v>
      </c>
      <c r="H49" s="38" t="s">
        <v>370</v>
      </c>
      <c r="I49" s="98" t="e">
        <f>H49/1000</f>
        <v>#VALUE!</v>
      </c>
      <c r="J49" s="38" t="s">
        <v>370</v>
      </c>
      <c r="K49" s="98" t="e">
        <f>J49/1000</f>
        <v>#VALUE!</v>
      </c>
      <c r="L49" s="88" t="s">
        <v>370</v>
      </c>
      <c r="M49" s="98" t="e">
        <f>L49/1000</f>
        <v>#VALUE!</v>
      </c>
      <c r="N49" s="88" t="s">
        <v>370</v>
      </c>
      <c r="O49" s="98" t="e">
        <f>N49/1000</f>
        <v>#VALUE!</v>
      </c>
      <c r="P49" s="270" t="s">
        <v>370</v>
      </c>
      <c r="Q49" s="297" t="e">
        <f>P49/1000</f>
        <v>#VALUE!</v>
      </c>
      <c r="R49" s="188" t="s">
        <v>370</v>
      </c>
      <c r="S49" s="297" t="e">
        <f>R49/1000</f>
        <v>#VALUE!</v>
      </c>
      <c r="T49" s="188" t="s">
        <v>370</v>
      </c>
      <c r="U49" s="297" t="e">
        <f>T49/1000</f>
        <v>#VALUE!</v>
      </c>
      <c r="V49" s="188" t="s">
        <v>370</v>
      </c>
      <c r="W49" s="297" t="e">
        <f>V49/1000</f>
        <v>#VALUE!</v>
      </c>
      <c r="X49" s="270" t="s">
        <v>370</v>
      </c>
      <c r="Y49" s="297" t="e">
        <f>X49/1000</f>
        <v>#VALUE!</v>
      </c>
      <c r="Z49" s="217" t="s">
        <v>370</v>
      </c>
      <c r="AA49" s="297" t="e">
        <f>Z49/1000</f>
        <v>#VALUE!</v>
      </c>
      <c r="AB49" s="188" t="s">
        <v>370</v>
      </c>
      <c r="AC49" s="297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5" customHeight="1">
      <c r="A50" s="94">
        <v>35</v>
      </c>
      <c r="B50" s="23" t="s">
        <v>31</v>
      </c>
      <c r="C50" s="41" t="s">
        <v>78</v>
      </c>
      <c r="D50" s="79" t="s">
        <v>370</v>
      </c>
      <c r="E50" s="98" t="e">
        <f>D50/1000</f>
        <v>#VALUE!</v>
      </c>
      <c r="F50" s="80" t="s">
        <v>370</v>
      </c>
      <c r="G50" s="98" t="e">
        <f>F50/1000</f>
        <v>#VALUE!</v>
      </c>
      <c r="H50" s="38" t="s">
        <v>370</v>
      </c>
      <c r="I50" s="98" t="e">
        <f>H50/1000</f>
        <v>#VALUE!</v>
      </c>
      <c r="J50" s="38" t="s">
        <v>370</v>
      </c>
      <c r="K50" s="98" t="e">
        <f>J50/1000</f>
        <v>#VALUE!</v>
      </c>
      <c r="L50" s="80" t="s">
        <v>370</v>
      </c>
      <c r="M50" s="98" t="e">
        <f>L50/1000</f>
        <v>#VALUE!</v>
      </c>
      <c r="N50" s="80" t="s">
        <v>370</v>
      </c>
      <c r="O50" s="98" t="e">
        <f>N50/1000</f>
        <v>#VALUE!</v>
      </c>
      <c r="P50" s="269" t="s">
        <v>370</v>
      </c>
      <c r="Q50" s="297" t="e">
        <f>P50/1000</f>
        <v>#VALUE!</v>
      </c>
      <c r="R50" s="188" t="s">
        <v>370</v>
      </c>
      <c r="S50" s="297" t="e">
        <f>R50/1000</f>
        <v>#VALUE!</v>
      </c>
      <c r="T50" s="188" t="s">
        <v>370</v>
      </c>
      <c r="U50" s="297" t="e">
        <f>T50/1000</f>
        <v>#VALUE!</v>
      </c>
      <c r="V50" s="188" t="s">
        <v>370</v>
      </c>
      <c r="W50" s="297" t="e">
        <f>V50/1000</f>
        <v>#VALUE!</v>
      </c>
      <c r="X50" s="269" t="s">
        <v>370</v>
      </c>
      <c r="Y50" s="297" t="e">
        <f>X50/1000</f>
        <v>#VALUE!</v>
      </c>
      <c r="Z50" s="216" t="s">
        <v>370</v>
      </c>
      <c r="AA50" s="297" t="e">
        <f>Z50/1000</f>
        <v>#VALUE!</v>
      </c>
      <c r="AB50" s="188" t="s">
        <v>370</v>
      </c>
      <c r="AC50" s="297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5" customHeight="1">
      <c r="A51" s="94">
        <v>36</v>
      </c>
      <c r="B51" s="23" t="s">
        <v>32</v>
      </c>
      <c r="C51" s="41" t="s">
        <v>78</v>
      </c>
      <c r="D51" s="25" t="s">
        <v>370</v>
      </c>
      <c r="E51" s="26"/>
      <c r="F51" s="26" t="s">
        <v>370</v>
      </c>
      <c r="G51" s="26"/>
      <c r="H51" s="38" t="s">
        <v>370</v>
      </c>
      <c r="I51" s="26"/>
      <c r="J51" s="38" t="s">
        <v>370</v>
      </c>
      <c r="K51" s="26"/>
      <c r="L51" s="26" t="s">
        <v>370</v>
      </c>
      <c r="M51" s="26"/>
      <c r="N51" s="26" t="s">
        <v>370</v>
      </c>
      <c r="O51" s="26"/>
      <c r="P51" s="190" t="s">
        <v>370</v>
      </c>
      <c r="Q51" s="191"/>
      <c r="R51" s="188" t="s">
        <v>370</v>
      </c>
      <c r="S51" s="191"/>
      <c r="T51" s="188" t="s">
        <v>370</v>
      </c>
      <c r="U51" s="191"/>
      <c r="V51" s="188" t="s">
        <v>370</v>
      </c>
      <c r="W51" s="191"/>
      <c r="X51" s="190" t="s">
        <v>370</v>
      </c>
      <c r="Y51" s="191"/>
      <c r="Z51" s="191" t="s">
        <v>370</v>
      </c>
      <c r="AA51" s="191"/>
      <c r="AB51" s="188" t="s">
        <v>370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5" customHeight="1">
      <c r="A52" s="94">
        <v>37</v>
      </c>
      <c r="B52" s="23" t="s">
        <v>34</v>
      </c>
      <c r="C52" s="41" t="s">
        <v>78</v>
      </c>
      <c r="D52" s="79" t="s">
        <v>370</v>
      </c>
      <c r="E52" s="98" t="e">
        <f>D52/1000</f>
        <v>#VALUE!</v>
      </c>
      <c r="F52" s="80" t="s">
        <v>370</v>
      </c>
      <c r="G52" s="98" t="e">
        <f>F52/1000</f>
        <v>#VALUE!</v>
      </c>
      <c r="H52" s="38" t="s">
        <v>370</v>
      </c>
      <c r="I52" s="98" t="e">
        <f>H52/1000</f>
        <v>#VALUE!</v>
      </c>
      <c r="J52" s="38" t="s">
        <v>370</v>
      </c>
      <c r="K52" s="98" t="e">
        <f>J52/1000</f>
        <v>#VALUE!</v>
      </c>
      <c r="L52" s="80" t="s">
        <v>370</v>
      </c>
      <c r="M52" s="98" t="e">
        <f>L52/1000</f>
        <v>#VALUE!</v>
      </c>
      <c r="N52" s="80" t="s">
        <v>370</v>
      </c>
      <c r="O52" s="98" t="e">
        <f>N52/1000</f>
        <v>#VALUE!</v>
      </c>
      <c r="P52" s="269" t="s">
        <v>370</v>
      </c>
      <c r="Q52" s="297" t="e">
        <f>P52/1000</f>
        <v>#VALUE!</v>
      </c>
      <c r="R52" s="188" t="s">
        <v>370</v>
      </c>
      <c r="S52" s="297" t="e">
        <f>R52/1000</f>
        <v>#VALUE!</v>
      </c>
      <c r="T52" s="188" t="s">
        <v>370</v>
      </c>
      <c r="U52" s="297" t="e">
        <f>T52/1000</f>
        <v>#VALUE!</v>
      </c>
      <c r="V52" s="188" t="s">
        <v>370</v>
      </c>
      <c r="W52" s="297" t="e">
        <f>V52/1000</f>
        <v>#VALUE!</v>
      </c>
      <c r="X52" s="269" t="s">
        <v>370</v>
      </c>
      <c r="Y52" s="297" t="e">
        <f>X52/1000</f>
        <v>#VALUE!</v>
      </c>
      <c r="Z52" s="216" t="s">
        <v>370</v>
      </c>
      <c r="AA52" s="297" t="e">
        <f>Z52/1000</f>
        <v>#VALUE!</v>
      </c>
      <c r="AB52" s="188" t="s">
        <v>370</v>
      </c>
      <c r="AC52" s="297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5" customHeight="1">
      <c r="A53" s="94">
        <v>38</v>
      </c>
      <c r="B53" s="23" t="s">
        <v>35</v>
      </c>
      <c r="C53" s="41" t="s">
        <v>78</v>
      </c>
      <c r="D53" s="25">
        <v>4.7</v>
      </c>
      <c r="E53" s="26"/>
      <c r="F53" s="26">
        <v>5</v>
      </c>
      <c r="G53" s="26"/>
      <c r="H53" s="38">
        <v>11.8</v>
      </c>
      <c r="I53" s="26"/>
      <c r="J53" s="38">
        <v>11</v>
      </c>
      <c r="K53" s="26"/>
      <c r="L53" s="26">
        <v>6.8</v>
      </c>
      <c r="M53" s="26"/>
      <c r="N53" s="26">
        <v>6.4</v>
      </c>
      <c r="O53" s="26"/>
      <c r="P53" s="190">
        <v>5.8</v>
      </c>
      <c r="Q53" s="191"/>
      <c r="R53" s="188">
        <v>6.1</v>
      </c>
      <c r="S53" s="191"/>
      <c r="T53" s="188">
        <v>6.1</v>
      </c>
      <c r="U53" s="191"/>
      <c r="V53" s="188">
        <v>6</v>
      </c>
      <c r="W53" s="191"/>
      <c r="X53" s="190">
        <v>4.8</v>
      </c>
      <c r="Y53" s="191"/>
      <c r="Z53" s="191">
        <v>5</v>
      </c>
      <c r="AA53" s="191"/>
      <c r="AB53" s="188">
        <v>4.7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5" customHeight="1">
      <c r="A54" s="94">
        <v>39</v>
      </c>
      <c r="B54" s="23" t="s">
        <v>36</v>
      </c>
      <c r="C54" s="41" t="s">
        <v>78</v>
      </c>
      <c r="D54" s="25" t="s">
        <v>370</v>
      </c>
      <c r="E54" s="26"/>
      <c r="F54" s="26" t="s">
        <v>370</v>
      </c>
      <c r="G54" s="26"/>
      <c r="H54" s="38" t="s">
        <v>370</v>
      </c>
      <c r="I54" s="26"/>
      <c r="J54" s="38" t="s">
        <v>370</v>
      </c>
      <c r="K54" s="26"/>
      <c r="L54" s="26" t="s">
        <v>370</v>
      </c>
      <c r="M54" s="26"/>
      <c r="N54" s="26" t="s">
        <v>370</v>
      </c>
      <c r="O54" s="26"/>
      <c r="P54" s="190" t="s">
        <v>370</v>
      </c>
      <c r="Q54" s="191"/>
      <c r="R54" s="188" t="s">
        <v>370</v>
      </c>
      <c r="S54" s="191"/>
      <c r="T54" s="188" t="s">
        <v>370</v>
      </c>
      <c r="U54" s="191"/>
      <c r="V54" s="188" t="s">
        <v>370</v>
      </c>
      <c r="W54" s="191"/>
      <c r="X54" s="190" t="s">
        <v>370</v>
      </c>
      <c r="Y54" s="191"/>
      <c r="Z54" s="191" t="s">
        <v>370</v>
      </c>
      <c r="AA54" s="191"/>
      <c r="AB54" s="188" t="s">
        <v>370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5" customHeight="1">
      <c r="A55" s="94">
        <v>40</v>
      </c>
      <c r="B55" s="23" t="s">
        <v>48</v>
      </c>
      <c r="C55" s="41" t="s">
        <v>78</v>
      </c>
      <c r="D55" s="39">
        <v>54</v>
      </c>
      <c r="E55" s="38"/>
      <c r="F55" s="38">
        <v>57</v>
      </c>
      <c r="G55" s="38"/>
      <c r="H55" s="38">
        <v>163</v>
      </c>
      <c r="I55" s="38"/>
      <c r="J55" s="38">
        <v>144</v>
      </c>
      <c r="K55" s="38"/>
      <c r="L55" s="38">
        <v>58</v>
      </c>
      <c r="M55" s="38"/>
      <c r="N55" s="38">
        <v>50</v>
      </c>
      <c r="O55" s="38"/>
      <c r="P55" s="187">
        <v>105</v>
      </c>
      <c r="Q55" s="188"/>
      <c r="R55" s="188">
        <v>82</v>
      </c>
      <c r="S55" s="188"/>
      <c r="T55" s="188">
        <v>82</v>
      </c>
      <c r="U55" s="188"/>
      <c r="V55" s="188">
        <v>77</v>
      </c>
      <c r="W55" s="188"/>
      <c r="X55" s="187">
        <v>37</v>
      </c>
      <c r="Y55" s="188"/>
      <c r="Z55" s="188">
        <v>38</v>
      </c>
      <c r="AA55" s="188"/>
      <c r="AB55" s="188">
        <v>40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5" customHeight="1">
      <c r="A56" s="94">
        <v>41</v>
      </c>
      <c r="B56" s="23" t="s">
        <v>37</v>
      </c>
      <c r="C56" s="41" t="s">
        <v>78</v>
      </c>
      <c r="D56" s="87" t="s">
        <v>370</v>
      </c>
      <c r="E56" s="88"/>
      <c r="F56" s="88" t="s">
        <v>370</v>
      </c>
      <c r="G56" s="88"/>
      <c r="H56" s="38" t="s">
        <v>370</v>
      </c>
      <c r="I56" s="88"/>
      <c r="J56" s="38" t="s">
        <v>370</v>
      </c>
      <c r="K56" s="88"/>
      <c r="L56" s="88" t="s">
        <v>370</v>
      </c>
      <c r="M56" s="88"/>
      <c r="N56" s="88" t="s">
        <v>370</v>
      </c>
      <c r="O56" s="88"/>
      <c r="P56" s="270" t="s">
        <v>370</v>
      </c>
      <c r="Q56" s="217"/>
      <c r="R56" s="188" t="s">
        <v>370</v>
      </c>
      <c r="S56" s="217"/>
      <c r="T56" s="188" t="s">
        <v>370</v>
      </c>
      <c r="U56" s="217"/>
      <c r="V56" s="188" t="s">
        <v>370</v>
      </c>
      <c r="W56" s="217"/>
      <c r="X56" s="270" t="s">
        <v>370</v>
      </c>
      <c r="Y56" s="217"/>
      <c r="Z56" s="217" t="s">
        <v>370</v>
      </c>
      <c r="AA56" s="217"/>
      <c r="AB56" s="188" t="s">
        <v>370</v>
      </c>
      <c r="AC56" s="217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5" customHeight="1">
      <c r="A57" s="94">
        <v>42</v>
      </c>
      <c r="B57" s="23" t="s">
        <v>38</v>
      </c>
      <c r="C57" s="41" t="s">
        <v>78</v>
      </c>
      <c r="D57" s="89" t="s">
        <v>370</v>
      </c>
      <c r="E57" s="98" t="e">
        <f>D57/1000</f>
        <v>#VALUE!</v>
      </c>
      <c r="F57" s="90" t="s">
        <v>370</v>
      </c>
      <c r="G57" s="98" t="e">
        <f>F57/1000</f>
        <v>#VALUE!</v>
      </c>
      <c r="H57" s="38" t="s">
        <v>370</v>
      </c>
      <c r="I57" s="98" t="e">
        <f>H57/1000</f>
        <v>#VALUE!</v>
      </c>
      <c r="J57" s="38" t="s">
        <v>370</v>
      </c>
      <c r="K57" s="98" t="e">
        <f>J57/1000</f>
        <v>#VALUE!</v>
      </c>
      <c r="L57" s="90" t="s">
        <v>370</v>
      </c>
      <c r="M57" s="98" t="e">
        <f>L57/1000</f>
        <v>#VALUE!</v>
      </c>
      <c r="N57" s="90" t="s">
        <v>370</v>
      </c>
      <c r="O57" s="98" t="e">
        <f>N57/1000</f>
        <v>#VALUE!</v>
      </c>
      <c r="P57" s="271" t="s">
        <v>370</v>
      </c>
      <c r="Q57" s="297" t="e">
        <f>P57/1000</f>
        <v>#VALUE!</v>
      </c>
      <c r="R57" s="188" t="s">
        <v>370</v>
      </c>
      <c r="S57" s="297" t="e">
        <f>R57/1000</f>
        <v>#VALUE!</v>
      </c>
      <c r="T57" s="188" t="s">
        <v>370</v>
      </c>
      <c r="U57" s="297" t="e">
        <f>T57/1000</f>
        <v>#VALUE!</v>
      </c>
      <c r="V57" s="188" t="s">
        <v>370</v>
      </c>
      <c r="W57" s="297" t="e">
        <f>V57/1000</f>
        <v>#VALUE!</v>
      </c>
      <c r="X57" s="271" t="s">
        <v>370</v>
      </c>
      <c r="Y57" s="297" t="e">
        <f>X57/1000</f>
        <v>#VALUE!</v>
      </c>
      <c r="Z57" s="220" t="s">
        <v>370</v>
      </c>
      <c r="AA57" s="297" t="e">
        <f>Z57/1000</f>
        <v>#VALUE!</v>
      </c>
      <c r="AB57" s="188" t="s">
        <v>370</v>
      </c>
      <c r="AC57" s="297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5" customHeight="1">
      <c r="A58" s="94">
        <v>43</v>
      </c>
      <c r="B58" s="23" t="s">
        <v>114</v>
      </c>
      <c r="C58" s="41" t="s">
        <v>78</v>
      </c>
      <c r="D58" s="89" t="s">
        <v>370</v>
      </c>
      <c r="E58" s="98" t="e">
        <f>D58/1000</f>
        <v>#VALUE!</v>
      </c>
      <c r="F58" s="90" t="s">
        <v>370</v>
      </c>
      <c r="G58" s="98" t="e">
        <f>F58/1000</f>
        <v>#VALUE!</v>
      </c>
      <c r="H58" s="38" t="s">
        <v>370</v>
      </c>
      <c r="I58" s="98" t="e">
        <f>H58/1000</f>
        <v>#VALUE!</v>
      </c>
      <c r="J58" s="38" t="s">
        <v>370</v>
      </c>
      <c r="K58" s="98" t="e">
        <f>J58/1000</f>
        <v>#VALUE!</v>
      </c>
      <c r="L58" s="90" t="s">
        <v>370</v>
      </c>
      <c r="M58" s="98" t="e">
        <f>L58/1000</f>
        <v>#VALUE!</v>
      </c>
      <c r="N58" s="90" t="s">
        <v>370</v>
      </c>
      <c r="O58" s="98" t="e">
        <f>N58/1000</f>
        <v>#VALUE!</v>
      </c>
      <c r="P58" s="271" t="s">
        <v>370</v>
      </c>
      <c r="Q58" s="297" t="e">
        <f>P58/1000</f>
        <v>#VALUE!</v>
      </c>
      <c r="R58" s="188" t="s">
        <v>370</v>
      </c>
      <c r="S58" s="297" t="e">
        <f>R58/1000</f>
        <v>#VALUE!</v>
      </c>
      <c r="T58" s="188" t="s">
        <v>370</v>
      </c>
      <c r="U58" s="297" t="e">
        <f>T58/1000</f>
        <v>#VALUE!</v>
      </c>
      <c r="V58" s="188" t="s">
        <v>370</v>
      </c>
      <c r="W58" s="297" t="e">
        <f>V58/1000</f>
        <v>#VALUE!</v>
      </c>
      <c r="X58" s="271" t="s">
        <v>370</v>
      </c>
      <c r="Y58" s="297" t="e">
        <f>X58/1000</f>
        <v>#VALUE!</v>
      </c>
      <c r="Z58" s="220" t="s">
        <v>370</v>
      </c>
      <c r="AA58" s="297" t="e">
        <f>Z58/1000</f>
        <v>#VALUE!</v>
      </c>
      <c r="AB58" s="188" t="s">
        <v>370</v>
      </c>
      <c r="AC58" s="297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5" customHeight="1">
      <c r="A59" s="94">
        <v>44</v>
      </c>
      <c r="B59" s="23" t="s">
        <v>39</v>
      </c>
      <c r="C59" s="41" t="s">
        <v>78</v>
      </c>
      <c r="D59" s="79" t="s">
        <v>370</v>
      </c>
      <c r="E59" s="80"/>
      <c r="F59" s="80" t="s">
        <v>370</v>
      </c>
      <c r="G59" s="80"/>
      <c r="H59" s="38" t="s">
        <v>370</v>
      </c>
      <c r="I59" s="80"/>
      <c r="J59" s="38" t="s">
        <v>370</v>
      </c>
      <c r="K59" s="80"/>
      <c r="L59" s="80">
        <v>0</v>
      </c>
      <c r="M59" s="80"/>
      <c r="N59" s="80" t="s">
        <v>370</v>
      </c>
      <c r="O59" s="80"/>
      <c r="P59" s="269" t="s">
        <v>370</v>
      </c>
      <c r="Q59" s="216"/>
      <c r="R59" s="188">
        <v>4.0000000000000001E-3</v>
      </c>
      <c r="S59" s="216"/>
      <c r="T59" s="188">
        <v>4.0000000000000001E-3</v>
      </c>
      <c r="U59" s="216"/>
      <c r="V59" s="188">
        <v>2E-3</v>
      </c>
      <c r="W59" s="216"/>
      <c r="X59" s="269" t="s">
        <v>370</v>
      </c>
      <c r="Y59" s="216"/>
      <c r="Z59" s="216">
        <v>3.0000000000000001E-3</v>
      </c>
      <c r="AA59" s="216"/>
      <c r="AB59" s="188" t="s">
        <v>370</v>
      </c>
      <c r="AC59" s="216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5" customHeight="1">
      <c r="A60" s="94">
        <v>45</v>
      </c>
      <c r="B60" s="23" t="s">
        <v>40</v>
      </c>
      <c r="C60" s="41" t="s">
        <v>78</v>
      </c>
      <c r="D60" s="83" t="s">
        <v>370</v>
      </c>
      <c r="E60" s="98" t="e">
        <f>D60/1000</f>
        <v>#VALUE!</v>
      </c>
      <c r="F60" s="84" t="s">
        <v>370</v>
      </c>
      <c r="G60" s="98" t="e">
        <f>F60/1000</f>
        <v>#VALUE!</v>
      </c>
      <c r="H60" s="38" t="s">
        <v>370</v>
      </c>
      <c r="I60" s="98" t="e">
        <f>H60/1000</f>
        <v>#VALUE!</v>
      </c>
      <c r="J60" s="38" t="s">
        <v>370</v>
      </c>
      <c r="K60" s="98" t="e">
        <f>J60/1000</f>
        <v>#VALUE!</v>
      </c>
      <c r="L60" s="84" t="s">
        <v>370</v>
      </c>
      <c r="M60" s="98" t="e">
        <f>L60/1000</f>
        <v>#VALUE!</v>
      </c>
      <c r="N60" s="84" t="s">
        <v>370</v>
      </c>
      <c r="O60" s="98" t="e">
        <f>N60/1000</f>
        <v>#VALUE!</v>
      </c>
      <c r="P60" s="267" t="s">
        <v>370</v>
      </c>
      <c r="Q60" s="297" t="e">
        <f>P60/1000</f>
        <v>#VALUE!</v>
      </c>
      <c r="R60" s="188" t="s">
        <v>370</v>
      </c>
      <c r="S60" s="297" t="e">
        <f>R60/1000</f>
        <v>#VALUE!</v>
      </c>
      <c r="T60" s="188" t="s">
        <v>370</v>
      </c>
      <c r="U60" s="297" t="e">
        <f>T60/1000</f>
        <v>#VALUE!</v>
      </c>
      <c r="V60" s="188" t="s">
        <v>370</v>
      </c>
      <c r="W60" s="297" t="e">
        <f>V60/1000</f>
        <v>#VALUE!</v>
      </c>
      <c r="X60" s="267" t="s">
        <v>370</v>
      </c>
      <c r="Y60" s="297" t="e">
        <f>X60/1000</f>
        <v>#VALUE!</v>
      </c>
      <c r="Z60" s="214" t="s">
        <v>370</v>
      </c>
      <c r="AA60" s="297" t="e">
        <f>Z60/1000</f>
        <v>#VALUE!</v>
      </c>
      <c r="AB60" s="188" t="s">
        <v>370</v>
      </c>
      <c r="AC60" s="297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369</v>
      </c>
      <c r="C61" s="41" t="s">
        <v>78</v>
      </c>
      <c r="D61" s="25">
        <v>0.4</v>
      </c>
      <c r="E61" s="26"/>
      <c r="F61" s="26">
        <v>0.4</v>
      </c>
      <c r="G61" s="26"/>
      <c r="H61" s="38">
        <v>0.4</v>
      </c>
      <c r="I61" s="26"/>
      <c r="J61" s="38">
        <v>0.4</v>
      </c>
      <c r="K61" s="26"/>
      <c r="L61" s="26">
        <v>0.5</v>
      </c>
      <c r="M61" s="26"/>
      <c r="N61" s="26">
        <v>0.5</v>
      </c>
      <c r="O61" s="26"/>
      <c r="P61" s="190">
        <v>0.4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190">
        <v>0.5</v>
      </c>
      <c r="Y61" s="191"/>
      <c r="Z61" s="191">
        <v>0.4</v>
      </c>
      <c r="AA61" s="191"/>
      <c r="AB61" s="188">
        <v>0.5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5" customHeight="1">
      <c r="A62" s="94">
        <v>47</v>
      </c>
      <c r="B62" s="23" t="s">
        <v>72</v>
      </c>
      <c r="C62" s="43" t="s">
        <v>75</v>
      </c>
      <c r="D62" s="25">
        <v>7.7</v>
      </c>
      <c r="E62" s="26"/>
      <c r="F62" s="26">
        <v>7.1</v>
      </c>
      <c r="G62" s="26"/>
      <c r="H62" s="38">
        <v>6.4</v>
      </c>
      <c r="I62" s="26"/>
      <c r="J62" s="38">
        <v>6.6</v>
      </c>
      <c r="K62" s="26"/>
      <c r="L62" s="26">
        <v>7</v>
      </c>
      <c r="M62" s="26"/>
      <c r="N62" s="26">
        <v>6.9</v>
      </c>
      <c r="O62" s="26"/>
      <c r="P62" s="190">
        <v>7</v>
      </c>
      <c r="Q62" s="191"/>
      <c r="R62" s="188">
        <v>7</v>
      </c>
      <c r="S62" s="191"/>
      <c r="T62" s="188">
        <v>7.2</v>
      </c>
      <c r="U62" s="191"/>
      <c r="V62" s="188">
        <v>7</v>
      </c>
      <c r="W62" s="191"/>
      <c r="X62" s="190">
        <v>7.2</v>
      </c>
      <c r="Y62" s="191"/>
      <c r="Z62" s="191">
        <v>7.2</v>
      </c>
      <c r="AA62" s="191"/>
      <c r="AB62" s="188">
        <v>7.4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5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5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5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5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72">
        <v>0</v>
      </c>
      <c r="Q66" s="224"/>
      <c r="R66" s="246">
        <v>0</v>
      </c>
      <c r="S66" s="224"/>
      <c r="T66" s="246">
        <v>0</v>
      </c>
      <c r="U66" s="224"/>
      <c r="V66" s="246">
        <v>0</v>
      </c>
      <c r="W66" s="224"/>
      <c r="X66" s="272">
        <v>0</v>
      </c>
      <c r="Y66" s="224"/>
      <c r="Z66" s="224">
        <v>0</v>
      </c>
      <c r="AA66" s="224"/>
      <c r="AB66" s="246">
        <v>0</v>
      </c>
      <c r="AC66" s="224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5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5" customHeight="1" thickTop="1">
      <c r="A68" s="391"/>
      <c r="B68" s="391"/>
      <c r="C68" s="392"/>
      <c r="D68" s="392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9"/>
      <c r="Q68" s="226"/>
      <c r="R68" s="226"/>
      <c r="S68" s="226"/>
      <c r="T68" s="226"/>
      <c r="U68" s="226"/>
      <c r="V68" s="226"/>
      <c r="W68" s="226"/>
      <c r="X68" s="299"/>
      <c r="Y68" s="289"/>
      <c r="Z68" s="226"/>
      <c r="AA68" s="226"/>
      <c r="AB68" s="226"/>
      <c r="AC68" s="226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5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5" customHeight="1">
      <c r="A70" s="93">
        <v>1</v>
      </c>
      <c r="B70" s="45" t="s">
        <v>61</v>
      </c>
      <c r="C70" s="35" t="s">
        <v>78</v>
      </c>
      <c r="D70" s="81" t="s">
        <v>370</v>
      </c>
      <c r="E70" s="98" t="e">
        <f t="shared" ref="E70:E75" si="22">D70/1000</f>
        <v>#VALUE!</v>
      </c>
      <c r="F70" s="82" t="s">
        <v>370</v>
      </c>
      <c r="G70" s="98" t="e">
        <f t="shared" ref="G70:O75" si="23">F70/1000</f>
        <v>#VALUE!</v>
      </c>
      <c r="H70" s="37" t="s">
        <v>370</v>
      </c>
      <c r="I70" s="98" t="e">
        <f t="shared" si="23"/>
        <v>#VALUE!</v>
      </c>
      <c r="J70" s="82" t="s">
        <v>370</v>
      </c>
      <c r="K70" s="98" t="e">
        <f t="shared" si="23"/>
        <v>#VALUE!</v>
      </c>
      <c r="L70" s="82" t="s">
        <v>370</v>
      </c>
      <c r="M70" s="98" t="e">
        <f t="shared" si="23"/>
        <v>#VALUE!</v>
      </c>
      <c r="N70" s="82" t="s">
        <v>370</v>
      </c>
      <c r="O70" s="98" t="e">
        <f t="shared" si="23"/>
        <v>#VALUE!</v>
      </c>
      <c r="P70" s="300" t="s">
        <v>370</v>
      </c>
      <c r="Q70" s="297" t="e">
        <f t="shared" ref="Q70:Q75" si="24">P70/1000</f>
        <v>#VALUE!</v>
      </c>
      <c r="R70" s="301" t="s">
        <v>370</v>
      </c>
      <c r="S70" s="297" t="e">
        <f t="shared" ref="S70:W75" si="25">R70/1000</f>
        <v>#VALUE!</v>
      </c>
      <c r="T70" s="301" t="s">
        <v>370</v>
      </c>
      <c r="U70" s="297" t="e">
        <f t="shared" si="25"/>
        <v>#VALUE!</v>
      </c>
      <c r="V70" s="301" t="s">
        <v>370</v>
      </c>
      <c r="W70" s="297" t="e">
        <f t="shared" si="25"/>
        <v>#VALUE!</v>
      </c>
      <c r="X70" s="300" t="s">
        <v>370</v>
      </c>
      <c r="Y70" s="297" t="e">
        <f t="shared" ref="Y70:Y75" si="26">X70/1000</f>
        <v>#VALUE!</v>
      </c>
      <c r="Z70" s="301" t="s">
        <v>370</v>
      </c>
      <c r="AA70" s="297" t="e">
        <f t="shared" ref="AA70:AA75" si="27">Z70/1000</f>
        <v>#VALUE!</v>
      </c>
      <c r="AB70" s="301" t="s">
        <v>370</v>
      </c>
      <c r="AC70" s="297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5" customHeight="1">
      <c r="A71" s="94">
        <v>2</v>
      </c>
      <c r="B71" s="46" t="s">
        <v>62</v>
      </c>
      <c r="C71" s="41" t="s">
        <v>78</v>
      </c>
      <c r="D71" s="83" t="s">
        <v>370</v>
      </c>
      <c r="E71" s="98" t="e">
        <f t="shared" si="22"/>
        <v>#VALUE!</v>
      </c>
      <c r="F71" s="84" t="s">
        <v>370</v>
      </c>
      <c r="G71" s="98" t="e">
        <f t="shared" si="23"/>
        <v>#VALUE!</v>
      </c>
      <c r="H71" s="38" t="s">
        <v>370</v>
      </c>
      <c r="I71" s="98" t="e">
        <f t="shared" si="23"/>
        <v>#VALUE!</v>
      </c>
      <c r="J71" s="84" t="s">
        <v>370</v>
      </c>
      <c r="K71" s="98" t="e">
        <f t="shared" si="23"/>
        <v>#VALUE!</v>
      </c>
      <c r="L71" s="84" t="s">
        <v>370</v>
      </c>
      <c r="M71" s="98" t="e">
        <f t="shared" si="23"/>
        <v>#VALUE!</v>
      </c>
      <c r="N71" s="84" t="s">
        <v>370</v>
      </c>
      <c r="O71" s="98" t="e">
        <f t="shared" si="23"/>
        <v>#VALUE!</v>
      </c>
      <c r="P71" s="267" t="s">
        <v>370</v>
      </c>
      <c r="Q71" s="297" t="e">
        <f t="shared" si="24"/>
        <v>#VALUE!</v>
      </c>
      <c r="R71" s="214" t="s">
        <v>370</v>
      </c>
      <c r="S71" s="297" t="e">
        <f t="shared" si="25"/>
        <v>#VALUE!</v>
      </c>
      <c r="T71" s="214" t="s">
        <v>370</v>
      </c>
      <c r="U71" s="297" t="e">
        <f t="shared" si="25"/>
        <v>#VALUE!</v>
      </c>
      <c r="V71" s="214" t="s">
        <v>370</v>
      </c>
      <c r="W71" s="297" t="e">
        <f t="shared" si="25"/>
        <v>#VALUE!</v>
      </c>
      <c r="X71" s="267" t="s">
        <v>370</v>
      </c>
      <c r="Y71" s="297" t="e">
        <f t="shared" si="26"/>
        <v>#VALUE!</v>
      </c>
      <c r="Z71" s="214" t="s">
        <v>370</v>
      </c>
      <c r="AA71" s="297" t="e">
        <f t="shared" si="27"/>
        <v>#VALUE!</v>
      </c>
      <c r="AB71" s="214" t="s">
        <v>370</v>
      </c>
      <c r="AC71" s="297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5" customHeight="1">
      <c r="A72" s="94">
        <v>3</v>
      </c>
      <c r="B72" s="46" t="s">
        <v>63</v>
      </c>
      <c r="C72" s="41" t="s">
        <v>78</v>
      </c>
      <c r="D72" s="79" t="s">
        <v>370</v>
      </c>
      <c r="E72" s="98" t="e">
        <f t="shared" si="22"/>
        <v>#VALUE!</v>
      </c>
      <c r="F72" s="80" t="s">
        <v>370</v>
      </c>
      <c r="G72" s="98" t="e">
        <f t="shared" si="23"/>
        <v>#VALUE!</v>
      </c>
      <c r="H72" s="38" t="s">
        <v>370</v>
      </c>
      <c r="I72" s="98" t="e">
        <f t="shared" si="23"/>
        <v>#VALUE!</v>
      </c>
      <c r="J72" s="80" t="s">
        <v>370</v>
      </c>
      <c r="K72" s="98" t="e">
        <f t="shared" si="23"/>
        <v>#VALUE!</v>
      </c>
      <c r="L72" s="80" t="s">
        <v>370</v>
      </c>
      <c r="M72" s="98" t="e">
        <f t="shared" si="23"/>
        <v>#VALUE!</v>
      </c>
      <c r="N72" s="80" t="s">
        <v>370</v>
      </c>
      <c r="O72" s="98" t="e">
        <f t="shared" si="23"/>
        <v>#VALUE!</v>
      </c>
      <c r="P72" s="269" t="s">
        <v>370</v>
      </c>
      <c r="Q72" s="297" t="e">
        <f t="shared" si="24"/>
        <v>#VALUE!</v>
      </c>
      <c r="R72" s="216" t="s">
        <v>370</v>
      </c>
      <c r="S72" s="297" t="e">
        <f t="shared" si="25"/>
        <v>#VALUE!</v>
      </c>
      <c r="T72" s="216" t="s">
        <v>370</v>
      </c>
      <c r="U72" s="297" t="e">
        <f t="shared" si="25"/>
        <v>#VALUE!</v>
      </c>
      <c r="V72" s="216" t="s">
        <v>370</v>
      </c>
      <c r="W72" s="297" t="e">
        <f t="shared" si="25"/>
        <v>#VALUE!</v>
      </c>
      <c r="X72" s="269" t="s">
        <v>370</v>
      </c>
      <c r="Y72" s="297" t="e">
        <f t="shared" si="26"/>
        <v>#VALUE!</v>
      </c>
      <c r="Z72" s="216" t="s">
        <v>370</v>
      </c>
      <c r="AA72" s="297" t="e">
        <f t="shared" si="27"/>
        <v>#VALUE!</v>
      </c>
      <c r="AB72" s="216" t="s">
        <v>370</v>
      </c>
      <c r="AC72" s="297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5" customHeight="1">
      <c r="A73" s="94">
        <v>4</v>
      </c>
      <c r="B73" s="46" t="s">
        <v>109</v>
      </c>
      <c r="C73" s="41" t="s">
        <v>78</v>
      </c>
      <c r="D73" s="83" t="s">
        <v>370</v>
      </c>
      <c r="E73" s="98" t="e">
        <f t="shared" si="22"/>
        <v>#VALUE!</v>
      </c>
      <c r="F73" s="84" t="s">
        <v>370</v>
      </c>
      <c r="G73" s="98" t="e">
        <f t="shared" si="23"/>
        <v>#VALUE!</v>
      </c>
      <c r="H73" s="38" t="s">
        <v>370</v>
      </c>
      <c r="I73" s="98" t="e">
        <f t="shared" si="23"/>
        <v>#VALUE!</v>
      </c>
      <c r="J73" s="84" t="s">
        <v>370</v>
      </c>
      <c r="K73" s="98" t="e">
        <f t="shared" si="23"/>
        <v>#VALUE!</v>
      </c>
      <c r="L73" s="84" t="s">
        <v>370</v>
      </c>
      <c r="M73" s="98" t="e">
        <f t="shared" si="23"/>
        <v>#VALUE!</v>
      </c>
      <c r="N73" s="84" t="s">
        <v>370</v>
      </c>
      <c r="O73" s="98" t="e">
        <f t="shared" si="23"/>
        <v>#VALUE!</v>
      </c>
      <c r="P73" s="267" t="s">
        <v>370</v>
      </c>
      <c r="Q73" s="297" t="e">
        <f t="shared" si="24"/>
        <v>#VALUE!</v>
      </c>
      <c r="R73" s="214" t="s">
        <v>370</v>
      </c>
      <c r="S73" s="297" t="e">
        <f t="shared" si="25"/>
        <v>#VALUE!</v>
      </c>
      <c r="T73" s="214" t="s">
        <v>370</v>
      </c>
      <c r="U73" s="297" t="e">
        <f t="shared" si="25"/>
        <v>#VALUE!</v>
      </c>
      <c r="V73" s="214" t="s">
        <v>370</v>
      </c>
      <c r="W73" s="297" t="e">
        <f t="shared" si="25"/>
        <v>#VALUE!</v>
      </c>
      <c r="X73" s="267" t="s">
        <v>370</v>
      </c>
      <c r="Y73" s="297" t="e">
        <f t="shared" si="26"/>
        <v>#VALUE!</v>
      </c>
      <c r="Z73" s="214" t="s">
        <v>370</v>
      </c>
      <c r="AA73" s="297" t="e">
        <f t="shared" si="27"/>
        <v>#VALUE!</v>
      </c>
      <c r="AB73" s="214" t="s">
        <v>370</v>
      </c>
      <c r="AC73" s="297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5" customHeight="1">
      <c r="A74" s="94">
        <v>5</v>
      </c>
      <c r="B74" s="46" t="s">
        <v>49</v>
      </c>
      <c r="C74" s="41" t="s">
        <v>78</v>
      </c>
      <c r="D74" s="79" t="s">
        <v>370</v>
      </c>
      <c r="E74" s="98" t="e">
        <f t="shared" si="22"/>
        <v>#VALUE!</v>
      </c>
      <c r="F74" s="80" t="s">
        <v>370</v>
      </c>
      <c r="G74" s="98" t="e">
        <f t="shared" si="23"/>
        <v>#VALUE!</v>
      </c>
      <c r="H74" s="38" t="s">
        <v>370</v>
      </c>
      <c r="I74" s="98" t="e">
        <f t="shared" si="23"/>
        <v>#VALUE!</v>
      </c>
      <c r="J74" s="80" t="s">
        <v>370</v>
      </c>
      <c r="K74" s="98" t="e">
        <f t="shared" si="23"/>
        <v>#VALUE!</v>
      </c>
      <c r="L74" s="80" t="s">
        <v>370</v>
      </c>
      <c r="M74" s="98" t="e">
        <f t="shared" si="23"/>
        <v>#VALUE!</v>
      </c>
      <c r="N74" s="80" t="s">
        <v>370</v>
      </c>
      <c r="O74" s="98" t="e">
        <f t="shared" si="23"/>
        <v>#VALUE!</v>
      </c>
      <c r="P74" s="269" t="s">
        <v>370</v>
      </c>
      <c r="Q74" s="297" t="e">
        <f t="shared" si="24"/>
        <v>#VALUE!</v>
      </c>
      <c r="R74" s="216" t="s">
        <v>370</v>
      </c>
      <c r="S74" s="297" t="e">
        <f t="shared" si="25"/>
        <v>#VALUE!</v>
      </c>
      <c r="T74" s="216" t="s">
        <v>370</v>
      </c>
      <c r="U74" s="297" t="e">
        <f t="shared" si="25"/>
        <v>#VALUE!</v>
      </c>
      <c r="V74" s="216" t="s">
        <v>370</v>
      </c>
      <c r="W74" s="297" t="e">
        <f t="shared" si="25"/>
        <v>#VALUE!</v>
      </c>
      <c r="X74" s="269" t="s">
        <v>370</v>
      </c>
      <c r="Y74" s="297" t="e">
        <f t="shared" si="26"/>
        <v>#VALUE!</v>
      </c>
      <c r="Z74" s="216" t="s">
        <v>370</v>
      </c>
      <c r="AA74" s="297" t="e">
        <f t="shared" si="27"/>
        <v>#VALUE!</v>
      </c>
      <c r="AB74" s="216" t="s">
        <v>370</v>
      </c>
      <c r="AC74" s="297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5" customHeight="1">
      <c r="A75" s="94">
        <v>6</v>
      </c>
      <c r="B75" s="46" t="s">
        <v>108</v>
      </c>
      <c r="C75" s="41" t="s">
        <v>78</v>
      </c>
      <c r="D75" s="79" t="s">
        <v>370</v>
      </c>
      <c r="E75" s="98" t="e">
        <f t="shared" si="22"/>
        <v>#VALUE!</v>
      </c>
      <c r="F75" s="80" t="s">
        <v>370</v>
      </c>
      <c r="G75" s="98" t="e">
        <f t="shared" si="23"/>
        <v>#VALUE!</v>
      </c>
      <c r="H75" s="38" t="s">
        <v>370</v>
      </c>
      <c r="I75" s="98" t="e">
        <f t="shared" si="23"/>
        <v>#VALUE!</v>
      </c>
      <c r="J75" s="80" t="s">
        <v>370</v>
      </c>
      <c r="K75" s="98" t="e">
        <f>J75/1000</f>
        <v>#VALUE!</v>
      </c>
      <c r="L75" s="80" t="s">
        <v>370</v>
      </c>
      <c r="M75" s="98" t="e">
        <f>L75/1000</f>
        <v>#VALUE!</v>
      </c>
      <c r="N75" s="80" t="s">
        <v>370</v>
      </c>
      <c r="O75" s="98" t="e">
        <f>N75/1000</f>
        <v>#VALUE!</v>
      </c>
      <c r="P75" s="269" t="s">
        <v>370</v>
      </c>
      <c r="Q75" s="297" t="e">
        <f t="shared" si="24"/>
        <v>#VALUE!</v>
      </c>
      <c r="R75" s="216" t="s">
        <v>370</v>
      </c>
      <c r="S75" s="297" t="e">
        <f t="shared" si="25"/>
        <v>#VALUE!</v>
      </c>
      <c r="T75" s="216" t="s">
        <v>370</v>
      </c>
      <c r="U75" s="297" t="e">
        <f>T75/1000</f>
        <v>#VALUE!</v>
      </c>
      <c r="V75" s="216" t="s">
        <v>370</v>
      </c>
      <c r="W75" s="297" t="e">
        <f>V75/1000</f>
        <v>#VALUE!</v>
      </c>
      <c r="X75" s="269" t="s">
        <v>370</v>
      </c>
      <c r="Y75" s="297" t="e">
        <f t="shared" si="26"/>
        <v>#VALUE!</v>
      </c>
      <c r="Z75" s="216" t="s">
        <v>370</v>
      </c>
      <c r="AA75" s="297" t="e">
        <f t="shared" si="27"/>
        <v>#VALUE!</v>
      </c>
      <c r="AB75" s="216" t="s">
        <v>370</v>
      </c>
      <c r="AC75" s="297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5" customHeight="1">
      <c r="A76" s="94">
        <v>7</v>
      </c>
      <c r="B76" s="116" t="s">
        <v>50</v>
      </c>
      <c r="C76" s="41" t="s">
        <v>78</v>
      </c>
      <c r="D76" s="39" t="s">
        <v>370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5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5" customHeight="1">
      <c r="A78" s="94">
        <v>9</v>
      </c>
      <c r="B78" s="46" t="s">
        <v>52</v>
      </c>
      <c r="C78" s="41" t="s">
        <v>78</v>
      </c>
      <c r="D78" s="79" t="s">
        <v>370</v>
      </c>
      <c r="E78" s="79"/>
      <c r="F78" s="80" t="s">
        <v>370</v>
      </c>
      <c r="G78" s="80"/>
      <c r="H78" s="38" t="s">
        <v>370</v>
      </c>
      <c r="I78" s="80"/>
      <c r="J78" s="80" t="s">
        <v>370</v>
      </c>
      <c r="K78" s="80"/>
      <c r="L78" s="80" t="s">
        <v>370</v>
      </c>
      <c r="M78" s="80"/>
      <c r="N78" s="80" t="s">
        <v>370</v>
      </c>
      <c r="O78" s="80"/>
      <c r="P78" s="269" t="s">
        <v>370</v>
      </c>
      <c r="Q78" s="216"/>
      <c r="R78" s="216" t="s">
        <v>370</v>
      </c>
      <c r="S78" s="216"/>
      <c r="T78" s="216" t="s">
        <v>370</v>
      </c>
      <c r="U78" s="216"/>
      <c r="V78" s="216" t="s">
        <v>370</v>
      </c>
      <c r="W78" s="216"/>
      <c r="X78" s="269" t="s">
        <v>370</v>
      </c>
      <c r="Y78" s="269"/>
      <c r="Z78" s="216" t="s">
        <v>370</v>
      </c>
      <c r="AA78" s="216"/>
      <c r="AB78" s="216" t="s">
        <v>370</v>
      </c>
      <c r="AC78" s="216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5" customHeight="1">
      <c r="A79" s="94">
        <v>10</v>
      </c>
      <c r="B79" s="46" t="s">
        <v>53</v>
      </c>
      <c r="C79" s="41" t="s">
        <v>78</v>
      </c>
      <c r="D79" s="79" t="s">
        <v>370</v>
      </c>
      <c r="E79" s="79"/>
      <c r="F79" s="80" t="s">
        <v>370</v>
      </c>
      <c r="G79" s="80"/>
      <c r="H79" s="38" t="s">
        <v>370</v>
      </c>
      <c r="I79" s="80"/>
      <c r="J79" s="80" t="s">
        <v>370</v>
      </c>
      <c r="K79" s="80"/>
      <c r="L79" s="80" t="s">
        <v>370</v>
      </c>
      <c r="M79" s="80"/>
      <c r="N79" s="80" t="s">
        <v>370</v>
      </c>
      <c r="O79" s="80"/>
      <c r="P79" s="269" t="s">
        <v>370</v>
      </c>
      <c r="Q79" s="216"/>
      <c r="R79" s="216" t="s">
        <v>370</v>
      </c>
      <c r="S79" s="216"/>
      <c r="T79" s="216" t="s">
        <v>370</v>
      </c>
      <c r="U79" s="216"/>
      <c r="V79" s="216" t="s">
        <v>370</v>
      </c>
      <c r="W79" s="216"/>
      <c r="X79" s="269" t="s">
        <v>370</v>
      </c>
      <c r="Y79" s="269"/>
      <c r="Z79" s="216" t="s">
        <v>370</v>
      </c>
      <c r="AA79" s="216"/>
      <c r="AB79" s="216" t="s">
        <v>370</v>
      </c>
      <c r="AC79" s="216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5" customHeight="1">
      <c r="A80" s="94">
        <v>11</v>
      </c>
      <c r="B80" s="46" t="s">
        <v>106</v>
      </c>
      <c r="C80" s="43" t="s">
        <v>75</v>
      </c>
      <c r="D80" s="25" t="s">
        <v>370</v>
      </c>
      <c r="E80" s="25"/>
      <c r="F80" s="26" t="s">
        <v>370</v>
      </c>
      <c r="G80" s="26"/>
      <c r="H80" s="38" t="s">
        <v>370</v>
      </c>
      <c r="I80" s="26"/>
      <c r="J80" s="26" t="s">
        <v>370</v>
      </c>
      <c r="K80" s="26"/>
      <c r="L80" s="26" t="s">
        <v>370</v>
      </c>
      <c r="M80" s="26"/>
      <c r="N80" s="26" t="s">
        <v>370</v>
      </c>
      <c r="O80" s="26"/>
      <c r="P80" s="190" t="s">
        <v>370</v>
      </c>
      <c r="Q80" s="191"/>
      <c r="R80" s="191" t="s">
        <v>370</v>
      </c>
      <c r="S80" s="191"/>
      <c r="T80" s="191" t="s">
        <v>370</v>
      </c>
      <c r="U80" s="191"/>
      <c r="V80" s="191" t="s">
        <v>370</v>
      </c>
      <c r="W80" s="191"/>
      <c r="X80" s="190" t="s">
        <v>370</v>
      </c>
      <c r="Y80" s="190"/>
      <c r="Z80" s="191" t="s">
        <v>370</v>
      </c>
      <c r="AA80" s="191"/>
      <c r="AB80" s="191" t="s">
        <v>370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5" customHeight="1">
      <c r="A81" s="94">
        <v>12</v>
      </c>
      <c r="B81" s="46" t="s">
        <v>54</v>
      </c>
      <c r="C81" s="41" t="s">
        <v>78</v>
      </c>
      <c r="D81" s="25">
        <v>0.6</v>
      </c>
      <c r="E81" s="25"/>
      <c r="F81" s="26">
        <v>0.6</v>
      </c>
      <c r="G81" s="26"/>
      <c r="H81" s="38">
        <v>0.5</v>
      </c>
      <c r="I81" s="26"/>
      <c r="J81" s="26">
        <v>0.5</v>
      </c>
      <c r="K81" s="26"/>
      <c r="L81" s="26">
        <v>0.6</v>
      </c>
      <c r="M81" s="26"/>
      <c r="N81" s="26">
        <v>0.6</v>
      </c>
      <c r="O81" s="26"/>
      <c r="P81" s="190">
        <v>0.6</v>
      </c>
      <c r="Q81" s="191"/>
      <c r="R81" s="191">
        <v>0.3</v>
      </c>
      <c r="S81" s="191"/>
      <c r="T81" s="191">
        <v>0.5</v>
      </c>
      <c r="U81" s="191"/>
      <c r="V81" s="191">
        <v>0.4</v>
      </c>
      <c r="W81" s="191"/>
      <c r="X81" s="190">
        <v>0.8</v>
      </c>
      <c r="Y81" s="190"/>
      <c r="Z81" s="191">
        <v>0.5</v>
      </c>
      <c r="AA81" s="191"/>
      <c r="AB81" s="191">
        <v>0.3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5" customHeight="1">
      <c r="A82" s="94">
        <v>13</v>
      </c>
      <c r="B82" s="46" t="s">
        <v>64</v>
      </c>
      <c r="C82" s="41" t="s">
        <v>78</v>
      </c>
      <c r="D82" s="25" t="s">
        <v>370</v>
      </c>
      <c r="E82" s="25"/>
      <c r="F82" s="26" t="s">
        <v>370</v>
      </c>
      <c r="G82" s="26"/>
      <c r="H82" s="38" t="s">
        <v>370</v>
      </c>
      <c r="I82" s="26"/>
      <c r="J82" s="26" t="s">
        <v>370</v>
      </c>
      <c r="K82" s="26"/>
      <c r="L82" s="26" t="s">
        <v>370</v>
      </c>
      <c r="M82" s="26"/>
      <c r="N82" s="26" t="s">
        <v>370</v>
      </c>
      <c r="O82" s="26"/>
      <c r="P82" s="190" t="s">
        <v>370</v>
      </c>
      <c r="Q82" s="191"/>
      <c r="R82" s="191" t="s">
        <v>370</v>
      </c>
      <c r="S82" s="191"/>
      <c r="T82" s="191" t="s">
        <v>370</v>
      </c>
      <c r="U82" s="191"/>
      <c r="V82" s="191" t="s">
        <v>370</v>
      </c>
      <c r="W82" s="191"/>
      <c r="X82" s="190" t="s">
        <v>370</v>
      </c>
      <c r="Y82" s="190"/>
      <c r="Z82" s="191" t="s">
        <v>370</v>
      </c>
      <c r="AA82" s="191"/>
      <c r="AB82" s="191" t="s">
        <v>370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5" customHeight="1">
      <c r="A83" s="94">
        <v>14</v>
      </c>
      <c r="B83" s="46" t="s">
        <v>65</v>
      </c>
      <c r="C83" s="41" t="s">
        <v>78</v>
      </c>
      <c r="D83" s="79" t="s">
        <v>370</v>
      </c>
      <c r="E83" s="276" t="e">
        <f>D83/1000</f>
        <v>#VALUE!</v>
      </c>
      <c r="F83" s="80" t="s">
        <v>370</v>
      </c>
      <c r="G83" s="276" t="e">
        <f>F83/1000</f>
        <v>#VALUE!</v>
      </c>
      <c r="H83" s="38" t="s">
        <v>370</v>
      </c>
      <c r="I83" s="276" t="e">
        <f>H83/1000</f>
        <v>#VALUE!</v>
      </c>
      <c r="J83" s="80" t="s">
        <v>370</v>
      </c>
      <c r="K83" s="276" t="e">
        <f>J83/1000</f>
        <v>#VALUE!</v>
      </c>
      <c r="L83" s="80" t="s">
        <v>370</v>
      </c>
      <c r="M83" s="276" t="e">
        <f>L83/1000</f>
        <v>#VALUE!</v>
      </c>
      <c r="N83" s="80" t="s">
        <v>370</v>
      </c>
      <c r="O83" s="276" t="e">
        <f>N83/1000</f>
        <v>#VALUE!</v>
      </c>
      <c r="P83" s="269" t="s">
        <v>370</v>
      </c>
      <c r="Q83" s="298" t="e">
        <f>P83/1000</f>
        <v>#VALUE!</v>
      </c>
      <c r="R83" s="216" t="s">
        <v>370</v>
      </c>
      <c r="S83" s="298" t="e">
        <f t="shared" ref="S83" si="29">R83/1000</f>
        <v>#VALUE!</v>
      </c>
      <c r="T83" s="216" t="s">
        <v>370</v>
      </c>
      <c r="U83" s="298" t="e">
        <f t="shared" ref="U83" si="30">T83/1000</f>
        <v>#VALUE!</v>
      </c>
      <c r="V83" s="216" t="s">
        <v>370</v>
      </c>
      <c r="W83" s="298" t="e">
        <f t="shared" ref="W83" si="31">V83/1000</f>
        <v>#VALUE!</v>
      </c>
      <c r="X83" s="269" t="s">
        <v>370</v>
      </c>
      <c r="Y83" s="298" t="e">
        <f t="shared" ref="Y83" si="32">X83/1000</f>
        <v>#VALUE!</v>
      </c>
      <c r="Z83" s="216" t="s">
        <v>370</v>
      </c>
      <c r="AA83" s="298" t="e">
        <f t="shared" ref="AA83" si="33">Z83/1000</f>
        <v>#VALUE!</v>
      </c>
      <c r="AB83" s="216" t="s">
        <v>370</v>
      </c>
      <c r="AC83" s="298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5" customHeight="1">
      <c r="A84" s="94">
        <v>15</v>
      </c>
      <c r="B84" s="46" t="s">
        <v>55</v>
      </c>
      <c r="C84" s="41" t="s">
        <v>78</v>
      </c>
      <c r="D84" s="25">
        <v>2.9</v>
      </c>
      <c r="E84" s="25"/>
      <c r="F84" s="26">
        <v>2.2999999999999998</v>
      </c>
      <c r="G84" s="26"/>
      <c r="H84" s="38">
        <v>19.399999999999999</v>
      </c>
      <c r="I84" s="26"/>
      <c r="J84" s="26">
        <v>15.6</v>
      </c>
      <c r="K84" s="26"/>
      <c r="L84" s="26">
        <v>2.4</v>
      </c>
      <c r="M84" s="26"/>
      <c r="N84" s="26">
        <v>1.6</v>
      </c>
      <c r="O84" s="26"/>
      <c r="P84" s="190">
        <v>7.6</v>
      </c>
      <c r="Q84" s="191"/>
      <c r="R84" s="191">
        <v>3.9</v>
      </c>
      <c r="S84" s="191"/>
      <c r="T84" s="191">
        <v>2.9</v>
      </c>
      <c r="U84" s="191"/>
      <c r="V84" s="191">
        <v>4.5</v>
      </c>
      <c r="W84" s="191"/>
      <c r="X84" s="190">
        <v>2.5</v>
      </c>
      <c r="Y84" s="190"/>
      <c r="Z84" s="191">
        <v>2.8</v>
      </c>
      <c r="AA84" s="191"/>
      <c r="AB84" s="191">
        <v>1.9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5" customHeight="1">
      <c r="A85" s="94">
        <v>16</v>
      </c>
      <c r="B85" s="46" t="s">
        <v>107</v>
      </c>
      <c r="C85" s="41" t="s">
        <v>78</v>
      </c>
      <c r="D85" s="79" t="s">
        <v>370</v>
      </c>
      <c r="E85" s="79"/>
      <c r="F85" s="80" t="s">
        <v>370</v>
      </c>
      <c r="G85" s="80"/>
      <c r="H85" s="38" t="s">
        <v>370</v>
      </c>
      <c r="I85" s="80"/>
      <c r="J85" s="80" t="s">
        <v>370</v>
      </c>
      <c r="K85" s="80"/>
      <c r="L85" s="80" t="s">
        <v>370</v>
      </c>
      <c r="M85" s="80"/>
      <c r="N85" s="80" t="s">
        <v>370</v>
      </c>
      <c r="O85" s="80"/>
      <c r="P85" s="269" t="s">
        <v>370</v>
      </c>
      <c r="Q85" s="216"/>
      <c r="R85" s="216" t="s">
        <v>370</v>
      </c>
      <c r="S85" s="216"/>
      <c r="T85" s="216" t="s">
        <v>370</v>
      </c>
      <c r="U85" s="216"/>
      <c r="V85" s="216" t="s">
        <v>370</v>
      </c>
      <c r="W85" s="216"/>
      <c r="X85" s="269" t="s">
        <v>370</v>
      </c>
      <c r="Y85" s="269"/>
      <c r="Z85" s="216" t="s">
        <v>370</v>
      </c>
      <c r="AA85" s="216"/>
      <c r="AB85" s="216" t="s">
        <v>370</v>
      </c>
      <c r="AC85" s="216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5" customHeight="1">
      <c r="A86" s="94">
        <v>17</v>
      </c>
      <c r="B86" s="46" t="s">
        <v>66</v>
      </c>
      <c r="C86" s="41" t="s">
        <v>78</v>
      </c>
      <c r="D86" s="79" t="s">
        <v>370</v>
      </c>
      <c r="E86" s="79"/>
      <c r="F86" s="80" t="s">
        <v>370</v>
      </c>
      <c r="G86" s="80"/>
      <c r="H86" s="38" t="s">
        <v>370</v>
      </c>
      <c r="I86" s="80"/>
      <c r="J86" s="80" t="s">
        <v>370</v>
      </c>
      <c r="K86" s="80"/>
      <c r="L86" s="80" t="s">
        <v>370</v>
      </c>
      <c r="M86" s="80"/>
      <c r="N86" s="80" t="s">
        <v>370</v>
      </c>
      <c r="O86" s="80"/>
      <c r="P86" s="269" t="s">
        <v>370</v>
      </c>
      <c r="Q86" s="216"/>
      <c r="R86" s="216" t="s">
        <v>370</v>
      </c>
      <c r="S86" s="216"/>
      <c r="T86" s="216" t="s">
        <v>370</v>
      </c>
      <c r="U86" s="216"/>
      <c r="V86" s="216" t="s">
        <v>370</v>
      </c>
      <c r="W86" s="216"/>
      <c r="X86" s="269" t="s">
        <v>370</v>
      </c>
      <c r="Y86" s="269"/>
      <c r="Z86" s="216" t="s">
        <v>370</v>
      </c>
      <c r="AA86" s="216"/>
      <c r="AB86" s="216" t="s">
        <v>370</v>
      </c>
      <c r="AC86" s="216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5" customHeight="1">
      <c r="A87" s="94">
        <v>18</v>
      </c>
      <c r="B87" s="46" t="s">
        <v>67</v>
      </c>
      <c r="C87" s="41" t="s">
        <v>78</v>
      </c>
      <c r="D87" s="25" t="s">
        <v>370</v>
      </c>
      <c r="E87" s="25"/>
      <c r="F87" s="26" t="s">
        <v>370</v>
      </c>
      <c r="G87" s="26"/>
      <c r="H87" s="38" t="s">
        <v>370</v>
      </c>
      <c r="I87" s="26"/>
      <c r="J87" s="26" t="s">
        <v>370</v>
      </c>
      <c r="K87" s="26"/>
      <c r="L87" s="26" t="s">
        <v>370</v>
      </c>
      <c r="M87" s="26"/>
      <c r="N87" s="26" t="s">
        <v>370</v>
      </c>
      <c r="O87" s="26"/>
      <c r="P87" s="190" t="s">
        <v>370</v>
      </c>
      <c r="Q87" s="191"/>
      <c r="R87" s="191" t="s">
        <v>370</v>
      </c>
      <c r="S87" s="191"/>
      <c r="T87" s="191" t="s">
        <v>370</v>
      </c>
      <c r="U87" s="191"/>
      <c r="V87" s="191" t="s">
        <v>370</v>
      </c>
      <c r="W87" s="191"/>
      <c r="X87" s="190" t="s">
        <v>370</v>
      </c>
      <c r="Y87" s="190"/>
      <c r="Z87" s="191" t="s">
        <v>370</v>
      </c>
      <c r="AA87" s="191"/>
      <c r="AB87" s="191" t="s">
        <v>370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5" customHeight="1">
      <c r="A88" s="94">
        <v>19</v>
      </c>
      <c r="B88" s="46" t="s">
        <v>110</v>
      </c>
      <c r="C88" s="43" t="s">
        <v>75</v>
      </c>
      <c r="D88" s="39" t="s">
        <v>370</v>
      </c>
      <c r="E88" s="39"/>
      <c r="F88" s="38" t="s">
        <v>370</v>
      </c>
      <c r="G88" s="38"/>
      <c r="H88" s="38" t="s">
        <v>370</v>
      </c>
      <c r="I88" s="38"/>
      <c r="J88" s="38" t="s">
        <v>370</v>
      </c>
      <c r="K88" s="38"/>
      <c r="L88" s="38" t="s">
        <v>370</v>
      </c>
      <c r="M88" s="38"/>
      <c r="N88" s="38" t="s">
        <v>370</v>
      </c>
      <c r="O88" s="38"/>
      <c r="P88" s="187" t="s">
        <v>370</v>
      </c>
      <c r="Q88" s="188"/>
      <c r="R88" s="188" t="s">
        <v>370</v>
      </c>
      <c r="S88" s="188"/>
      <c r="T88" s="188" t="s">
        <v>370</v>
      </c>
      <c r="U88" s="188"/>
      <c r="V88" s="188" t="s">
        <v>370</v>
      </c>
      <c r="W88" s="188"/>
      <c r="X88" s="187" t="s">
        <v>370</v>
      </c>
      <c r="Y88" s="187"/>
      <c r="Z88" s="188" t="s">
        <v>370</v>
      </c>
      <c r="AA88" s="188"/>
      <c r="AB88" s="188" t="s">
        <v>370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5" customHeight="1">
      <c r="A89" s="94">
        <v>20</v>
      </c>
      <c r="B89" s="46" t="s">
        <v>56</v>
      </c>
      <c r="C89" s="41" t="s">
        <v>78</v>
      </c>
      <c r="D89" s="39">
        <v>54</v>
      </c>
      <c r="E89" s="39"/>
      <c r="F89" s="38">
        <v>57</v>
      </c>
      <c r="G89" s="38"/>
      <c r="H89" s="38">
        <v>163</v>
      </c>
      <c r="I89" s="38"/>
      <c r="J89" s="38">
        <v>144</v>
      </c>
      <c r="K89" s="38"/>
      <c r="L89" s="38">
        <v>58</v>
      </c>
      <c r="M89" s="38"/>
      <c r="N89" s="38">
        <v>50</v>
      </c>
      <c r="O89" s="38"/>
      <c r="P89" s="187">
        <v>105</v>
      </c>
      <c r="Q89" s="188"/>
      <c r="R89" s="188">
        <v>82</v>
      </c>
      <c r="S89" s="188"/>
      <c r="T89" s="188">
        <v>82</v>
      </c>
      <c r="U89" s="188"/>
      <c r="V89" s="188">
        <v>77</v>
      </c>
      <c r="W89" s="188"/>
      <c r="X89" s="187">
        <v>37</v>
      </c>
      <c r="Y89" s="187"/>
      <c r="Z89" s="188">
        <v>38</v>
      </c>
      <c r="AA89" s="188"/>
      <c r="AB89" s="188">
        <v>40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5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5" customHeight="1">
      <c r="A91" s="94">
        <v>22</v>
      </c>
      <c r="B91" s="46" t="s">
        <v>115</v>
      </c>
      <c r="C91" s="43" t="s">
        <v>75</v>
      </c>
      <c r="D91" s="25">
        <v>7.7</v>
      </c>
      <c r="E91" s="25"/>
      <c r="F91" s="26">
        <v>7.1</v>
      </c>
      <c r="G91" s="26"/>
      <c r="H91" s="38">
        <v>6.4</v>
      </c>
      <c r="I91" s="26"/>
      <c r="J91" s="26">
        <v>6.6</v>
      </c>
      <c r="K91" s="26"/>
      <c r="L91" s="26">
        <v>7</v>
      </c>
      <c r="M91" s="26"/>
      <c r="N91" s="26">
        <v>6.9</v>
      </c>
      <c r="O91" s="26"/>
      <c r="P91" s="190">
        <v>7</v>
      </c>
      <c r="Q91" s="191"/>
      <c r="R91" s="191">
        <v>7</v>
      </c>
      <c r="S91" s="191"/>
      <c r="T91" s="191">
        <v>7.2</v>
      </c>
      <c r="U91" s="191"/>
      <c r="V91" s="191">
        <v>7</v>
      </c>
      <c r="W91" s="191"/>
      <c r="X91" s="190">
        <v>7.2</v>
      </c>
      <c r="Y91" s="190"/>
      <c r="Z91" s="191">
        <v>7.2</v>
      </c>
      <c r="AA91" s="191"/>
      <c r="AB91" s="191">
        <v>7.4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5" customHeight="1">
      <c r="A92" s="94">
        <v>23</v>
      </c>
      <c r="B92" s="46" t="s">
        <v>57</v>
      </c>
      <c r="C92" s="43" t="s">
        <v>75</v>
      </c>
      <c r="D92" s="25">
        <v>-1.9905608091855447</v>
      </c>
      <c r="E92" s="25"/>
      <c r="F92" s="26">
        <v>-2.556430676697611</v>
      </c>
      <c r="G92" s="26"/>
      <c r="H92" s="38">
        <v>-2.1688331289949745</v>
      </c>
      <c r="I92" s="26"/>
      <c r="J92" s="26">
        <v>-2.1838256319862528</v>
      </c>
      <c r="K92" s="26"/>
      <c r="L92" s="26">
        <v>-2.669982697430755</v>
      </c>
      <c r="M92" s="26"/>
      <c r="N92" s="26">
        <v>-2.7581953489743021</v>
      </c>
      <c r="O92" s="26"/>
      <c r="P92" s="190">
        <v>-2.3454914346206062</v>
      </c>
      <c r="Q92" s="191"/>
      <c r="R92" s="191">
        <v>-2.3317908870324082</v>
      </c>
      <c r="S92" s="191"/>
      <c r="T92" s="191">
        <v>-2.0798693396426833</v>
      </c>
      <c r="U92" s="191"/>
      <c r="V92" s="191">
        <v>-2.3779265201896509</v>
      </c>
      <c r="W92" s="191"/>
      <c r="X92" s="190">
        <v>-2.5418387895045798</v>
      </c>
      <c r="Y92" s="190"/>
      <c r="Z92" s="191">
        <v>-2.4840876339919413</v>
      </c>
      <c r="AA92" s="191"/>
      <c r="AB92" s="191">
        <v>-2.2361883045581137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5" customHeight="1">
      <c r="A93" s="94">
        <v>24</v>
      </c>
      <c r="B93" s="48" t="s">
        <v>58</v>
      </c>
      <c r="C93" s="49" t="s">
        <v>104</v>
      </c>
      <c r="D93" s="39" t="s">
        <v>370</v>
      </c>
      <c r="E93" s="39"/>
      <c r="F93" s="38" t="s">
        <v>370</v>
      </c>
      <c r="G93" s="38"/>
      <c r="H93" s="38" t="s">
        <v>370</v>
      </c>
      <c r="I93" s="38"/>
      <c r="J93" s="38" t="s">
        <v>370</v>
      </c>
      <c r="K93" s="38"/>
      <c r="L93" s="38" t="s">
        <v>370</v>
      </c>
      <c r="M93" s="38"/>
      <c r="N93" s="38" t="s">
        <v>370</v>
      </c>
      <c r="O93" s="38"/>
      <c r="P93" s="187" t="s">
        <v>370</v>
      </c>
      <c r="Q93" s="188"/>
      <c r="R93" s="188" t="s">
        <v>370</v>
      </c>
      <c r="S93" s="188"/>
      <c r="T93" s="188" t="s">
        <v>370</v>
      </c>
      <c r="U93" s="188"/>
      <c r="V93" s="188" t="s">
        <v>370</v>
      </c>
      <c r="W93" s="188"/>
      <c r="X93" s="187" t="s">
        <v>370</v>
      </c>
      <c r="Y93" s="187"/>
      <c r="Z93" s="188" t="s">
        <v>370</v>
      </c>
      <c r="AA93" s="188"/>
      <c r="AB93" s="188" t="s">
        <v>370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5" customHeight="1">
      <c r="A94" s="94">
        <v>25</v>
      </c>
      <c r="B94" s="46" t="s">
        <v>116</v>
      </c>
      <c r="C94" s="41" t="s">
        <v>78</v>
      </c>
      <c r="D94" s="79" t="s">
        <v>370</v>
      </c>
      <c r="E94" s="79"/>
      <c r="F94" s="80" t="s">
        <v>370</v>
      </c>
      <c r="G94" s="80"/>
      <c r="H94" s="38" t="s">
        <v>370</v>
      </c>
      <c r="I94" s="80"/>
      <c r="J94" s="80" t="s">
        <v>370</v>
      </c>
      <c r="K94" s="80"/>
      <c r="L94" s="80" t="s">
        <v>370</v>
      </c>
      <c r="M94" s="80"/>
      <c r="N94" s="80" t="s">
        <v>370</v>
      </c>
      <c r="O94" s="80"/>
      <c r="P94" s="269" t="s">
        <v>370</v>
      </c>
      <c r="Q94" s="216"/>
      <c r="R94" s="216" t="s">
        <v>370</v>
      </c>
      <c r="S94" s="216"/>
      <c r="T94" s="216" t="s">
        <v>370</v>
      </c>
      <c r="U94" s="216"/>
      <c r="V94" s="216" t="s">
        <v>370</v>
      </c>
      <c r="W94" s="216"/>
      <c r="X94" s="269" t="s">
        <v>370</v>
      </c>
      <c r="Y94" s="269"/>
      <c r="Z94" s="216" t="s">
        <v>370</v>
      </c>
      <c r="AA94" s="216"/>
      <c r="AB94" s="216" t="s">
        <v>370</v>
      </c>
      <c r="AC94" s="216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5" customHeight="1">
      <c r="A95" s="94">
        <v>26</v>
      </c>
      <c r="B95" s="46" t="s">
        <v>68</v>
      </c>
      <c r="C95" s="41" t="s">
        <v>78</v>
      </c>
      <c r="D95" s="87" t="s">
        <v>370</v>
      </c>
      <c r="E95" s="276" t="e">
        <f>D95/1000</f>
        <v>#VALUE!</v>
      </c>
      <c r="F95" s="88" t="s">
        <v>370</v>
      </c>
      <c r="G95" s="276" t="e">
        <f>F95/1000</f>
        <v>#VALUE!</v>
      </c>
      <c r="H95" s="38" t="s">
        <v>370</v>
      </c>
      <c r="I95" s="276" t="e">
        <f>H95/1000</f>
        <v>#VALUE!</v>
      </c>
      <c r="J95" s="88" t="s">
        <v>370</v>
      </c>
      <c r="K95" s="276" t="e">
        <f>J95/1000</f>
        <v>#VALUE!</v>
      </c>
      <c r="L95" s="88" t="s">
        <v>370</v>
      </c>
      <c r="M95" s="276" t="e">
        <f>L95/1000</f>
        <v>#VALUE!</v>
      </c>
      <c r="N95" s="88" t="s">
        <v>370</v>
      </c>
      <c r="O95" s="276" t="e">
        <f>N95/1000</f>
        <v>#VALUE!</v>
      </c>
      <c r="P95" s="270" t="s">
        <v>370</v>
      </c>
      <c r="Q95" s="298" t="e">
        <f>P95/1000</f>
        <v>#VALUE!</v>
      </c>
      <c r="R95" s="302" t="s">
        <v>370</v>
      </c>
      <c r="S95" s="298" t="e">
        <f t="shared" ref="S95" si="35">R95/1000</f>
        <v>#VALUE!</v>
      </c>
      <c r="T95" s="302" t="s">
        <v>370</v>
      </c>
      <c r="U95" s="298" t="e">
        <f t="shared" ref="U95" si="36">T95/1000</f>
        <v>#VALUE!</v>
      </c>
      <c r="V95" s="302" t="s">
        <v>370</v>
      </c>
      <c r="W95" s="298" t="e">
        <f t="shared" ref="W95" si="37">V95/1000</f>
        <v>#VALUE!</v>
      </c>
      <c r="X95" s="270" t="s">
        <v>370</v>
      </c>
      <c r="Y95" s="298" t="e">
        <f t="shared" ref="Y95" si="38">X95/1000</f>
        <v>#VALUE!</v>
      </c>
      <c r="Z95" s="302" t="s">
        <v>370</v>
      </c>
      <c r="AA95" s="298" t="e">
        <f t="shared" ref="AA95" si="39">Z95/1000</f>
        <v>#VALUE!</v>
      </c>
      <c r="AB95" s="302" t="s">
        <v>370</v>
      </c>
      <c r="AC95" s="298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5" customHeight="1" thickBot="1">
      <c r="A96" s="95">
        <v>27</v>
      </c>
      <c r="B96" s="277" t="s">
        <v>191</v>
      </c>
      <c r="C96" s="278"/>
      <c r="D96" s="107">
        <v>0</v>
      </c>
      <c r="E96" s="279">
        <f>D96/1000</f>
        <v>0</v>
      </c>
      <c r="F96" s="102">
        <v>0</v>
      </c>
      <c r="G96" s="279">
        <f>F96/1000</f>
        <v>0</v>
      </c>
      <c r="H96" s="58">
        <v>8.0000000000000002E-3</v>
      </c>
      <c r="I96" s="279">
        <f>H96/1000</f>
        <v>7.9999999999999996E-6</v>
      </c>
      <c r="J96" s="102">
        <v>0</v>
      </c>
      <c r="K96" s="279">
        <f>J96/1000</f>
        <v>0</v>
      </c>
      <c r="L96" s="102">
        <v>0</v>
      </c>
      <c r="M96" s="279">
        <f>L96/1000</f>
        <v>0</v>
      </c>
      <c r="N96" s="102">
        <v>0</v>
      </c>
      <c r="O96" s="279">
        <f>N96/1000</f>
        <v>0</v>
      </c>
      <c r="P96" s="303">
        <v>0</v>
      </c>
      <c r="Q96" s="297">
        <f>P96/1000</f>
        <v>0</v>
      </c>
      <c r="R96" s="304">
        <v>0</v>
      </c>
      <c r="S96" s="297">
        <f>R96/1000</f>
        <v>0</v>
      </c>
      <c r="T96" s="304">
        <v>0</v>
      </c>
      <c r="U96" s="297">
        <f>T96/1000</f>
        <v>0</v>
      </c>
      <c r="V96" s="304">
        <v>0</v>
      </c>
      <c r="W96" s="297">
        <f>V96/1000</f>
        <v>0</v>
      </c>
      <c r="X96" s="303">
        <v>0</v>
      </c>
      <c r="Y96" s="297">
        <f>X96/1000</f>
        <v>0</v>
      </c>
      <c r="Z96" s="304">
        <v>0</v>
      </c>
      <c r="AA96" s="297">
        <f>Z96/1000</f>
        <v>0</v>
      </c>
      <c r="AB96" s="304">
        <v>0</v>
      </c>
      <c r="AC96" s="297">
        <f>AB96/1000</f>
        <v>0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3" t="s">
        <v>105</v>
      </c>
      <c r="B97" s="44"/>
      <c r="C97" s="15" t="s">
        <v>76</v>
      </c>
      <c r="D97" s="16" t="s">
        <v>370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370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5" customHeight="1">
      <c r="A98" s="93">
        <v>1</v>
      </c>
      <c r="B98" s="110" t="s">
        <v>356</v>
      </c>
      <c r="C98" s="51" t="s">
        <v>60</v>
      </c>
      <c r="D98" s="77">
        <v>3.3</v>
      </c>
      <c r="E98" s="77"/>
      <c r="F98" s="78">
        <v>2.6</v>
      </c>
      <c r="G98" s="78"/>
      <c r="H98" s="37">
        <v>22.1</v>
      </c>
      <c r="I98" s="78"/>
      <c r="J98" s="78">
        <v>17.7</v>
      </c>
      <c r="K98" s="78"/>
      <c r="L98" s="78">
        <v>2.7</v>
      </c>
      <c r="M98" s="78"/>
      <c r="N98" s="78">
        <v>1.8</v>
      </c>
      <c r="O98" s="78"/>
      <c r="P98" s="273">
        <v>8.6</v>
      </c>
      <c r="Q98" s="240"/>
      <c r="R98" s="240">
        <v>4.4000000000000004</v>
      </c>
      <c r="S98" s="240"/>
      <c r="T98" s="240">
        <v>3.3</v>
      </c>
      <c r="U98" s="240"/>
      <c r="V98" s="240">
        <v>5.0999999999999996</v>
      </c>
      <c r="W98" s="240"/>
      <c r="X98" s="273">
        <v>2.8</v>
      </c>
      <c r="Y98" s="273"/>
      <c r="Z98" s="240">
        <v>3.2</v>
      </c>
      <c r="AA98" s="240"/>
      <c r="AB98" s="240">
        <v>2.2000000000000002</v>
      </c>
      <c r="AC98" s="240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5" customHeight="1">
      <c r="A99" s="94">
        <v>2</v>
      </c>
      <c r="B99" s="111" t="s">
        <v>357</v>
      </c>
      <c r="C99" s="53" t="s">
        <v>60</v>
      </c>
      <c r="D99" s="25">
        <v>17.100000000000001</v>
      </c>
      <c r="E99" s="25"/>
      <c r="F99" s="26">
        <v>16</v>
      </c>
      <c r="G99" s="26"/>
      <c r="H99" s="38">
        <v>52.5</v>
      </c>
      <c r="I99" s="26"/>
      <c r="J99" s="26">
        <v>45.7</v>
      </c>
      <c r="K99" s="26"/>
      <c r="L99" s="26">
        <v>15.2</v>
      </c>
      <c r="M99" s="26"/>
      <c r="N99" s="26">
        <v>15.2</v>
      </c>
      <c r="O99" s="26"/>
      <c r="P99" s="190">
        <v>19.600000000000001</v>
      </c>
      <c r="Q99" s="191"/>
      <c r="R99" s="191">
        <v>22.5</v>
      </c>
      <c r="S99" s="191"/>
      <c r="T99" s="191">
        <v>23.1</v>
      </c>
      <c r="U99" s="191"/>
      <c r="V99" s="191">
        <v>20.5</v>
      </c>
      <c r="W99" s="191"/>
      <c r="X99" s="190">
        <v>16.600000000000001</v>
      </c>
      <c r="Y99" s="190"/>
      <c r="Z99" s="191">
        <v>16</v>
      </c>
      <c r="AA99" s="191"/>
      <c r="AB99" s="191">
        <v>17.2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5" customHeight="1">
      <c r="A100" s="94">
        <v>3</v>
      </c>
      <c r="B100" s="52" t="s">
        <v>59</v>
      </c>
      <c r="C100" s="53" t="s">
        <v>60</v>
      </c>
      <c r="D100" s="25">
        <v>5.8</v>
      </c>
      <c r="E100" s="25"/>
      <c r="F100" s="26">
        <v>5.8</v>
      </c>
      <c r="G100" s="26"/>
      <c r="H100" s="38">
        <v>19.399999999999999</v>
      </c>
      <c r="I100" s="26"/>
      <c r="J100" s="26">
        <v>16.899999999999999</v>
      </c>
      <c r="K100" s="26"/>
      <c r="L100" s="26">
        <v>7.4</v>
      </c>
      <c r="M100" s="26"/>
      <c r="N100" s="26">
        <v>7.4</v>
      </c>
      <c r="O100" s="26"/>
      <c r="P100" s="190">
        <v>7.3</v>
      </c>
      <c r="Q100" s="191"/>
      <c r="R100" s="191">
        <v>8.1999999999999993</v>
      </c>
      <c r="S100" s="191"/>
      <c r="T100" s="191">
        <v>8.3000000000000007</v>
      </c>
      <c r="U100" s="191"/>
      <c r="V100" s="191">
        <v>7.8</v>
      </c>
      <c r="W100" s="191"/>
      <c r="X100" s="190">
        <v>5.9</v>
      </c>
      <c r="Y100" s="190"/>
      <c r="Z100" s="191">
        <v>5.8</v>
      </c>
      <c r="AA100" s="191"/>
      <c r="AB100" s="191">
        <v>5.9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5" customHeight="1">
      <c r="A101" s="94"/>
      <c r="B101" s="111" t="s">
        <v>235</v>
      </c>
      <c r="C101" s="53"/>
      <c r="D101" s="25">
        <v>0.23</v>
      </c>
      <c r="E101" s="25"/>
      <c r="F101" s="26">
        <v>0.24</v>
      </c>
      <c r="G101" s="26"/>
      <c r="H101" s="38">
        <v>0.84</v>
      </c>
      <c r="I101" s="26"/>
      <c r="J101" s="26">
        <v>0.75</v>
      </c>
      <c r="K101" s="26"/>
      <c r="L101" s="26">
        <v>0.26</v>
      </c>
      <c r="M101" s="26"/>
      <c r="N101" s="26">
        <v>0.24</v>
      </c>
      <c r="O101" s="26"/>
      <c r="P101" s="190">
        <v>0.45</v>
      </c>
      <c r="Q101" s="191"/>
      <c r="R101" s="191">
        <v>0.5</v>
      </c>
      <c r="S101" s="191"/>
      <c r="T101" s="191">
        <v>0.5</v>
      </c>
      <c r="U101" s="191"/>
      <c r="V101" s="191">
        <v>0.5</v>
      </c>
      <c r="W101" s="191"/>
      <c r="X101" s="190">
        <v>0.23</v>
      </c>
      <c r="Y101" s="190"/>
      <c r="Z101" s="191">
        <v>0.24</v>
      </c>
      <c r="AA101" s="191"/>
      <c r="AB101" s="191">
        <v>0.22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5" customHeight="1">
      <c r="A102" s="94">
        <v>5</v>
      </c>
      <c r="B102" s="108" t="s">
        <v>111</v>
      </c>
      <c r="C102" s="47" t="s">
        <v>60</v>
      </c>
      <c r="D102" s="39" t="s">
        <v>370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5" customHeight="1">
      <c r="A103" s="94">
        <v>4</v>
      </c>
      <c r="B103" s="109" t="s">
        <v>69</v>
      </c>
      <c r="C103" s="47" t="s">
        <v>60</v>
      </c>
      <c r="D103" s="39" t="s">
        <v>370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5" customHeight="1">
      <c r="A104" s="94">
        <v>6</v>
      </c>
      <c r="B104" s="54" t="s">
        <v>70</v>
      </c>
      <c r="C104" s="47" t="s">
        <v>60</v>
      </c>
      <c r="D104" s="39" t="s">
        <v>370</v>
      </c>
      <c r="E104" s="39"/>
      <c r="F104" s="38" t="s">
        <v>370</v>
      </c>
      <c r="G104" s="38"/>
      <c r="H104" s="38" t="s">
        <v>370</v>
      </c>
      <c r="I104" s="38"/>
      <c r="J104" s="38" t="s">
        <v>370</v>
      </c>
      <c r="K104" s="38"/>
      <c r="L104" s="38" t="s">
        <v>370</v>
      </c>
      <c r="M104" s="38"/>
      <c r="N104" s="38" t="s">
        <v>370</v>
      </c>
      <c r="O104" s="38"/>
      <c r="P104" s="187" t="s">
        <v>370</v>
      </c>
      <c r="Q104" s="188"/>
      <c r="R104" s="188" t="s">
        <v>370</v>
      </c>
      <c r="S104" s="188"/>
      <c r="T104" s="188" t="s">
        <v>370</v>
      </c>
      <c r="U104" s="188"/>
      <c r="V104" s="188" t="s">
        <v>370</v>
      </c>
      <c r="W104" s="188"/>
      <c r="X104" s="187" t="s">
        <v>370</v>
      </c>
      <c r="Y104" s="187"/>
      <c r="Z104" s="188" t="s">
        <v>370</v>
      </c>
      <c r="AA104" s="188"/>
      <c r="AB104" s="188" t="s">
        <v>370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5" customHeight="1" thickBot="1">
      <c r="A105" s="95">
        <v>7</v>
      </c>
      <c r="B105" s="55" t="s">
        <v>71</v>
      </c>
      <c r="C105" s="56" t="s">
        <v>60</v>
      </c>
      <c r="D105" s="57" t="s">
        <v>370</v>
      </c>
      <c r="E105" s="57"/>
      <c r="F105" s="58" t="s">
        <v>370</v>
      </c>
      <c r="G105" s="58"/>
      <c r="H105" s="58" t="s">
        <v>370</v>
      </c>
      <c r="I105" s="58"/>
      <c r="J105" s="58" t="s">
        <v>370</v>
      </c>
      <c r="K105" s="58"/>
      <c r="L105" s="58" t="s">
        <v>370</v>
      </c>
      <c r="M105" s="58"/>
      <c r="N105" s="58" t="s">
        <v>370</v>
      </c>
      <c r="O105" s="58"/>
      <c r="P105" s="274" t="s">
        <v>370</v>
      </c>
      <c r="Q105" s="246"/>
      <c r="R105" s="246" t="s">
        <v>370</v>
      </c>
      <c r="S105" s="246"/>
      <c r="T105" s="246" t="s">
        <v>370</v>
      </c>
      <c r="U105" s="246"/>
      <c r="V105" s="246" t="s">
        <v>370</v>
      </c>
      <c r="W105" s="246"/>
      <c r="X105" s="274" t="s">
        <v>370</v>
      </c>
      <c r="Y105" s="274"/>
      <c r="Z105" s="246" t="s">
        <v>370</v>
      </c>
      <c r="AA105" s="246"/>
      <c r="AB105" s="246" t="s">
        <v>370</v>
      </c>
      <c r="AC105" s="246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5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>
      <c r="P107" s="159"/>
      <c r="Q107" s="2"/>
      <c r="R107" s="159"/>
      <c r="T107" s="159"/>
      <c r="V107" s="159"/>
    </row>
    <row r="108" spans="1:44" ht="11.15" customHeight="1">
      <c r="P108" s="159"/>
      <c r="Q108" s="2"/>
      <c r="R108" s="159"/>
      <c r="T108" s="159"/>
      <c r="V108" s="159"/>
    </row>
    <row r="109" spans="1:44" ht="11.15" customHeight="1">
      <c r="P109" s="159"/>
      <c r="Q109" s="2"/>
      <c r="R109" s="159"/>
      <c r="T109" s="159"/>
    </row>
    <row r="110" spans="1:44" ht="11.15" customHeight="1">
      <c r="P110" s="159"/>
      <c r="Q110" s="2"/>
      <c r="R110" s="159"/>
      <c r="T110" s="159"/>
    </row>
    <row r="111" spans="1:44" ht="11.15" customHeight="1">
      <c r="Q111" s="2"/>
      <c r="R111" s="159"/>
    </row>
    <row r="112" spans="1:44" ht="11.15" customHeight="1">
      <c r="Q112" s="2"/>
    </row>
    <row r="113" spans="17:17" ht="11.15" customHeight="1">
      <c r="Q113" s="2"/>
    </row>
    <row r="114" spans="17:17" ht="11.15" customHeight="1">
      <c r="Q114" s="2"/>
    </row>
    <row r="115" spans="17:17" ht="11.15" customHeight="1">
      <c r="Q115" s="2"/>
    </row>
    <row r="116" spans="17:17" ht="11.15" customHeight="1">
      <c r="Q116" s="2"/>
    </row>
    <row r="117" spans="17:17" ht="11.15" customHeight="1">
      <c r="Q117" s="2"/>
    </row>
    <row r="118" spans="17:17" ht="11.15" customHeight="1">
      <c r="Q118" s="2"/>
    </row>
    <row r="119" spans="17:17" ht="11.15" customHeight="1">
      <c r="Q119" s="2"/>
    </row>
    <row r="120" spans="17:17" ht="11.15" customHeight="1">
      <c r="Q120" s="2"/>
    </row>
    <row r="121" spans="17:17" ht="11.15" customHeight="1">
      <c r="Q121" s="2"/>
    </row>
    <row r="122" spans="17:17" ht="11.15" customHeight="1">
      <c r="Q122" s="2"/>
    </row>
    <row r="123" spans="17:17" ht="11.15" customHeight="1">
      <c r="Q123" s="2"/>
    </row>
    <row r="124" spans="17:17" ht="11.15" customHeight="1">
      <c r="Q124" s="2"/>
    </row>
    <row r="125" spans="17:17" ht="11.15" customHeight="1">
      <c r="Q125" s="2"/>
    </row>
    <row r="126" spans="17:17" ht="11.15" customHeight="1">
      <c r="Q126" s="2"/>
    </row>
    <row r="127" spans="17:17" ht="11.15" customHeight="1">
      <c r="Q127" s="2"/>
    </row>
    <row r="128" spans="17:17" ht="11.15" customHeight="1">
      <c r="Q128" s="2"/>
    </row>
    <row r="129" spans="1:45" ht="11.15" customHeight="1">
      <c r="Q129" s="2"/>
    </row>
    <row r="130" spans="1:45" ht="11.15" customHeight="1">
      <c r="Q130" s="2"/>
    </row>
    <row r="131" spans="1:45" ht="11.15" customHeight="1" thickBot="1"/>
    <row r="132" spans="1:45" ht="11.15" customHeight="1" thickTop="1">
      <c r="A132" s="391"/>
      <c r="B132" s="391"/>
      <c r="C132" s="392"/>
      <c r="D132" s="392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08203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90">
        <v>45292</v>
      </c>
      <c r="C1" t="s">
        <v>379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393</v>
      </c>
      <c r="J2" t="s">
        <v>394</v>
      </c>
      <c r="K2" t="s">
        <v>395</v>
      </c>
      <c r="L2" t="s">
        <v>396</v>
      </c>
      <c r="M2" t="s">
        <v>384</v>
      </c>
      <c r="N2" t="s">
        <v>385</v>
      </c>
      <c r="O2" t="s">
        <v>386</v>
      </c>
    </row>
    <row r="3" spans="1:15">
      <c r="A3" t="s">
        <v>80</v>
      </c>
      <c r="B3" s="291">
        <v>45292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  <c r="I3" t="s">
        <v>370</v>
      </c>
      <c r="J3" t="s">
        <v>370</v>
      </c>
      <c r="K3" t="s">
        <v>370</v>
      </c>
      <c r="L3" t="s">
        <v>370</v>
      </c>
      <c r="M3" t="s">
        <v>370</v>
      </c>
      <c r="N3" t="s">
        <v>370</v>
      </c>
      <c r="O3" t="s">
        <v>370</v>
      </c>
    </row>
    <row r="4" spans="1:15">
      <c r="B4">
        <v>45293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  <c r="I4" t="s">
        <v>370</v>
      </c>
      <c r="J4" t="s">
        <v>370</v>
      </c>
      <c r="K4" t="s">
        <v>370</v>
      </c>
      <c r="L4" t="s">
        <v>370</v>
      </c>
      <c r="M4" t="s">
        <v>370</v>
      </c>
      <c r="N4" t="s">
        <v>370</v>
      </c>
      <c r="O4" t="s">
        <v>370</v>
      </c>
    </row>
    <row r="5" spans="1:15">
      <c r="B5">
        <v>45294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</row>
    <row r="6" spans="1:15">
      <c r="B6">
        <v>45295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  <c r="I6" t="s">
        <v>370</v>
      </c>
      <c r="J6" t="s">
        <v>370</v>
      </c>
      <c r="K6" t="s">
        <v>370</v>
      </c>
      <c r="L6" t="s">
        <v>370</v>
      </c>
      <c r="M6" t="s">
        <v>370</v>
      </c>
      <c r="N6" t="s">
        <v>370</v>
      </c>
      <c r="O6" t="s">
        <v>370</v>
      </c>
    </row>
    <row r="7" spans="1:15">
      <c r="B7">
        <v>45296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  <c r="I7" t="s">
        <v>370</v>
      </c>
      <c r="J7" t="s">
        <v>370</v>
      </c>
      <c r="K7" t="s">
        <v>370</v>
      </c>
      <c r="L7" t="s">
        <v>370</v>
      </c>
      <c r="M7" t="s">
        <v>370</v>
      </c>
      <c r="N7" t="s">
        <v>370</v>
      </c>
      <c r="O7" t="s">
        <v>370</v>
      </c>
    </row>
    <row r="8" spans="1:15">
      <c r="B8">
        <v>45297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  <c r="I8" t="s">
        <v>370</v>
      </c>
      <c r="J8" t="s">
        <v>370</v>
      </c>
      <c r="K8" t="s">
        <v>370</v>
      </c>
      <c r="L8" t="s">
        <v>370</v>
      </c>
      <c r="M8" t="s">
        <v>370</v>
      </c>
      <c r="N8" t="s">
        <v>370</v>
      </c>
      <c r="O8" t="s">
        <v>370</v>
      </c>
    </row>
    <row r="9" spans="1:15">
      <c r="B9">
        <v>45298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  <c r="I9" t="s">
        <v>370</v>
      </c>
      <c r="J9" t="s">
        <v>370</v>
      </c>
      <c r="K9" t="s">
        <v>370</v>
      </c>
      <c r="L9" t="s">
        <v>370</v>
      </c>
      <c r="M9" t="s">
        <v>370</v>
      </c>
      <c r="N9" t="s">
        <v>370</v>
      </c>
      <c r="O9" t="s">
        <v>370</v>
      </c>
    </row>
    <row r="10" spans="1:15">
      <c r="B10">
        <v>45299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  <c r="I10" t="s">
        <v>370</v>
      </c>
      <c r="J10" t="s">
        <v>370</v>
      </c>
      <c r="K10" t="s">
        <v>370</v>
      </c>
      <c r="L10" t="s">
        <v>370</v>
      </c>
      <c r="M10" t="s">
        <v>370</v>
      </c>
      <c r="N10" t="s">
        <v>370</v>
      </c>
      <c r="O10" t="s">
        <v>370</v>
      </c>
    </row>
    <row r="11" spans="1:15">
      <c r="B11">
        <v>45300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  <c r="I11" t="s">
        <v>370</v>
      </c>
      <c r="J11" t="s">
        <v>370</v>
      </c>
      <c r="K11" t="s">
        <v>370</v>
      </c>
      <c r="L11" t="s">
        <v>370</v>
      </c>
      <c r="M11" t="s">
        <v>370</v>
      </c>
      <c r="N11" t="s">
        <v>370</v>
      </c>
      <c r="O11" t="s">
        <v>370</v>
      </c>
    </row>
    <row r="12" spans="1:15">
      <c r="B12">
        <v>45301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  <c r="I12" t="s">
        <v>370</v>
      </c>
      <c r="J12" t="s">
        <v>370</v>
      </c>
      <c r="K12" t="s">
        <v>370</v>
      </c>
      <c r="L12" t="s">
        <v>370</v>
      </c>
      <c r="M12" t="s">
        <v>370</v>
      </c>
      <c r="N12" t="s">
        <v>370</v>
      </c>
      <c r="O12" t="s">
        <v>370</v>
      </c>
    </row>
    <row r="13" spans="1:15">
      <c r="B13">
        <v>45302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  <c r="I13" t="s">
        <v>370</v>
      </c>
      <c r="J13" t="s">
        <v>370</v>
      </c>
      <c r="K13" t="s">
        <v>370</v>
      </c>
      <c r="L13" t="s">
        <v>370</v>
      </c>
      <c r="M13" t="s">
        <v>370</v>
      </c>
      <c r="N13" t="s">
        <v>370</v>
      </c>
      <c r="O13" t="s">
        <v>370</v>
      </c>
    </row>
    <row r="14" spans="1:15">
      <c r="B14">
        <v>45303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  <c r="I14" t="s">
        <v>370</v>
      </c>
      <c r="J14" t="s">
        <v>370</v>
      </c>
      <c r="K14" t="s">
        <v>370</v>
      </c>
      <c r="L14" t="s">
        <v>370</v>
      </c>
      <c r="M14" t="s">
        <v>370</v>
      </c>
      <c r="N14" t="s">
        <v>370</v>
      </c>
      <c r="O14" t="s">
        <v>370</v>
      </c>
    </row>
    <row r="15" spans="1:15">
      <c r="B15">
        <v>45304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  <c r="I15" t="s">
        <v>370</v>
      </c>
      <c r="J15" t="s">
        <v>370</v>
      </c>
      <c r="K15" t="s">
        <v>370</v>
      </c>
      <c r="L15" t="s">
        <v>370</v>
      </c>
      <c r="M15" t="s">
        <v>370</v>
      </c>
      <c r="N15" t="s">
        <v>370</v>
      </c>
      <c r="O15" t="s">
        <v>370</v>
      </c>
    </row>
    <row r="16" spans="1:15">
      <c r="B16">
        <v>45305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  <c r="I16" t="s">
        <v>370</v>
      </c>
      <c r="J16" t="s">
        <v>370</v>
      </c>
      <c r="K16" t="s">
        <v>370</v>
      </c>
      <c r="L16" t="s">
        <v>370</v>
      </c>
      <c r="M16" t="s">
        <v>370</v>
      </c>
      <c r="N16" t="s">
        <v>370</v>
      </c>
      <c r="O16" t="s">
        <v>370</v>
      </c>
    </row>
    <row r="17" spans="2:15">
      <c r="B17">
        <v>45306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  <c r="I17" t="s">
        <v>370</v>
      </c>
      <c r="J17" t="s">
        <v>370</v>
      </c>
      <c r="K17" t="s">
        <v>370</v>
      </c>
      <c r="L17" t="s">
        <v>370</v>
      </c>
      <c r="M17" t="s">
        <v>370</v>
      </c>
      <c r="N17" t="s">
        <v>370</v>
      </c>
      <c r="O17" t="s">
        <v>370</v>
      </c>
    </row>
    <row r="18" spans="2:15">
      <c r="B18">
        <v>45307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  <c r="I18" t="s">
        <v>370</v>
      </c>
      <c r="J18" t="s">
        <v>370</v>
      </c>
      <c r="K18" t="s">
        <v>370</v>
      </c>
      <c r="L18" t="s">
        <v>370</v>
      </c>
      <c r="M18" t="s">
        <v>370</v>
      </c>
      <c r="N18" t="s">
        <v>370</v>
      </c>
      <c r="O18" t="s">
        <v>370</v>
      </c>
    </row>
    <row r="19" spans="2:15">
      <c r="B19">
        <v>45308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  <c r="I19" t="s">
        <v>370</v>
      </c>
      <c r="J19" t="s">
        <v>370</v>
      </c>
      <c r="K19" t="s">
        <v>370</v>
      </c>
      <c r="L19" t="s">
        <v>370</v>
      </c>
      <c r="M19" t="s">
        <v>370</v>
      </c>
      <c r="N19" t="s">
        <v>370</v>
      </c>
      <c r="O19" t="s">
        <v>370</v>
      </c>
    </row>
    <row r="20" spans="2:15">
      <c r="B20">
        <v>45309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  <c r="I20" t="s">
        <v>370</v>
      </c>
      <c r="J20" t="s">
        <v>370</v>
      </c>
      <c r="K20" t="s">
        <v>370</v>
      </c>
      <c r="L20" t="s">
        <v>370</v>
      </c>
      <c r="M20" t="s">
        <v>370</v>
      </c>
      <c r="N20" t="s">
        <v>370</v>
      </c>
      <c r="O20" t="s">
        <v>370</v>
      </c>
    </row>
    <row r="21" spans="2:15">
      <c r="B21">
        <v>45310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  <c r="I21" t="s">
        <v>370</v>
      </c>
      <c r="J21" t="s">
        <v>370</v>
      </c>
      <c r="K21" t="s">
        <v>370</v>
      </c>
      <c r="L21" t="s">
        <v>370</v>
      </c>
      <c r="M21" t="s">
        <v>370</v>
      </c>
      <c r="N21" t="s">
        <v>370</v>
      </c>
      <c r="O21" t="s">
        <v>370</v>
      </c>
    </row>
    <row r="22" spans="2:15">
      <c r="B22">
        <v>45311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  <c r="I22" t="s">
        <v>370</v>
      </c>
      <c r="J22" t="s">
        <v>370</v>
      </c>
      <c r="K22" t="s">
        <v>370</v>
      </c>
      <c r="L22" t="s">
        <v>370</v>
      </c>
      <c r="M22" t="s">
        <v>370</v>
      </c>
      <c r="N22" t="s">
        <v>370</v>
      </c>
      <c r="O22" t="s">
        <v>370</v>
      </c>
    </row>
    <row r="23" spans="2:15">
      <c r="B23">
        <v>45312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  <c r="I23" t="s">
        <v>370</v>
      </c>
      <c r="J23" t="s">
        <v>370</v>
      </c>
      <c r="K23" t="s">
        <v>370</v>
      </c>
      <c r="L23" t="s">
        <v>370</v>
      </c>
      <c r="M23" t="s">
        <v>370</v>
      </c>
      <c r="N23" t="s">
        <v>370</v>
      </c>
      <c r="O23" t="s">
        <v>370</v>
      </c>
    </row>
    <row r="24" spans="2:15">
      <c r="B24">
        <v>45313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  <c r="I24" t="s">
        <v>370</v>
      </c>
      <c r="J24" t="s">
        <v>370</v>
      </c>
      <c r="K24" t="s">
        <v>370</v>
      </c>
      <c r="L24" t="s">
        <v>370</v>
      </c>
      <c r="M24" t="s">
        <v>370</v>
      </c>
      <c r="N24" t="s">
        <v>370</v>
      </c>
      <c r="O24" t="s">
        <v>370</v>
      </c>
    </row>
    <row r="25" spans="2:15">
      <c r="B25">
        <v>45314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  <c r="I25" t="s">
        <v>370</v>
      </c>
      <c r="J25" t="s">
        <v>370</v>
      </c>
      <c r="K25" t="s">
        <v>370</v>
      </c>
      <c r="L25" t="s">
        <v>370</v>
      </c>
      <c r="M25" t="s">
        <v>370</v>
      </c>
      <c r="N25" t="s">
        <v>370</v>
      </c>
      <c r="O25" t="s">
        <v>370</v>
      </c>
    </row>
    <row r="26" spans="2:15">
      <c r="B26">
        <v>45315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  <c r="I26" t="s">
        <v>370</v>
      </c>
      <c r="J26" t="s">
        <v>370</v>
      </c>
      <c r="K26" t="s">
        <v>370</v>
      </c>
      <c r="L26" t="s">
        <v>370</v>
      </c>
      <c r="M26" t="s">
        <v>370</v>
      </c>
      <c r="N26" t="s">
        <v>370</v>
      </c>
      <c r="O26" t="s">
        <v>370</v>
      </c>
    </row>
    <row r="27" spans="2:15">
      <c r="B27">
        <v>45316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  <c r="I27" t="s">
        <v>370</v>
      </c>
      <c r="J27" t="s">
        <v>370</v>
      </c>
      <c r="K27" t="s">
        <v>370</v>
      </c>
      <c r="L27" t="s">
        <v>370</v>
      </c>
      <c r="M27" t="s">
        <v>370</v>
      </c>
      <c r="N27" t="s">
        <v>370</v>
      </c>
      <c r="O27" t="s">
        <v>370</v>
      </c>
    </row>
    <row r="28" spans="2:15">
      <c r="B28">
        <v>45317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  <c r="I28" t="s">
        <v>370</v>
      </c>
      <c r="J28" t="s">
        <v>370</v>
      </c>
      <c r="K28" t="s">
        <v>370</v>
      </c>
      <c r="L28" t="s">
        <v>370</v>
      </c>
      <c r="M28" t="s">
        <v>370</v>
      </c>
      <c r="N28" t="s">
        <v>370</v>
      </c>
      <c r="O28" t="s">
        <v>370</v>
      </c>
    </row>
    <row r="29" spans="2:15">
      <c r="B29">
        <v>45318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  <c r="I29" t="s">
        <v>370</v>
      </c>
      <c r="J29" t="s">
        <v>370</v>
      </c>
      <c r="K29" t="s">
        <v>370</v>
      </c>
      <c r="L29" t="s">
        <v>370</v>
      </c>
      <c r="M29" t="s">
        <v>370</v>
      </c>
      <c r="N29" t="s">
        <v>370</v>
      </c>
      <c r="O29" t="s">
        <v>370</v>
      </c>
    </row>
    <row r="30" spans="2:15">
      <c r="B30">
        <v>45319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  <c r="I30" t="s">
        <v>370</v>
      </c>
      <c r="J30" t="s">
        <v>370</v>
      </c>
      <c r="K30" t="s">
        <v>370</v>
      </c>
      <c r="L30" t="s">
        <v>370</v>
      </c>
      <c r="M30" t="s">
        <v>370</v>
      </c>
      <c r="N30" t="s">
        <v>370</v>
      </c>
      <c r="O30" t="s">
        <v>370</v>
      </c>
    </row>
    <row r="31" spans="2:15">
      <c r="B31">
        <v>45320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  <c r="I31" t="s">
        <v>370</v>
      </c>
      <c r="J31" t="s">
        <v>370</v>
      </c>
      <c r="K31" t="s">
        <v>370</v>
      </c>
      <c r="L31" t="s">
        <v>370</v>
      </c>
      <c r="M31" t="s">
        <v>370</v>
      </c>
      <c r="N31" t="s">
        <v>370</v>
      </c>
      <c r="O31" t="s">
        <v>370</v>
      </c>
    </row>
    <row r="32" spans="2:15">
      <c r="B32">
        <v>45321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  <c r="I32" t="s">
        <v>370</v>
      </c>
      <c r="J32" t="s">
        <v>370</v>
      </c>
      <c r="K32" t="s">
        <v>370</v>
      </c>
      <c r="L32" t="s">
        <v>370</v>
      </c>
      <c r="M32" t="s">
        <v>370</v>
      </c>
      <c r="N32" t="s">
        <v>370</v>
      </c>
      <c r="O32" t="s">
        <v>370</v>
      </c>
    </row>
    <row r="33" spans="2:15">
      <c r="B33">
        <v>45322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  <c r="I33" t="s">
        <v>370</v>
      </c>
      <c r="J33" t="s">
        <v>370</v>
      </c>
      <c r="K33" t="s">
        <v>370</v>
      </c>
      <c r="L33" t="s">
        <v>370</v>
      </c>
      <c r="M33" t="s">
        <v>370</v>
      </c>
      <c r="N33" t="s">
        <v>370</v>
      </c>
      <c r="O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79" s="143" customFormat="1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65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358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359</v>
      </c>
      <c r="AB3" s="127" t="s">
        <v>268</v>
      </c>
      <c r="AC3" s="136" t="s">
        <v>270</v>
      </c>
      <c r="AD3" s="127" t="s">
        <v>271</v>
      </c>
      <c r="AE3" s="127" t="s">
        <v>360</v>
      </c>
      <c r="AF3" s="127" t="s">
        <v>361</v>
      </c>
      <c r="AG3" s="130" t="s">
        <v>274</v>
      </c>
      <c r="AH3" s="127" t="s">
        <v>362</v>
      </c>
      <c r="AI3" s="127" t="s">
        <v>363</v>
      </c>
      <c r="AJ3" s="127" t="s">
        <v>364</v>
      </c>
      <c r="AK3" s="127" t="s">
        <v>365</v>
      </c>
      <c r="AL3" s="127" t="s">
        <v>279</v>
      </c>
      <c r="AM3" s="127" t="s">
        <v>366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367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330</v>
      </c>
      <c r="BT3" s="127" t="s">
        <v>70</v>
      </c>
      <c r="BU3" s="127" t="s">
        <v>71</v>
      </c>
      <c r="BV3" s="127" t="s">
        <v>368</v>
      </c>
      <c r="BW3" s="142" t="s">
        <v>353</v>
      </c>
      <c r="BX3" s="157" t="s">
        <v>44</v>
      </c>
      <c r="BY3" s="157" t="s">
        <v>45</v>
      </c>
      <c r="BZ3" s="265" t="s">
        <v>371</v>
      </c>
      <c r="CA3" s="275" t="s">
        <v>373</v>
      </c>
    </row>
    <row r="4" spans="2:79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331</v>
      </c>
      <c r="BV4" t="s">
        <v>259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79" s="143" customFormat="1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65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358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359</v>
      </c>
      <c r="AB3" s="127" t="s">
        <v>268</v>
      </c>
      <c r="AC3" s="136" t="s">
        <v>270</v>
      </c>
      <c r="AD3" s="127" t="s">
        <v>271</v>
      </c>
      <c r="AE3" s="127" t="s">
        <v>360</v>
      </c>
      <c r="AF3" s="127" t="s">
        <v>361</v>
      </c>
      <c r="AG3" s="130" t="s">
        <v>274</v>
      </c>
      <c r="AH3" s="127" t="s">
        <v>362</v>
      </c>
      <c r="AI3" s="127" t="s">
        <v>363</v>
      </c>
      <c r="AJ3" s="127" t="s">
        <v>364</v>
      </c>
      <c r="AK3" s="127" t="s">
        <v>365</v>
      </c>
      <c r="AL3" s="127" t="s">
        <v>279</v>
      </c>
      <c r="AM3" s="127" t="s">
        <v>366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367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191</v>
      </c>
      <c r="BT3" s="127" t="s">
        <v>70</v>
      </c>
      <c r="BU3" s="127" t="s">
        <v>71</v>
      </c>
      <c r="BV3" s="127" t="s">
        <v>368</v>
      </c>
      <c r="BW3" s="142" t="s">
        <v>353</v>
      </c>
      <c r="BX3" s="157" t="s">
        <v>44</v>
      </c>
      <c r="BY3" s="157" t="s">
        <v>45</v>
      </c>
      <c r="BZ3" s="265" t="s">
        <v>371</v>
      </c>
      <c r="CA3" s="275" t="s">
        <v>373</v>
      </c>
    </row>
    <row r="4" spans="2:79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280</v>
      </c>
      <c r="BV4" t="s">
        <v>259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79" s="143" customFormat="1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65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358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359</v>
      </c>
      <c r="AB3" s="127" t="s">
        <v>268</v>
      </c>
      <c r="AC3" s="136" t="s">
        <v>270</v>
      </c>
      <c r="AD3" s="127" t="s">
        <v>271</v>
      </c>
      <c r="AE3" s="127" t="s">
        <v>360</v>
      </c>
      <c r="AF3" s="127" t="s">
        <v>361</v>
      </c>
      <c r="AG3" s="130" t="s">
        <v>274</v>
      </c>
      <c r="AH3" s="127" t="s">
        <v>362</v>
      </c>
      <c r="AI3" s="127" t="s">
        <v>363</v>
      </c>
      <c r="AJ3" s="127" t="s">
        <v>364</v>
      </c>
      <c r="AK3" s="127" t="s">
        <v>365</v>
      </c>
      <c r="AL3" s="127" t="s">
        <v>279</v>
      </c>
      <c r="AM3" s="127" t="s">
        <v>366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367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330</v>
      </c>
      <c r="BT3" s="127" t="s">
        <v>70</v>
      </c>
      <c r="BU3" s="127" t="s">
        <v>71</v>
      </c>
      <c r="BV3" s="127" t="s">
        <v>368</v>
      </c>
      <c r="BW3" s="142" t="s">
        <v>353</v>
      </c>
      <c r="BX3" s="157" t="s">
        <v>44</v>
      </c>
      <c r="BY3" s="157" t="s">
        <v>45</v>
      </c>
      <c r="BZ3" s="265" t="s">
        <v>371</v>
      </c>
      <c r="CA3" s="275" t="s">
        <v>373</v>
      </c>
    </row>
    <row r="4" spans="2:79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331</v>
      </c>
      <c r="BV4" t="s">
        <v>259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79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65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352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266</v>
      </c>
      <c r="AB3" s="127" t="s">
        <v>268</v>
      </c>
      <c r="AC3" s="136" t="s">
        <v>270</v>
      </c>
      <c r="AD3" s="127" t="s">
        <v>271</v>
      </c>
      <c r="AE3" s="127" t="s">
        <v>272</v>
      </c>
      <c r="AF3" s="127" t="s">
        <v>273</v>
      </c>
      <c r="AG3" s="130" t="s">
        <v>274</v>
      </c>
      <c r="AH3" s="127" t="s">
        <v>275</v>
      </c>
      <c r="AI3" s="127" t="s">
        <v>276</v>
      </c>
      <c r="AJ3" s="127" t="s">
        <v>277</v>
      </c>
      <c r="AK3" s="127" t="s">
        <v>278</v>
      </c>
      <c r="AL3" s="127" t="s">
        <v>279</v>
      </c>
      <c r="AM3" s="127" t="s">
        <v>281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330</v>
      </c>
      <c r="BT3" s="127" t="s">
        <v>70</v>
      </c>
      <c r="BU3" s="127" t="s">
        <v>71</v>
      </c>
      <c r="BV3" s="127" t="s">
        <v>355</v>
      </c>
      <c r="BW3" s="142" t="s">
        <v>353</v>
      </c>
      <c r="BX3" s="157" t="s">
        <v>44</v>
      </c>
      <c r="BY3" s="157" t="s">
        <v>45</v>
      </c>
      <c r="BZ3" s="265" t="s">
        <v>371</v>
      </c>
      <c r="CA3" s="275" t="s">
        <v>373</v>
      </c>
    </row>
    <row r="4" spans="2:79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331</v>
      </c>
      <c r="BV4" t="s">
        <v>259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79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65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352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266</v>
      </c>
      <c r="AB3" s="127" t="s">
        <v>268</v>
      </c>
      <c r="AC3" s="136" t="s">
        <v>270</v>
      </c>
      <c r="AD3" s="127" t="s">
        <v>271</v>
      </c>
      <c r="AE3" s="127" t="s">
        <v>272</v>
      </c>
      <c r="AF3" s="127" t="s">
        <v>273</v>
      </c>
      <c r="AG3" s="130" t="s">
        <v>274</v>
      </c>
      <c r="AH3" s="127" t="s">
        <v>275</v>
      </c>
      <c r="AI3" s="127" t="s">
        <v>276</v>
      </c>
      <c r="AJ3" s="127" t="s">
        <v>277</v>
      </c>
      <c r="AK3" s="127" t="s">
        <v>278</v>
      </c>
      <c r="AL3" s="127" t="s">
        <v>279</v>
      </c>
      <c r="AM3" s="127" t="s">
        <v>281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330</v>
      </c>
      <c r="BT3" s="127" t="s">
        <v>70</v>
      </c>
      <c r="BU3" s="127" t="s">
        <v>71</v>
      </c>
      <c r="BV3" s="127" t="s">
        <v>355</v>
      </c>
      <c r="BW3" s="142" t="s">
        <v>353</v>
      </c>
      <c r="BX3" s="157" t="s">
        <v>44</v>
      </c>
      <c r="BY3" s="157" t="s">
        <v>45</v>
      </c>
      <c r="BZ3" s="265" t="s">
        <v>371</v>
      </c>
      <c r="CA3" s="275" t="s">
        <v>373</v>
      </c>
    </row>
    <row r="4" spans="2:79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331</v>
      </c>
      <c r="BV4" t="s">
        <v>259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79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65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352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266</v>
      </c>
      <c r="AB3" s="127" t="s">
        <v>268</v>
      </c>
      <c r="AC3" s="136" t="s">
        <v>270</v>
      </c>
      <c r="AD3" s="127" t="s">
        <v>271</v>
      </c>
      <c r="AE3" s="127" t="s">
        <v>272</v>
      </c>
      <c r="AF3" s="127" t="s">
        <v>273</v>
      </c>
      <c r="AG3" s="130" t="s">
        <v>274</v>
      </c>
      <c r="AH3" s="127" t="s">
        <v>275</v>
      </c>
      <c r="AI3" s="127" t="s">
        <v>276</v>
      </c>
      <c r="AJ3" s="127" t="s">
        <v>277</v>
      </c>
      <c r="AK3" s="127" t="s">
        <v>278</v>
      </c>
      <c r="AL3" s="127" t="s">
        <v>279</v>
      </c>
      <c r="AM3" s="127" t="s">
        <v>281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330</v>
      </c>
      <c r="BT3" s="127" t="s">
        <v>70</v>
      </c>
      <c r="BU3" s="127" t="s">
        <v>71</v>
      </c>
      <c r="BV3" s="127" t="s">
        <v>355</v>
      </c>
      <c r="BW3" s="142" t="s">
        <v>353</v>
      </c>
      <c r="BX3" s="157" t="s">
        <v>44</v>
      </c>
      <c r="BY3" s="157" t="s">
        <v>45</v>
      </c>
      <c r="BZ3" s="265" t="s">
        <v>371</v>
      </c>
      <c r="CA3" s="275" t="s">
        <v>373</v>
      </c>
    </row>
    <row r="4" spans="2:79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331</v>
      </c>
      <c r="BV4" t="s">
        <v>259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79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65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352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266</v>
      </c>
      <c r="AB3" s="127" t="s">
        <v>268</v>
      </c>
      <c r="AC3" s="136" t="s">
        <v>270</v>
      </c>
      <c r="AD3" s="127" t="s">
        <v>271</v>
      </c>
      <c r="AE3" s="127" t="s">
        <v>272</v>
      </c>
      <c r="AF3" s="127" t="s">
        <v>273</v>
      </c>
      <c r="AG3" s="130" t="s">
        <v>274</v>
      </c>
      <c r="AH3" s="127" t="s">
        <v>275</v>
      </c>
      <c r="AI3" s="127" t="s">
        <v>276</v>
      </c>
      <c r="AJ3" s="127" t="s">
        <v>277</v>
      </c>
      <c r="AK3" s="127" t="s">
        <v>278</v>
      </c>
      <c r="AL3" s="127" t="s">
        <v>279</v>
      </c>
      <c r="AM3" s="127" t="s">
        <v>281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330</v>
      </c>
      <c r="BT3" s="127" t="s">
        <v>70</v>
      </c>
      <c r="BU3" s="127" t="s">
        <v>71</v>
      </c>
      <c r="BV3" s="127" t="s">
        <v>355</v>
      </c>
      <c r="BW3" s="142" t="s">
        <v>353</v>
      </c>
      <c r="BX3" s="157" t="s">
        <v>44</v>
      </c>
      <c r="BY3" s="157" t="s">
        <v>45</v>
      </c>
      <c r="BZ3" s="265" t="s">
        <v>381</v>
      </c>
      <c r="CA3" s="275" t="s">
        <v>373</v>
      </c>
    </row>
    <row r="4" spans="2:79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331</v>
      </c>
      <c r="BV4" t="s">
        <v>259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79" s="143" customFormat="1" ht="82.5">
      <c r="B3" s="144" t="s">
        <v>251</v>
      </c>
      <c r="C3" s="145" t="s">
        <v>253</v>
      </c>
      <c r="D3" s="146" t="s">
        <v>336</v>
      </c>
      <c r="E3" s="146" t="s">
        <v>337</v>
      </c>
      <c r="F3" s="146" t="s">
        <v>338</v>
      </c>
      <c r="G3" s="146" t="s">
        <v>339</v>
      </c>
      <c r="H3" s="127" t="s">
        <v>340</v>
      </c>
      <c r="I3" s="127" t="s">
        <v>341</v>
      </c>
      <c r="J3" s="146" t="s">
        <v>342</v>
      </c>
      <c r="K3" s="146" t="s">
        <v>343</v>
      </c>
      <c r="L3" s="146" t="s">
        <v>345</v>
      </c>
      <c r="M3" s="146" t="s">
        <v>346</v>
      </c>
      <c r="N3" s="146" t="s">
        <v>65</v>
      </c>
      <c r="O3" s="146" t="s">
        <v>349</v>
      </c>
      <c r="P3" s="146" t="s">
        <v>350</v>
      </c>
      <c r="Q3" s="146" t="s">
        <v>351</v>
      </c>
      <c r="R3" s="146" t="s">
        <v>254</v>
      </c>
      <c r="S3" s="147" t="s">
        <v>256</v>
      </c>
      <c r="T3" s="146" t="s">
        <v>258</v>
      </c>
      <c r="U3" s="146" t="s">
        <v>358</v>
      </c>
      <c r="V3" s="148" t="s">
        <v>260</v>
      </c>
      <c r="W3" s="146" t="s">
        <v>261</v>
      </c>
      <c r="X3" s="149" t="s">
        <v>262</v>
      </c>
      <c r="Y3" s="146" t="s">
        <v>263</v>
      </c>
      <c r="Z3" s="150" t="s">
        <v>64</v>
      </c>
      <c r="AA3" s="146" t="s">
        <v>359</v>
      </c>
      <c r="AB3" s="146" t="s">
        <v>268</v>
      </c>
      <c r="AC3" s="151" t="s">
        <v>270</v>
      </c>
      <c r="AD3" s="146" t="s">
        <v>271</v>
      </c>
      <c r="AE3" s="146" t="s">
        <v>360</v>
      </c>
      <c r="AF3" s="146" t="s">
        <v>361</v>
      </c>
      <c r="AG3" s="148" t="s">
        <v>274</v>
      </c>
      <c r="AH3" s="146" t="s">
        <v>362</v>
      </c>
      <c r="AI3" s="146" t="s">
        <v>363</v>
      </c>
      <c r="AJ3" s="146" t="s">
        <v>364</v>
      </c>
      <c r="AK3" s="146" t="s">
        <v>365</v>
      </c>
      <c r="AL3" s="146" t="s">
        <v>279</v>
      </c>
      <c r="AM3" s="146" t="s">
        <v>366</v>
      </c>
      <c r="AN3" s="146" t="s">
        <v>282</v>
      </c>
      <c r="AO3" s="146" t="s">
        <v>283</v>
      </c>
      <c r="AP3" s="146" t="s">
        <v>66</v>
      </c>
      <c r="AQ3" s="146" t="s">
        <v>284</v>
      </c>
      <c r="AR3" s="145" t="s">
        <v>286</v>
      </c>
      <c r="AS3" s="145" t="s">
        <v>287</v>
      </c>
      <c r="AT3" s="145" t="s">
        <v>288</v>
      </c>
      <c r="AU3" s="148" t="s">
        <v>289</v>
      </c>
      <c r="AV3" s="146" t="s">
        <v>291</v>
      </c>
      <c r="AW3" s="152" t="s">
        <v>48</v>
      </c>
      <c r="AX3" s="146" t="s">
        <v>367</v>
      </c>
      <c r="AY3" s="153" t="s">
        <v>296</v>
      </c>
      <c r="AZ3" s="154" t="s">
        <v>297</v>
      </c>
      <c r="BA3" s="146" t="s">
        <v>299</v>
      </c>
      <c r="BB3" s="146" t="s">
        <v>301</v>
      </c>
      <c r="BC3" s="155" t="s">
        <v>303</v>
      </c>
      <c r="BD3" s="148" t="s">
        <v>305</v>
      </c>
      <c r="BE3" s="148" t="s">
        <v>308</v>
      </c>
      <c r="BF3" s="148" t="s">
        <v>310</v>
      </c>
      <c r="BG3" s="148" t="s">
        <v>313</v>
      </c>
      <c r="BH3" s="148" t="s">
        <v>314</v>
      </c>
      <c r="BI3" s="155" t="s">
        <v>315</v>
      </c>
      <c r="BJ3" s="155" t="s">
        <v>317</v>
      </c>
      <c r="BK3" s="146" t="s">
        <v>319</v>
      </c>
      <c r="BL3" s="144" t="s">
        <v>320</v>
      </c>
      <c r="BM3" s="148" t="s">
        <v>322</v>
      </c>
      <c r="BN3" s="146" t="s">
        <v>323</v>
      </c>
      <c r="BO3" s="156" t="s">
        <v>324</v>
      </c>
      <c r="BP3" s="149" t="s">
        <v>326</v>
      </c>
      <c r="BQ3" s="144" t="s">
        <v>327</v>
      </c>
      <c r="BR3" s="146" t="s">
        <v>191</v>
      </c>
      <c r="BS3" s="146" t="s">
        <v>330</v>
      </c>
      <c r="BT3" s="146" t="s">
        <v>70</v>
      </c>
      <c r="BU3" s="146" t="s">
        <v>71</v>
      </c>
      <c r="BV3" s="146" t="s">
        <v>368</v>
      </c>
      <c r="BW3" s="157" t="s">
        <v>353</v>
      </c>
      <c r="BX3" s="157" t="s">
        <v>44</v>
      </c>
      <c r="BY3" s="157" t="s">
        <v>45</v>
      </c>
      <c r="BZ3" s="264" t="s">
        <v>371</v>
      </c>
      <c r="CA3" s="275" t="s">
        <v>373</v>
      </c>
    </row>
    <row r="4" spans="2:79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331</v>
      </c>
      <c r="BV4" t="s">
        <v>259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79" s="143" customFormat="1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65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358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359</v>
      </c>
      <c r="AB3" s="127" t="s">
        <v>268</v>
      </c>
      <c r="AC3" s="136" t="s">
        <v>270</v>
      </c>
      <c r="AD3" s="127" t="s">
        <v>271</v>
      </c>
      <c r="AE3" s="127" t="s">
        <v>360</v>
      </c>
      <c r="AF3" s="127" t="s">
        <v>361</v>
      </c>
      <c r="AG3" s="130" t="s">
        <v>274</v>
      </c>
      <c r="AH3" s="127" t="s">
        <v>362</v>
      </c>
      <c r="AI3" s="127" t="s">
        <v>363</v>
      </c>
      <c r="AJ3" s="127" t="s">
        <v>364</v>
      </c>
      <c r="AK3" s="127" t="s">
        <v>365</v>
      </c>
      <c r="AL3" s="127" t="s">
        <v>279</v>
      </c>
      <c r="AM3" s="127" t="s">
        <v>366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367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191</v>
      </c>
      <c r="BT3" s="127" t="s">
        <v>70</v>
      </c>
      <c r="BU3" s="127" t="s">
        <v>71</v>
      </c>
      <c r="BV3" s="127" t="s">
        <v>368</v>
      </c>
      <c r="BW3" s="142" t="s">
        <v>353</v>
      </c>
      <c r="BX3" s="157" t="s">
        <v>44</v>
      </c>
      <c r="BY3" s="157" t="s">
        <v>45</v>
      </c>
      <c r="BZ3" s="265" t="s">
        <v>371</v>
      </c>
      <c r="CA3" s="275" t="s">
        <v>373</v>
      </c>
    </row>
    <row r="4" spans="2:79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280</v>
      </c>
      <c r="BV4" t="s">
        <v>259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79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347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352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266</v>
      </c>
      <c r="AB3" s="127" t="s">
        <v>268</v>
      </c>
      <c r="AC3" s="136" t="s">
        <v>270</v>
      </c>
      <c r="AD3" s="127" t="s">
        <v>271</v>
      </c>
      <c r="AE3" s="127" t="s">
        <v>272</v>
      </c>
      <c r="AF3" s="127" t="s">
        <v>273</v>
      </c>
      <c r="AG3" s="130" t="s">
        <v>274</v>
      </c>
      <c r="AH3" s="127" t="s">
        <v>275</v>
      </c>
      <c r="AI3" s="127" t="s">
        <v>276</v>
      </c>
      <c r="AJ3" s="127" t="s">
        <v>277</v>
      </c>
      <c r="AK3" s="127" t="s">
        <v>278</v>
      </c>
      <c r="AL3" s="127" t="s">
        <v>279</v>
      </c>
      <c r="AM3" s="127" t="s">
        <v>281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330</v>
      </c>
      <c r="BT3" s="127" t="s">
        <v>70</v>
      </c>
      <c r="BU3" s="127" t="s">
        <v>71</v>
      </c>
      <c r="BV3" s="127" t="s">
        <v>355</v>
      </c>
      <c r="BW3" s="142" t="s">
        <v>353</v>
      </c>
      <c r="BX3" s="157" t="s">
        <v>44</v>
      </c>
      <c r="BY3" s="157" t="s">
        <v>45</v>
      </c>
      <c r="BZ3" s="265" t="s">
        <v>371</v>
      </c>
      <c r="CA3" s="275" t="s">
        <v>373</v>
      </c>
    </row>
    <row r="4" spans="2:79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331</v>
      </c>
      <c r="BV4" t="s">
        <v>259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130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65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352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266</v>
      </c>
      <c r="AB3" s="127" t="s">
        <v>268</v>
      </c>
      <c r="AC3" s="136" t="s">
        <v>270</v>
      </c>
      <c r="AD3" s="127" t="s">
        <v>271</v>
      </c>
      <c r="AE3" s="127" t="s">
        <v>272</v>
      </c>
      <c r="AF3" s="127" t="s">
        <v>273</v>
      </c>
      <c r="AG3" s="130" t="s">
        <v>274</v>
      </c>
      <c r="AH3" s="127" t="s">
        <v>275</v>
      </c>
      <c r="AI3" s="127" t="s">
        <v>276</v>
      </c>
      <c r="AJ3" s="127" t="s">
        <v>277</v>
      </c>
      <c r="AK3" s="127" t="s">
        <v>278</v>
      </c>
      <c r="AL3" s="127" t="s">
        <v>279</v>
      </c>
      <c r="AM3" s="127" t="s">
        <v>281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330</v>
      </c>
      <c r="BT3" s="127" t="s">
        <v>70</v>
      </c>
      <c r="BU3" s="127" t="s">
        <v>71</v>
      </c>
      <c r="BV3" s="127" t="s">
        <v>355</v>
      </c>
      <c r="BW3" s="142" t="s">
        <v>353</v>
      </c>
      <c r="BX3" s="157" t="s">
        <v>44</v>
      </c>
      <c r="BY3" s="157" t="s">
        <v>45</v>
      </c>
      <c r="BZ3" s="265" t="s">
        <v>371</v>
      </c>
      <c r="CA3" s="275" t="s">
        <v>373</v>
      </c>
    </row>
    <row r="4" spans="2:130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331</v>
      </c>
      <c r="BV4" t="s">
        <v>259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130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65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352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266</v>
      </c>
      <c r="AB3" s="127" t="s">
        <v>268</v>
      </c>
      <c r="AC3" s="136" t="s">
        <v>270</v>
      </c>
      <c r="AD3" s="127" t="s">
        <v>271</v>
      </c>
      <c r="AE3" s="127" t="s">
        <v>272</v>
      </c>
      <c r="AF3" s="127" t="s">
        <v>273</v>
      </c>
      <c r="AG3" s="130" t="s">
        <v>274</v>
      </c>
      <c r="AH3" s="127" t="s">
        <v>275</v>
      </c>
      <c r="AI3" s="127" t="s">
        <v>276</v>
      </c>
      <c r="AJ3" s="127" t="s">
        <v>277</v>
      </c>
      <c r="AK3" s="127" t="s">
        <v>278</v>
      </c>
      <c r="AL3" s="127" t="s">
        <v>279</v>
      </c>
      <c r="AM3" s="127" t="s">
        <v>281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330</v>
      </c>
      <c r="BT3" s="127" t="s">
        <v>70</v>
      </c>
      <c r="BU3" s="127" t="s">
        <v>71</v>
      </c>
      <c r="BV3" s="127" t="s">
        <v>355</v>
      </c>
      <c r="BW3" s="142" t="s">
        <v>353</v>
      </c>
      <c r="BX3" s="157" t="s">
        <v>44</v>
      </c>
      <c r="BY3" s="157" t="s">
        <v>45</v>
      </c>
      <c r="BZ3" s="265" t="s">
        <v>371</v>
      </c>
      <c r="CA3" s="275" t="s">
        <v>373</v>
      </c>
    </row>
    <row r="4" spans="2:130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331</v>
      </c>
      <c r="BV4" t="s">
        <v>259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344</v>
      </c>
      <c r="L1" s="134">
        <v>34</v>
      </c>
      <c r="M1" s="134">
        <v>35</v>
      </c>
      <c r="N1" s="134" t="s">
        <v>348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265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293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309</v>
      </c>
      <c r="BF1" s="134" t="s">
        <v>312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28" t="s">
        <v>250</v>
      </c>
      <c r="C2" s="429"/>
      <c r="D2" s="427" t="s">
        <v>335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t="s">
        <v>255</v>
      </c>
      <c r="S2" t="s">
        <v>257</v>
      </c>
      <c r="T2" s="427" t="s">
        <v>264</v>
      </c>
      <c r="U2" s="427"/>
      <c r="V2" s="427"/>
      <c r="W2" s="427"/>
      <c r="X2" s="427"/>
      <c r="Y2" s="427"/>
      <c r="Z2" s="427"/>
      <c r="AA2" t="s">
        <v>269</v>
      </c>
      <c r="AR2" s="427" t="s">
        <v>285</v>
      </c>
      <c r="AS2" s="427"/>
      <c r="AT2" s="427"/>
      <c r="AU2" s="113" t="s">
        <v>290</v>
      </c>
      <c r="AV2" s="113" t="s">
        <v>292</v>
      </c>
      <c r="AW2" s="113" t="s">
        <v>294</v>
      </c>
      <c r="AX2" s="113" t="s">
        <v>295</v>
      </c>
      <c r="AY2" s="427" t="s">
        <v>298</v>
      </c>
      <c r="AZ2" s="427"/>
      <c r="BA2" s="113" t="s">
        <v>300</v>
      </c>
      <c r="BB2" s="113" t="s">
        <v>302</v>
      </c>
      <c r="BC2" s="113" t="s">
        <v>304</v>
      </c>
      <c r="BD2" s="427" t="s">
        <v>307</v>
      </c>
      <c r="BE2" s="427"/>
      <c r="BF2" s="427"/>
      <c r="BG2" s="427"/>
      <c r="BH2" s="427"/>
      <c r="BI2" s="113" t="s">
        <v>316</v>
      </c>
      <c r="BJ2" s="427" t="s">
        <v>318</v>
      </c>
      <c r="BK2" s="427"/>
      <c r="BL2" s="427" t="s">
        <v>321</v>
      </c>
      <c r="BM2" s="427"/>
      <c r="BN2" s="427"/>
      <c r="BO2" s="427"/>
      <c r="BP2" s="113" t="s">
        <v>325</v>
      </c>
      <c r="BQ2" s="113" t="s">
        <v>328</v>
      </c>
      <c r="BR2" s="113" t="s">
        <v>329</v>
      </c>
      <c r="BS2" s="113" t="s">
        <v>332</v>
      </c>
      <c r="BT2" s="427" t="s">
        <v>333</v>
      </c>
      <c r="BU2" s="427"/>
      <c r="BV2" t="s">
        <v>334</v>
      </c>
      <c r="BW2" t="s">
        <v>354</v>
      </c>
      <c r="CA2" t="s">
        <v>307</v>
      </c>
    </row>
    <row r="3" spans="2:130" ht="82.5">
      <c r="B3" s="122" t="s">
        <v>251</v>
      </c>
      <c r="C3" s="125" t="s">
        <v>253</v>
      </c>
      <c r="D3" s="127" t="s">
        <v>336</v>
      </c>
      <c r="E3" s="127" t="s">
        <v>337</v>
      </c>
      <c r="F3" s="127" t="s">
        <v>338</v>
      </c>
      <c r="G3" s="127" t="s">
        <v>339</v>
      </c>
      <c r="H3" s="127" t="s">
        <v>340</v>
      </c>
      <c r="I3" s="127" t="s">
        <v>341</v>
      </c>
      <c r="J3" s="127" t="s">
        <v>342</v>
      </c>
      <c r="K3" s="127" t="s">
        <v>343</v>
      </c>
      <c r="L3" s="127" t="s">
        <v>345</v>
      </c>
      <c r="M3" s="127" t="s">
        <v>346</v>
      </c>
      <c r="N3" s="127" t="s">
        <v>65</v>
      </c>
      <c r="O3" s="127" t="s">
        <v>349</v>
      </c>
      <c r="P3" s="127" t="s">
        <v>350</v>
      </c>
      <c r="Q3" s="127" t="s">
        <v>351</v>
      </c>
      <c r="R3" s="127" t="s">
        <v>254</v>
      </c>
      <c r="S3" s="128" t="s">
        <v>256</v>
      </c>
      <c r="T3" s="127" t="s">
        <v>258</v>
      </c>
      <c r="U3" s="127" t="s">
        <v>352</v>
      </c>
      <c r="V3" s="130" t="s">
        <v>260</v>
      </c>
      <c r="W3" s="127" t="s">
        <v>261</v>
      </c>
      <c r="X3" s="131" t="s">
        <v>262</v>
      </c>
      <c r="Y3" s="127" t="s">
        <v>263</v>
      </c>
      <c r="Z3" s="132" t="s">
        <v>64</v>
      </c>
      <c r="AA3" s="127" t="s">
        <v>266</v>
      </c>
      <c r="AB3" s="127" t="s">
        <v>268</v>
      </c>
      <c r="AC3" s="136" t="s">
        <v>270</v>
      </c>
      <c r="AD3" s="127" t="s">
        <v>271</v>
      </c>
      <c r="AE3" s="127" t="s">
        <v>272</v>
      </c>
      <c r="AF3" s="127" t="s">
        <v>273</v>
      </c>
      <c r="AG3" s="130" t="s">
        <v>274</v>
      </c>
      <c r="AH3" s="127" t="s">
        <v>275</v>
      </c>
      <c r="AI3" s="127" t="s">
        <v>276</v>
      </c>
      <c r="AJ3" s="127" t="s">
        <v>277</v>
      </c>
      <c r="AK3" s="127" t="s">
        <v>278</v>
      </c>
      <c r="AL3" s="127" t="s">
        <v>279</v>
      </c>
      <c r="AM3" s="127" t="s">
        <v>281</v>
      </c>
      <c r="AN3" s="127" t="s">
        <v>282</v>
      </c>
      <c r="AO3" s="127" t="s">
        <v>283</v>
      </c>
      <c r="AP3" s="127" t="s">
        <v>66</v>
      </c>
      <c r="AQ3" s="127" t="s">
        <v>284</v>
      </c>
      <c r="AR3" s="125" t="s">
        <v>286</v>
      </c>
      <c r="AS3" s="125" t="s">
        <v>287</v>
      </c>
      <c r="AT3" s="125" t="s">
        <v>288</v>
      </c>
      <c r="AU3" s="130" t="s">
        <v>289</v>
      </c>
      <c r="AV3" s="127" t="s">
        <v>291</v>
      </c>
      <c r="AW3" s="137" t="s">
        <v>48</v>
      </c>
      <c r="AX3" s="127" t="s">
        <v>37</v>
      </c>
      <c r="AY3" s="138" t="s">
        <v>296</v>
      </c>
      <c r="AZ3" s="139" t="s">
        <v>297</v>
      </c>
      <c r="BA3" s="127" t="s">
        <v>299</v>
      </c>
      <c r="BB3" s="127" t="s">
        <v>301</v>
      </c>
      <c r="BC3" s="140" t="s">
        <v>303</v>
      </c>
      <c r="BD3" s="130" t="s">
        <v>305</v>
      </c>
      <c r="BE3" s="130" t="s">
        <v>308</v>
      </c>
      <c r="BF3" s="130" t="s">
        <v>310</v>
      </c>
      <c r="BG3" s="130" t="s">
        <v>313</v>
      </c>
      <c r="BH3" s="130" t="s">
        <v>314</v>
      </c>
      <c r="BI3" s="140" t="s">
        <v>315</v>
      </c>
      <c r="BJ3" s="140" t="s">
        <v>317</v>
      </c>
      <c r="BK3" s="127" t="s">
        <v>319</v>
      </c>
      <c r="BL3" s="122" t="s">
        <v>320</v>
      </c>
      <c r="BM3" s="130" t="s">
        <v>322</v>
      </c>
      <c r="BN3" s="127" t="s">
        <v>323</v>
      </c>
      <c r="BO3" s="141" t="s">
        <v>324</v>
      </c>
      <c r="BP3" s="131" t="s">
        <v>326</v>
      </c>
      <c r="BQ3" s="122" t="s">
        <v>327</v>
      </c>
      <c r="BR3" s="127" t="s">
        <v>191</v>
      </c>
      <c r="BS3" s="127" t="s">
        <v>330</v>
      </c>
      <c r="BT3" s="127" t="s">
        <v>70</v>
      </c>
      <c r="BU3" s="127" t="s">
        <v>71</v>
      </c>
      <c r="BV3" s="127" t="s">
        <v>355</v>
      </c>
      <c r="BW3" s="142" t="s">
        <v>353</v>
      </c>
      <c r="BX3" s="157" t="s">
        <v>44</v>
      </c>
      <c r="BY3" s="157" t="s">
        <v>45</v>
      </c>
      <c r="BZ3" s="265" t="s">
        <v>371</v>
      </c>
      <c r="CA3" s="275" t="s">
        <v>373</v>
      </c>
    </row>
    <row r="4" spans="2:130">
      <c r="B4" s="123" t="s">
        <v>252</v>
      </c>
      <c r="C4" s="126"/>
      <c r="D4" s="126" t="s">
        <v>280</v>
      </c>
      <c r="E4" s="126" t="s">
        <v>280</v>
      </c>
      <c r="F4" s="126" t="s">
        <v>280</v>
      </c>
      <c r="G4" s="126" t="s">
        <v>280</v>
      </c>
      <c r="H4" s="126" t="s">
        <v>280</v>
      </c>
      <c r="I4" s="126" t="s">
        <v>280</v>
      </c>
      <c r="J4" s="126" t="s">
        <v>280</v>
      </c>
      <c r="K4" s="126" t="s">
        <v>280</v>
      </c>
      <c r="L4" s="126" t="s">
        <v>280</v>
      </c>
      <c r="M4" s="126" t="s">
        <v>280</v>
      </c>
      <c r="N4" s="126" t="s">
        <v>280</v>
      </c>
      <c r="O4" s="126" t="s">
        <v>280</v>
      </c>
      <c r="P4" s="126" t="s">
        <v>280</v>
      </c>
      <c r="Q4" s="126" t="s">
        <v>280</v>
      </c>
      <c r="R4" s="126"/>
      <c r="T4" s="126" t="s">
        <v>259</v>
      </c>
      <c r="U4" s="126" t="s">
        <v>259</v>
      </c>
      <c r="V4" s="126" t="s">
        <v>259</v>
      </c>
      <c r="W4" s="126" t="s">
        <v>259</v>
      </c>
      <c r="Y4" s="126" t="s">
        <v>259</v>
      </c>
      <c r="AA4" s="135" t="s">
        <v>267</v>
      </c>
      <c r="AB4" s="135" t="s">
        <v>267</v>
      </c>
      <c r="AD4" s="135" t="s">
        <v>267</v>
      </c>
      <c r="AE4" s="135" t="s">
        <v>267</v>
      </c>
      <c r="AF4" s="135" t="s">
        <v>267</v>
      </c>
      <c r="AG4" s="135" t="s">
        <v>267</v>
      </c>
      <c r="AH4" s="135" t="s">
        <v>267</v>
      </c>
      <c r="AI4" s="135" t="s">
        <v>267</v>
      </c>
      <c r="AJ4" s="135" t="s">
        <v>267</v>
      </c>
      <c r="AK4" s="135" t="s">
        <v>267</v>
      </c>
      <c r="AL4" t="s">
        <v>280</v>
      </c>
      <c r="AM4" t="s">
        <v>280</v>
      </c>
      <c r="AN4" t="s">
        <v>280</v>
      </c>
      <c r="AO4" t="s">
        <v>280</v>
      </c>
      <c r="AP4" t="s">
        <v>280</v>
      </c>
      <c r="AQ4" t="s">
        <v>280</v>
      </c>
      <c r="AR4" t="s">
        <v>259</v>
      </c>
      <c r="AS4" t="s">
        <v>259</v>
      </c>
      <c r="AT4" t="s">
        <v>259</v>
      </c>
      <c r="AU4" s="126" t="s">
        <v>259</v>
      </c>
      <c r="AV4" s="126" t="s">
        <v>259</v>
      </c>
      <c r="AW4" s="126" t="s">
        <v>259</v>
      </c>
      <c r="AX4" s="126" t="s">
        <v>259</v>
      </c>
      <c r="AY4" s="126" t="s">
        <v>259</v>
      </c>
      <c r="AZ4" s="126" t="s">
        <v>259</v>
      </c>
      <c r="BA4" s="126" t="s">
        <v>259</v>
      </c>
      <c r="BB4" t="s">
        <v>280</v>
      </c>
      <c r="BC4" s="126" t="s">
        <v>259</v>
      </c>
      <c r="BD4" s="126" t="s">
        <v>306</v>
      </c>
      <c r="BE4" s="126" t="s">
        <v>306</v>
      </c>
      <c r="BF4" s="126" t="s">
        <v>311</v>
      </c>
      <c r="BG4" s="126"/>
      <c r="BH4" s="126"/>
      <c r="BI4" t="s">
        <v>259</v>
      </c>
      <c r="BJ4" t="s">
        <v>259</v>
      </c>
      <c r="BK4" t="s">
        <v>259</v>
      </c>
      <c r="BL4" t="s">
        <v>259</v>
      </c>
      <c r="BM4" t="s">
        <v>259</v>
      </c>
      <c r="BN4" t="s">
        <v>259</v>
      </c>
      <c r="BP4" t="s">
        <v>259</v>
      </c>
      <c r="BR4" t="s">
        <v>280</v>
      </c>
      <c r="BS4" t="s">
        <v>331</v>
      </c>
      <c r="BV4" t="s">
        <v>259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427" t="s">
        <v>196</v>
      </c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</row>
    <row r="2" spans="1:35" ht="18.5" thickBot="1"/>
    <row r="3" spans="1:35">
      <c r="A3" t="s">
        <v>198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30" t="s">
        <v>377</v>
      </c>
      <c r="AI3" s="281"/>
    </row>
    <row r="4" spans="1:35" ht="18.5" thickBot="1">
      <c r="A4" t="s">
        <v>199</v>
      </c>
      <c r="B4" t="s">
        <v>376</v>
      </c>
      <c r="C4" s="114" t="s">
        <v>197</v>
      </c>
      <c r="D4" s="114" t="s">
        <v>197</v>
      </c>
      <c r="E4" s="114" t="s">
        <v>197</v>
      </c>
      <c r="F4" s="114" t="s">
        <v>197</v>
      </c>
      <c r="G4" s="114" t="s">
        <v>197</v>
      </c>
      <c r="H4" s="114" t="s">
        <v>197</v>
      </c>
      <c r="I4" s="114" t="s">
        <v>197</v>
      </c>
      <c r="J4" s="114" t="s">
        <v>197</v>
      </c>
      <c r="K4" s="114" t="s">
        <v>197</v>
      </c>
      <c r="L4" s="114" t="s">
        <v>197</v>
      </c>
      <c r="M4" s="114" t="s">
        <v>197</v>
      </c>
      <c r="N4" s="114" t="s">
        <v>197</v>
      </c>
      <c r="O4" s="114" t="s">
        <v>197</v>
      </c>
      <c r="P4" s="114" t="s">
        <v>197</v>
      </c>
      <c r="Q4" s="114" t="s">
        <v>197</v>
      </c>
      <c r="R4" s="114" t="s">
        <v>197</v>
      </c>
      <c r="S4" s="114" t="s">
        <v>197</v>
      </c>
      <c r="T4" s="114" t="s">
        <v>197</v>
      </c>
      <c r="U4" s="114" t="s">
        <v>197</v>
      </c>
      <c r="V4" s="114" t="s">
        <v>197</v>
      </c>
      <c r="W4" s="114" t="s">
        <v>197</v>
      </c>
      <c r="X4" s="114" t="s">
        <v>197</v>
      </c>
      <c r="Y4" s="114" t="s">
        <v>197</v>
      </c>
      <c r="Z4" s="114" t="s">
        <v>197</v>
      </c>
      <c r="AA4" s="114" t="s">
        <v>197</v>
      </c>
      <c r="AB4" s="114" t="s">
        <v>197</v>
      </c>
      <c r="AC4" s="114" t="s">
        <v>197</v>
      </c>
      <c r="AD4" s="114" t="s">
        <v>197</v>
      </c>
      <c r="AE4" s="114" t="s">
        <v>197</v>
      </c>
      <c r="AF4" s="114" t="s">
        <v>197</v>
      </c>
      <c r="AG4" s="114" t="s">
        <v>197</v>
      </c>
      <c r="AH4" s="431"/>
      <c r="AI4" s="281"/>
    </row>
    <row r="5" spans="1:35" ht="18.5" thickBot="1">
      <c r="A5" t="s">
        <v>200</v>
      </c>
      <c r="B5">
        <v>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8.5" thickBot="1">
      <c r="A6" t="s">
        <v>201</v>
      </c>
      <c r="AH6" s="282">
        <f>INDEX(C41:AG41,MATCH(MAX(C41:AG41)+1,C41:AG41,1))</f>
        <v>8</v>
      </c>
      <c r="AI6" s="282">
        <f>AH6*1</f>
        <v>8</v>
      </c>
    </row>
    <row r="7" spans="1:35">
      <c r="A7" t="s">
        <v>202</v>
      </c>
      <c r="AH7" t="s">
        <v>378</v>
      </c>
    </row>
    <row r="8" spans="1:35">
      <c r="A8" t="s">
        <v>203</v>
      </c>
      <c r="AH8" s="143" t="s">
        <v>370</v>
      </c>
    </row>
    <row r="9" spans="1:35">
      <c r="A9" t="s">
        <v>204</v>
      </c>
    </row>
    <row r="10" spans="1:35">
      <c r="A10" t="s">
        <v>205</v>
      </c>
    </row>
    <row r="11" spans="1:35">
      <c r="A11" t="s">
        <v>206</v>
      </c>
    </row>
    <row r="12" spans="1:35">
      <c r="A12" t="s">
        <v>207</v>
      </c>
    </row>
    <row r="13" spans="1:35">
      <c r="A13" t="s">
        <v>208</v>
      </c>
    </row>
    <row r="14" spans="1:35">
      <c r="A14" t="s">
        <v>209</v>
      </c>
    </row>
    <row r="15" spans="1:35">
      <c r="A15" t="s">
        <v>210</v>
      </c>
    </row>
    <row r="16" spans="1:35">
      <c r="A16" t="s">
        <v>211</v>
      </c>
    </row>
    <row r="17" spans="1:27">
      <c r="A17" t="s">
        <v>212</v>
      </c>
    </row>
    <row r="18" spans="1:27">
      <c r="A18" t="s">
        <v>213</v>
      </c>
    </row>
    <row r="19" spans="1:27">
      <c r="A19" t="s">
        <v>214</v>
      </c>
    </row>
    <row r="20" spans="1:27">
      <c r="A20" t="s">
        <v>215</v>
      </c>
    </row>
    <row r="21" spans="1:27">
      <c r="A21" t="s">
        <v>216</v>
      </c>
    </row>
    <row r="22" spans="1:27">
      <c r="A22" t="s">
        <v>217</v>
      </c>
    </row>
    <row r="23" spans="1:27">
      <c r="A23" t="s">
        <v>218</v>
      </c>
    </row>
    <row r="24" spans="1:27">
      <c r="A24" t="s">
        <v>219</v>
      </c>
    </row>
    <row r="25" spans="1:27">
      <c r="A25" t="s">
        <v>220</v>
      </c>
    </row>
    <row r="26" spans="1:27">
      <c r="A26" t="s">
        <v>221</v>
      </c>
    </row>
    <row r="27" spans="1:27">
      <c r="A27" t="s">
        <v>222</v>
      </c>
    </row>
    <row r="28" spans="1:27">
      <c r="A28" t="s">
        <v>223</v>
      </c>
    </row>
    <row r="29" spans="1:27">
      <c r="A29" t="s">
        <v>224</v>
      </c>
    </row>
    <row r="30" spans="1:27">
      <c r="A30" t="s">
        <v>225</v>
      </c>
      <c r="C30" t="s">
        <v>402</v>
      </c>
      <c r="D30" t="s">
        <v>403</v>
      </c>
      <c r="E30" t="s">
        <v>404</v>
      </c>
      <c r="F30" t="s">
        <v>405</v>
      </c>
      <c r="G30" t="s">
        <v>402</v>
      </c>
      <c r="H30" t="s">
        <v>406</v>
      </c>
      <c r="I30" t="s">
        <v>402</v>
      </c>
      <c r="J30" t="s">
        <v>407</v>
      </c>
      <c r="K30" t="s">
        <v>402</v>
      </c>
      <c r="L30" t="s">
        <v>406</v>
      </c>
      <c r="M30" t="s">
        <v>408</v>
      </c>
      <c r="N30" t="s">
        <v>409</v>
      </c>
      <c r="O30" t="s">
        <v>410</v>
      </c>
      <c r="P30" t="s">
        <v>402</v>
      </c>
      <c r="Q30" t="s">
        <v>407</v>
      </c>
      <c r="R30" t="s">
        <v>402</v>
      </c>
      <c r="S30" t="s">
        <v>402</v>
      </c>
      <c r="T30" t="s">
        <v>410</v>
      </c>
      <c r="U30" t="s">
        <v>408</v>
      </c>
      <c r="V30" t="s">
        <v>404</v>
      </c>
      <c r="W30" t="s">
        <v>405</v>
      </c>
      <c r="X30" t="s">
        <v>409</v>
      </c>
      <c r="Y30" t="s">
        <v>407</v>
      </c>
      <c r="Z30" t="s">
        <v>411</v>
      </c>
      <c r="AA30" t="s">
        <v>408</v>
      </c>
    </row>
    <row r="31" spans="1:27">
      <c r="A31" t="s">
        <v>226</v>
      </c>
    </row>
    <row r="32" spans="1:27">
      <c r="A32" t="s">
        <v>227</v>
      </c>
    </row>
    <row r="33" spans="1:34">
      <c r="A33" t="s">
        <v>228</v>
      </c>
    </row>
    <row r="34" spans="1:34">
      <c r="A34" t="s">
        <v>229</v>
      </c>
    </row>
    <row r="35" spans="1:34">
      <c r="A35" t="s">
        <v>230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231</v>
      </c>
    </row>
    <row r="37" spans="1:34">
      <c r="A37" t="s">
        <v>232</v>
      </c>
      <c r="B37" s="113" t="str">
        <f>IF(B5="","",VLOOKUP(B5,変換!$B$1:$C$28,2,FALSE))</f>
        <v>晴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雨|曇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曇/雨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雨/晴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</v>
      </c>
      <c r="H37" s="113" t="str">
        <f t="shared" si="0"/>
        <v>曇</v>
      </c>
      <c r="I37" s="113" t="str">
        <f t="shared" si="0"/>
        <v>晴</v>
      </c>
      <c r="J37" s="113" t="str">
        <f t="shared" si="0"/>
        <v>晴|曇</v>
      </c>
      <c r="K37" s="113" t="str">
        <f t="shared" si="0"/>
        <v>晴</v>
      </c>
      <c r="L37" s="113" t="str">
        <f t="shared" si="0"/>
        <v>曇</v>
      </c>
      <c r="M37" s="113" t="str">
        <f t="shared" si="0"/>
        <v>曇/晴</v>
      </c>
      <c r="N37" s="113" t="str">
        <f t="shared" si="0"/>
        <v>晴/曇</v>
      </c>
      <c r="O37" s="113" t="str">
        <f t="shared" si="0"/>
        <v>曇|雨</v>
      </c>
      <c r="P37" s="113" t="str">
        <f t="shared" si="0"/>
        <v>晴</v>
      </c>
      <c r="Q37" s="113" t="str">
        <f t="shared" si="0"/>
        <v>晴|曇</v>
      </c>
      <c r="R37" s="113" t="str">
        <f t="shared" si="0"/>
        <v>晴</v>
      </c>
      <c r="S37" s="113" t="str">
        <f t="shared" si="0"/>
        <v>晴</v>
      </c>
      <c r="T37" s="113" t="str">
        <f t="shared" si="0"/>
        <v>曇|雨</v>
      </c>
      <c r="U37" s="113" t="str">
        <f t="shared" si="0"/>
        <v>曇/晴</v>
      </c>
      <c r="V37" s="113" t="str">
        <f t="shared" si="0"/>
        <v>曇/雨</v>
      </c>
      <c r="W37" s="113" t="str">
        <f t="shared" si="0"/>
        <v>雨/晴</v>
      </c>
      <c r="X37" s="113" t="str">
        <f t="shared" si="0"/>
        <v>晴/曇</v>
      </c>
      <c r="Y37" s="113" t="str">
        <f t="shared" si="0"/>
        <v>晴|曇</v>
      </c>
      <c r="Z37" s="113" t="str">
        <f t="shared" si="0"/>
        <v>雪/曇</v>
      </c>
      <c r="AA37" s="113" t="str">
        <f t="shared" si="0"/>
        <v>曇/晴</v>
      </c>
      <c r="AB37" s="113" t="str">
        <f t="shared" si="0"/>
        <v/>
      </c>
      <c r="AC37" s="113" t="str">
        <f t="shared" si="0"/>
        <v/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233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234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80"/>
      <c r="C41" s="113">
        <f>IF(C37="","",VLOOKUP(C37,変換!$B$31:$C$58,2,FALSE))</f>
        <v>1</v>
      </c>
      <c r="D41" s="113">
        <f>IF(D37="","",VLOOKUP(D37,変換!$B$31:$C$58,2,FALSE))</f>
        <v>24</v>
      </c>
      <c r="E41" s="113">
        <f>IF(E37="","",VLOOKUP(E37,変換!$B$31:$C$58,2,FALSE))</f>
        <v>9</v>
      </c>
      <c r="F41" s="113">
        <f>IF(F37="","",VLOOKUP(F37,変換!$B$31:$C$58,2,FALSE))</f>
        <v>11</v>
      </c>
      <c r="G41" s="113">
        <f>IF(G37="","",VLOOKUP(G37,変換!$B$31:$C$58,2,FALSE))</f>
        <v>1</v>
      </c>
      <c r="H41" s="113">
        <f>IF(H37="","",VLOOKUP(H37,変換!$B$31:$C$58,2,FALSE))</f>
        <v>2</v>
      </c>
      <c r="I41" s="113">
        <f>IF(I37="","",VLOOKUP(I37,変換!$B$31:$C$58,2,FALSE))</f>
        <v>1</v>
      </c>
      <c r="J41" s="113">
        <f>IF(J37="","",VLOOKUP(J37,変換!$B$31:$C$58,2,FALSE))</f>
        <v>17</v>
      </c>
      <c r="K41" s="113">
        <f>IF(K37="","",VLOOKUP(K37,変換!$B$31:$C$58,2,FALSE))</f>
        <v>1</v>
      </c>
      <c r="L41" s="113">
        <f>IF(L37="","",VLOOKUP(L37,変換!$B$31:$C$58,2,FALSE))</f>
        <v>2</v>
      </c>
      <c r="M41" s="113">
        <f>IF(M37="","",VLOOKUP(M37,変換!$B$31:$C$58,2,FALSE))</f>
        <v>8</v>
      </c>
      <c r="N41" s="113">
        <f>IF(N37="","",VLOOKUP(N37,変換!$B$31:$C$58,2,FALSE))</f>
        <v>5</v>
      </c>
      <c r="O41" s="113">
        <f>IF(O37="","",VLOOKUP(O37,変換!$B$31:$C$58,2,FALSE))</f>
        <v>21</v>
      </c>
      <c r="P41" s="113">
        <f>IF(P37="","",VLOOKUP(P37,変換!$B$31:$C$58,2,FALSE))</f>
        <v>1</v>
      </c>
      <c r="Q41" s="113">
        <f>IF(Q37="","",VLOOKUP(Q37,変換!$B$31:$C$58,2,FALSE))</f>
        <v>17</v>
      </c>
      <c r="R41" s="113">
        <f>IF(R37="","",VLOOKUP(R37,変換!$B$31:$C$58,2,FALSE))</f>
        <v>1</v>
      </c>
      <c r="S41" s="113">
        <f>IF(S37="","",VLOOKUP(S37,変換!$B$31:$C$58,2,FALSE))</f>
        <v>1</v>
      </c>
      <c r="T41" s="113">
        <f>IF(T37="","",VLOOKUP(T37,変換!$B$31:$C$58,2,FALSE))</f>
        <v>21</v>
      </c>
      <c r="U41" s="113">
        <f>IF(U37="","",VLOOKUP(U37,変換!$B$31:$C$58,2,FALSE))</f>
        <v>8</v>
      </c>
      <c r="V41" s="113">
        <f>IF(V37="","",VLOOKUP(V37,変換!$B$31:$C$58,2,FALSE))</f>
        <v>9</v>
      </c>
      <c r="W41" s="113">
        <f>IF(W37="","",VLOOKUP(W37,変換!$B$31:$C$58,2,FALSE))</f>
        <v>11</v>
      </c>
      <c r="X41" s="113">
        <f>IF(X37="","",VLOOKUP(X37,変換!$B$31:$C$58,2,FALSE))</f>
        <v>5</v>
      </c>
      <c r="Y41" s="113">
        <f>IF(Y37="","",VLOOKUP(Y37,変換!$B$31:$C$58,2,FALSE))</f>
        <v>17</v>
      </c>
      <c r="Z41" s="113">
        <f>IF(Z37="","",VLOOKUP(Z37,変換!$B$31:$C$58,2,FALSE))</f>
        <v>15</v>
      </c>
      <c r="AA41" s="113">
        <f>IF(AA37="","",VLOOKUP(AA37,変換!$B$31:$C$58,2,FALSE))</f>
        <v>8</v>
      </c>
      <c r="AB41" s="113" t="str">
        <f>IF(AB37="","",VLOOKUP(AB37,変換!$B$31:$C$58,2,FALSE))</f>
        <v/>
      </c>
      <c r="AC41" s="113" t="str">
        <f>IF(AC37="","",VLOOKUP(AC37,変換!$B$31:$C$58,2,FALSE))</f>
        <v/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"/>
  <sheetData>
    <row r="1" spans="1:16">
      <c r="A1" t="s">
        <v>135</v>
      </c>
      <c r="B1">
        <v>1</v>
      </c>
      <c r="C1" t="s">
        <v>141</v>
      </c>
      <c r="E1" t="s">
        <v>169</v>
      </c>
      <c r="F1">
        <v>1</v>
      </c>
      <c r="G1" t="s">
        <v>170</v>
      </c>
      <c r="J1" t="s">
        <v>183</v>
      </c>
      <c r="K1">
        <v>1</v>
      </c>
      <c r="L1" t="s">
        <v>184</v>
      </c>
      <c r="N1" s="117" t="s">
        <v>236</v>
      </c>
      <c r="O1" s="118">
        <v>1</v>
      </c>
      <c r="P1" s="117" t="s">
        <v>237</v>
      </c>
    </row>
    <row r="2" spans="1:16">
      <c r="A2" t="s">
        <v>135</v>
      </c>
      <c r="B2">
        <v>2</v>
      </c>
      <c r="C2" t="s">
        <v>142</v>
      </c>
      <c r="E2" t="s">
        <v>169</v>
      </c>
      <c r="F2">
        <v>2</v>
      </c>
      <c r="G2" t="s">
        <v>171</v>
      </c>
      <c r="J2" t="s">
        <v>183</v>
      </c>
      <c r="K2">
        <v>2</v>
      </c>
      <c r="L2" t="s">
        <v>185</v>
      </c>
      <c r="N2" s="117" t="s">
        <v>236</v>
      </c>
      <c r="O2" s="118">
        <v>2</v>
      </c>
      <c r="P2" s="117" t="s">
        <v>238</v>
      </c>
    </row>
    <row r="3" spans="1:16">
      <c r="A3" t="s">
        <v>135</v>
      </c>
      <c r="B3">
        <v>3</v>
      </c>
      <c r="C3" t="s">
        <v>143</v>
      </c>
      <c r="E3" t="s">
        <v>169</v>
      </c>
      <c r="F3">
        <v>3</v>
      </c>
      <c r="G3" t="s">
        <v>172</v>
      </c>
      <c r="J3" t="s">
        <v>183</v>
      </c>
      <c r="K3">
        <v>3</v>
      </c>
      <c r="L3" t="s">
        <v>186</v>
      </c>
    </row>
    <row r="4" spans="1:16">
      <c r="A4" t="s">
        <v>135</v>
      </c>
      <c r="B4">
        <v>4</v>
      </c>
      <c r="C4" t="s">
        <v>144</v>
      </c>
      <c r="E4" t="s">
        <v>169</v>
      </c>
      <c r="F4">
        <v>4</v>
      </c>
      <c r="G4" t="s">
        <v>173</v>
      </c>
      <c r="J4" t="s">
        <v>183</v>
      </c>
      <c r="K4">
        <v>4</v>
      </c>
      <c r="L4" t="s">
        <v>187</v>
      </c>
      <c r="N4" t="s">
        <v>239</v>
      </c>
    </row>
    <row r="5" spans="1:16">
      <c r="A5" t="s">
        <v>135</v>
      </c>
      <c r="B5">
        <v>5</v>
      </c>
      <c r="C5" t="s">
        <v>145</v>
      </c>
      <c r="E5" t="s">
        <v>169</v>
      </c>
      <c r="F5">
        <v>5</v>
      </c>
      <c r="G5" t="s">
        <v>174</v>
      </c>
      <c r="J5" t="s">
        <v>183</v>
      </c>
      <c r="K5">
        <v>5</v>
      </c>
      <c r="L5" t="s">
        <v>188</v>
      </c>
      <c r="N5" t="s">
        <v>240</v>
      </c>
    </row>
    <row r="6" spans="1:16">
      <c r="A6" t="s">
        <v>135</v>
      </c>
      <c r="B6">
        <v>6</v>
      </c>
      <c r="C6" t="s">
        <v>146</v>
      </c>
      <c r="E6" t="s">
        <v>169</v>
      </c>
      <c r="F6">
        <v>6</v>
      </c>
      <c r="G6" t="s">
        <v>175</v>
      </c>
      <c r="J6" t="s">
        <v>183</v>
      </c>
      <c r="K6">
        <v>6</v>
      </c>
      <c r="L6" t="s">
        <v>189</v>
      </c>
      <c r="N6" t="s">
        <v>241</v>
      </c>
      <c r="O6">
        <v>1</v>
      </c>
      <c r="P6" t="s">
        <v>242</v>
      </c>
    </row>
    <row r="7" spans="1:16">
      <c r="A7" t="s">
        <v>135</v>
      </c>
      <c r="B7">
        <v>7</v>
      </c>
      <c r="C7" t="s">
        <v>147</v>
      </c>
      <c r="E7" t="s">
        <v>169</v>
      </c>
      <c r="F7">
        <v>7</v>
      </c>
      <c r="G7" t="s">
        <v>176</v>
      </c>
      <c r="N7" t="s">
        <v>241</v>
      </c>
      <c r="O7">
        <v>2</v>
      </c>
      <c r="P7" t="s">
        <v>243</v>
      </c>
    </row>
    <row r="8" spans="1:16">
      <c r="A8" t="s">
        <v>135</v>
      </c>
      <c r="B8">
        <v>8</v>
      </c>
      <c r="C8" t="s">
        <v>148</v>
      </c>
      <c r="E8" t="s">
        <v>169</v>
      </c>
      <c r="F8">
        <v>8</v>
      </c>
      <c r="G8" t="s">
        <v>177</v>
      </c>
    </row>
    <row r="9" spans="1:16">
      <c r="A9" t="s">
        <v>135</v>
      </c>
      <c r="B9">
        <v>9</v>
      </c>
      <c r="C9" t="s">
        <v>149</v>
      </c>
      <c r="E9" t="s">
        <v>169</v>
      </c>
      <c r="F9">
        <v>9</v>
      </c>
      <c r="G9" t="s">
        <v>178</v>
      </c>
    </row>
    <row r="10" spans="1:16">
      <c r="A10" t="s">
        <v>135</v>
      </c>
      <c r="B10">
        <v>10</v>
      </c>
      <c r="C10" t="s">
        <v>150</v>
      </c>
      <c r="E10" t="s">
        <v>169</v>
      </c>
      <c r="F10">
        <v>10</v>
      </c>
      <c r="G10" t="s">
        <v>179</v>
      </c>
    </row>
    <row r="11" spans="1:16">
      <c r="A11" t="s">
        <v>135</v>
      </c>
      <c r="B11">
        <v>11</v>
      </c>
      <c r="C11" t="s">
        <v>151</v>
      </c>
      <c r="E11" t="s">
        <v>169</v>
      </c>
      <c r="F11">
        <v>11</v>
      </c>
      <c r="G11" t="s">
        <v>180</v>
      </c>
    </row>
    <row r="12" spans="1:16">
      <c r="A12" t="s">
        <v>135</v>
      </c>
      <c r="B12">
        <v>12</v>
      </c>
      <c r="C12" t="s">
        <v>152</v>
      </c>
      <c r="E12" t="s">
        <v>169</v>
      </c>
      <c r="F12">
        <v>12</v>
      </c>
      <c r="G12" t="s">
        <v>181</v>
      </c>
    </row>
    <row r="13" spans="1:16">
      <c r="A13" t="s">
        <v>135</v>
      </c>
      <c r="B13">
        <v>13</v>
      </c>
      <c r="C13" t="s">
        <v>153</v>
      </c>
      <c r="E13" t="s">
        <v>169</v>
      </c>
      <c r="F13">
        <v>13</v>
      </c>
      <c r="G13" t="s">
        <v>182</v>
      </c>
    </row>
    <row r="14" spans="1:16">
      <c r="A14" t="s">
        <v>135</v>
      </c>
      <c r="B14">
        <v>14</v>
      </c>
      <c r="C14" t="s">
        <v>154</v>
      </c>
    </row>
    <row r="15" spans="1:16">
      <c r="A15" t="s">
        <v>135</v>
      </c>
      <c r="B15">
        <v>15</v>
      </c>
      <c r="C15" t="s">
        <v>155</v>
      </c>
    </row>
    <row r="16" spans="1:16">
      <c r="A16" t="s">
        <v>135</v>
      </c>
      <c r="B16">
        <v>16</v>
      </c>
      <c r="C16" t="s">
        <v>156</v>
      </c>
    </row>
    <row r="17" spans="1:3">
      <c r="A17" t="s">
        <v>135</v>
      </c>
      <c r="B17">
        <v>17</v>
      </c>
      <c r="C17" t="s">
        <v>157</v>
      </c>
    </row>
    <row r="18" spans="1:3">
      <c r="A18" t="s">
        <v>135</v>
      </c>
      <c r="B18">
        <v>18</v>
      </c>
      <c r="C18" t="s">
        <v>158</v>
      </c>
    </row>
    <row r="19" spans="1:3">
      <c r="A19" t="s">
        <v>135</v>
      </c>
      <c r="B19">
        <v>19</v>
      </c>
      <c r="C19" t="s">
        <v>159</v>
      </c>
    </row>
    <row r="20" spans="1:3">
      <c r="A20" t="s">
        <v>135</v>
      </c>
      <c r="B20">
        <v>20</v>
      </c>
      <c r="C20" t="s">
        <v>160</v>
      </c>
    </row>
    <row r="21" spans="1:3">
      <c r="A21" t="s">
        <v>135</v>
      </c>
      <c r="B21">
        <v>21</v>
      </c>
      <c r="C21" t="s">
        <v>161</v>
      </c>
    </row>
    <row r="22" spans="1:3">
      <c r="A22" t="s">
        <v>135</v>
      </c>
      <c r="B22">
        <v>22</v>
      </c>
      <c r="C22" t="s">
        <v>162</v>
      </c>
    </row>
    <row r="23" spans="1:3">
      <c r="A23" t="s">
        <v>135</v>
      </c>
      <c r="B23">
        <v>23</v>
      </c>
      <c r="C23" t="s">
        <v>163</v>
      </c>
    </row>
    <row r="24" spans="1:3">
      <c r="A24" t="s">
        <v>135</v>
      </c>
      <c r="B24">
        <v>24</v>
      </c>
      <c r="C24" t="s">
        <v>164</v>
      </c>
    </row>
    <row r="25" spans="1:3">
      <c r="A25" t="s">
        <v>135</v>
      </c>
      <c r="B25">
        <v>25</v>
      </c>
      <c r="C25" t="s">
        <v>165</v>
      </c>
    </row>
    <row r="26" spans="1:3">
      <c r="A26" t="s">
        <v>135</v>
      </c>
      <c r="B26">
        <v>26</v>
      </c>
      <c r="C26" t="s">
        <v>166</v>
      </c>
    </row>
    <row r="27" spans="1:3">
      <c r="A27" t="s">
        <v>135</v>
      </c>
      <c r="B27">
        <v>27</v>
      </c>
      <c r="C27" t="s">
        <v>167</v>
      </c>
    </row>
    <row r="28" spans="1:3">
      <c r="A28" t="s">
        <v>135</v>
      </c>
      <c r="B28">
        <v>28</v>
      </c>
      <c r="C28" t="s">
        <v>168</v>
      </c>
    </row>
    <row r="30" spans="1:3">
      <c r="A30" s="432" t="s">
        <v>375</v>
      </c>
      <c r="B30" s="432"/>
      <c r="C30" s="432"/>
    </row>
    <row r="31" spans="1:3">
      <c r="A31" t="s">
        <v>135</v>
      </c>
      <c r="B31" t="s">
        <v>141</v>
      </c>
      <c r="C31">
        <v>1</v>
      </c>
    </row>
    <row r="32" spans="1:3">
      <c r="A32" t="s">
        <v>135</v>
      </c>
      <c r="B32" t="s">
        <v>142</v>
      </c>
      <c r="C32">
        <v>2</v>
      </c>
    </row>
    <row r="33" spans="1:3">
      <c r="A33" t="s">
        <v>135</v>
      </c>
      <c r="B33" t="s">
        <v>143</v>
      </c>
      <c r="C33">
        <v>3</v>
      </c>
    </row>
    <row r="34" spans="1:3">
      <c r="A34" t="s">
        <v>135</v>
      </c>
      <c r="B34" t="s">
        <v>144</v>
      </c>
      <c r="C34">
        <v>4</v>
      </c>
    </row>
    <row r="35" spans="1:3">
      <c r="A35" t="s">
        <v>135</v>
      </c>
      <c r="B35" t="s">
        <v>145</v>
      </c>
      <c r="C35">
        <v>5</v>
      </c>
    </row>
    <row r="36" spans="1:3">
      <c r="A36" t="s">
        <v>135</v>
      </c>
      <c r="B36" t="s">
        <v>146</v>
      </c>
      <c r="C36">
        <v>6</v>
      </c>
    </row>
    <row r="37" spans="1:3">
      <c r="A37" t="s">
        <v>135</v>
      </c>
      <c r="B37" t="s">
        <v>147</v>
      </c>
      <c r="C37">
        <v>7</v>
      </c>
    </row>
    <row r="38" spans="1:3">
      <c r="A38" t="s">
        <v>135</v>
      </c>
      <c r="B38" t="s">
        <v>148</v>
      </c>
      <c r="C38">
        <v>8</v>
      </c>
    </row>
    <row r="39" spans="1:3">
      <c r="A39" t="s">
        <v>135</v>
      </c>
      <c r="B39" t="s">
        <v>149</v>
      </c>
      <c r="C39">
        <v>9</v>
      </c>
    </row>
    <row r="40" spans="1:3">
      <c r="A40" t="s">
        <v>135</v>
      </c>
      <c r="B40" t="s">
        <v>150</v>
      </c>
      <c r="C40">
        <v>10</v>
      </c>
    </row>
    <row r="41" spans="1:3">
      <c r="A41" t="s">
        <v>135</v>
      </c>
      <c r="B41" t="s">
        <v>151</v>
      </c>
      <c r="C41">
        <v>11</v>
      </c>
    </row>
    <row r="42" spans="1:3">
      <c r="A42" t="s">
        <v>135</v>
      </c>
      <c r="B42" t="s">
        <v>152</v>
      </c>
      <c r="C42">
        <v>12</v>
      </c>
    </row>
    <row r="43" spans="1:3">
      <c r="A43" t="s">
        <v>135</v>
      </c>
      <c r="B43" t="s">
        <v>153</v>
      </c>
      <c r="C43">
        <v>13</v>
      </c>
    </row>
    <row r="44" spans="1:3">
      <c r="A44" t="s">
        <v>135</v>
      </c>
      <c r="B44" t="s">
        <v>154</v>
      </c>
      <c r="C44">
        <v>14</v>
      </c>
    </row>
    <row r="45" spans="1:3">
      <c r="A45" t="s">
        <v>135</v>
      </c>
      <c r="B45" t="s">
        <v>155</v>
      </c>
      <c r="C45">
        <v>15</v>
      </c>
    </row>
    <row r="46" spans="1:3">
      <c r="A46" t="s">
        <v>135</v>
      </c>
      <c r="B46" t="s">
        <v>156</v>
      </c>
      <c r="C46">
        <v>16</v>
      </c>
    </row>
    <row r="47" spans="1:3">
      <c r="A47" t="s">
        <v>135</v>
      </c>
      <c r="B47" t="s">
        <v>157</v>
      </c>
      <c r="C47">
        <v>17</v>
      </c>
    </row>
    <row r="48" spans="1:3">
      <c r="A48" t="s">
        <v>135</v>
      </c>
      <c r="B48" t="s">
        <v>158</v>
      </c>
      <c r="C48">
        <v>18</v>
      </c>
    </row>
    <row r="49" spans="1:3">
      <c r="A49" t="s">
        <v>135</v>
      </c>
      <c r="B49" t="s">
        <v>159</v>
      </c>
      <c r="C49">
        <v>19</v>
      </c>
    </row>
    <row r="50" spans="1:3">
      <c r="A50" t="s">
        <v>135</v>
      </c>
      <c r="B50" t="s">
        <v>160</v>
      </c>
      <c r="C50">
        <v>20</v>
      </c>
    </row>
    <row r="51" spans="1:3">
      <c r="A51" t="s">
        <v>135</v>
      </c>
      <c r="B51" t="s">
        <v>161</v>
      </c>
      <c r="C51">
        <v>21</v>
      </c>
    </row>
    <row r="52" spans="1:3">
      <c r="A52" t="s">
        <v>135</v>
      </c>
      <c r="B52" t="s">
        <v>162</v>
      </c>
      <c r="C52">
        <v>22</v>
      </c>
    </row>
    <row r="53" spans="1:3">
      <c r="A53" t="s">
        <v>135</v>
      </c>
      <c r="B53" t="s">
        <v>163</v>
      </c>
      <c r="C53">
        <v>23</v>
      </c>
    </row>
    <row r="54" spans="1:3">
      <c r="A54" t="s">
        <v>135</v>
      </c>
      <c r="B54" t="s">
        <v>164</v>
      </c>
      <c r="C54">
        <v>24</v>
      </c>
    </row>
    <row r="55" spans="1:3">
      <c r="A55" t="s">
        <v>135</v>
      </c>
      <c r="B55" t="s">
        <v>165</v>
      </c>
      <c r="C55">
        <v>25</v>
      </c>
    </row>
    <row r="56" spans="1:3">
      <c r="A56" t="s">
        <v>135</v>
      </c>
      <c r="B56" t="s">
        <v>166</v>
      </c>
      <c r="C56">
        <v>26</v>
      </c>
    </row>
    <row r="57" spans="1:3">
      <c r="A57" t="s">
        <v>135</v>
      </c>
      <c r="B57" t="s">
        <v>167</v>
      </c>
      <c r="C57">
        <v>27</v>
      </c>
    </row>
    <row r="58" spans="1:3">
      <c r="A58" t="s">
        <v>135</v>
      </c>
      <c r="B58" t="s">
        <v>168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"/>
  <sheetData>
    <row r="1" spans="1:2" ht="18.5" thickBot="1">
      <c r="A1" s="120" t="s">
        <v>248</v>
      </c>
      <c r="B1" s="121" t="s">
        <v>248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2021-12-28T07:48:03Z</cp:lastPrinted>
  <dcterms:created xsi:type="dcterms:W3CDTF">2020-11-06T01:25:08Z</dcterms:created>
  <dcterms:modified xsi:type="dcterms:W3CDTF">2024-02-28T00:27:31Z</dcterms:modified>
</cp:coreProperties>
</file>