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2.統計担当\02.統計刊行物\豊田市の人口\R6豊田市の人口\05 HP\原稿データ\"/>
    </mc:Choice>
  </mc:AlternateContent>
  <xr:revisionPtr revIDLastSave="0" documentId="8_{70B16D27-7AEB-4716-BBCC-2DAACC6A6C6A}" xr6:coauthVersionLast="47" xr6:coauthVersionMax="47" xr10:uidLastSave="{00000000-0000-0000-0000-000000000000}"/>
  <bookViews>
    <workbookView xWindow="-120" yWindow="-120" windowWidth="20730" windowHeight="11040" xr2:uid="{AF4136EE-1FC5-4BFB-855E-516A9FA2D849}"/>
  </bookViews>
  <sheets>
    <sheet name="D-2" sheetId="1" r:id="rId1"/>
  </sheets>
  <externalReferences>
    <externalReference r:id="rId2"/>
    <externalReference r:id="rId3"/>
  </externalReferences>
  <definedNames>
    <definedName name="_xlnm.Print_Area" localSheetId="0">'D-2'!$A$1:$G$123</definedName>
    <definedName name="_xlnm.Print_Area">#REF!</definedName>
    <definedName name="PRINT_AREA_MI">#REF!</definedName>
    <definedName name="あ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6" i="1" l="1"/>
  <c r="F116" i="1"/>
  <c r="G115" i="1"/>
  <c r="F115" i="1"/>
  <c r="G114" i="1"/>
  <c r="F114" i="1"/>
  <c r="F113" i="1"/>
  <c r="E113" i="1"/>
  <c r="D113" i="1"/>
  <c r="C113" i="1"/>
  <c r="G113" i="1" s="1"/>
  <c r="B113" i="1"/>
  <c r="G105" i="1"/>
  <c r="F105" i="1"/>
  <c r="F104" i="1"/>
  <c r="E104" i="1"/>
  <c r="D104" i="1"/>
  <c r="C104" i="1"/>
  <c r="G104" i="1" s="1"/>
  <c r="B104" i="1"/>
  <c r="B12" i="1" s="1"/>
  <c r="G102" i="1"/>
  <c r="F102" i="1"/>
  <c r="G101" i="1"/>
  <c r="F101" i="1"/>
  <c r="G100" i="1"/>
  <c r="F100" i="1"/>
  <c r="G99" i="1"/>
  <c r="F99" i="1"/>
  <c r="G98" i="1"/>
  <c r="F98" i="1"/>
  <c r="F97" i="1"/>
  <c r="E97" i="1"/>
  <c r="D97" i="1"/>
  <c r="C97" i="1"/>
  <c r="G97" i="1" s="1"/>
  <c r="B97" i="1"/>
  <c r="G95" i="1"/>
  <c r="F95" i="1"/>
  <c r="G94" i="1"/>
  <c r="F94" i="1"/>
  <c r="G93" i="1"/>
  <c r="F93" i="1"/>
  <c r="F92" i="1"/>
  <c r="E92" i="1"/>
  <c r="D92" i="1"/>
  <c r="C92" i="1"/>
  <c r="G92" i="1" s="1"/>
  <c r="B92" i="1"/>
  <c r="B9" i="1" s="1"/>
  <c r="G90" i="1"/>
  <c r="F90" i="1"/>
  <c r="G89" i="1"/>
  <c r="F89" i="1"/>
  <c r="E88" i="1"/>
  <c r="D88" i="1"/>
  <c r="F88" i="1" s="1"/>
  <c r="C88" i="1"/>
  <c r="G88" i="1" s="1"/>
  <c r="B88" i="1"/>
  <c r="G86" i="1"/>
  <c r="F86" i="1"/>
  <c r="E85" i="1"/>
  <c r="D85" i="1"/>
  <c r="F85" i="1" s="1"/>
  <c r="C85" i="1"/>
  <c r="G85" i="1" s="1"/>
  <c r="B85" i="1"/>
  <c r="G83" i="1"/>
  <c r="F83" i="1"/>
  <c r="E82" i="1"/>
  <c r="D82" i="1"/>
  <c r="F82" i="1" s="1"/>
  <c r="C82" i="1"/>
  <c r="G82" i="1" s="1"/>
  <c r="B82" i="1"/>
  <c r="G80" i="1"/>
  <c r="F80" i="1"/>
  <c r="G79" i="1"/>
  <c r="F79" i="1"/>
  <c r="G77" i="1"/>
  <c r="F77" i="1"/>
  <c r="G76" i="1"/>
  <c r="F76" i="1"/>
  <c r="G75" i="1"/>
  <c r="F75" i="1"/>
  <c r="G74" i="1"/>
  <c r="F74" i="1"/>
  <c r="G73" i="1"/>
  <c r="F73" i="1"/>
  <c r="G71" i="1"/>
  <c r="F71" i="1"/>
  <c r="G70" i="1"/>
  <c r="F70" i="1"/>
  <c r="G69" i="1"/>
  <c r="F69" i="1"/>
  <c r="G68" i="1"/>
  <c r="F68" i="1"/>
  <c r="G67" i="1"/>
  <c r="F67" i="1"/>
  <c r="G65" i="1"/>
  <c r="F65" i="1"/>
  <c r="G64" i="1"/>
  <c r="F64" i="1"/>
  <c r="G63" i="1"/>
  <c r="F63" i="1"/>
  <c r="G62" i="1"/>
  <c r="F62" i="1"/>
  <c r="G61" i="1"/>
  <c r="F61" i="1"/>
  <c r="G55" i="1"/>
  <c r="F55" i="1"/>
  <c r="G54" i="1"/>
  <c r="F54" i="1"/>
  <c r="G53" i="1"/>
  <c r="F53" i="1"/>
  <c r="G52" i="1"/>
  <c r="F52" i="1"/>
  <c r="G51" i="1"/>
  <c r="F51" i="1"/>
  <c r="G49" i="1"/>
  <c r="F49" i="1"/>
  <c r="G48" i="1"/>
  <c r="F48" i="1"/>
  <c r="G47" i="1"/>
  <c r="F47" i="1"/>
  <c r="G46" i="1"/>
  <c r="F46" i="1"/>
  <c r="G45" i="1"/>
  <c r="F45" i="1"/>
  <c r="G43" i="1"/>
  <c r="F43" i="1"/>
  <c r="G42" i="1"/>
  <c r="F42" i="1"/>
  <c r="G41" i="1"/>
  <c r="F41" i="1"/>
  <c r="G40" i="1"/>
  <c r="F40" i="1"/>
  <c r="G39" i="1"/>
  <c r="F39" i="1"/>
  <c r="G37" i="1"/>
  <c r="F37" i="1"/>
  <c r="G36" i="1"/>
  <c r="F36" i="1"/>
  <c r="G35" i="1"/>
  <c r="F35" i="1"/>
  <c r="G34" i="1"/>
  <c r="F34" i="1"/>
  <c r="G33" i="1"/>
  <c r="F33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F13" i="1"/>
  <c r="E13" i="1"/>
  <c r="D13" i="1"/>
  <c r="C13" i="1"/>
  <c r="G13" i="1" s="1"/>
  <c r="B13" i="1"/>
  <c r="E12" i="1"/>
  <c r="D12" i="1"/>
  <c r="F12" i="1" s="1"/>
  <c r="C12" i="1"/>
  <c r="G12" i="1" s="1"/>
  <c r="E11" i="1"/>
  <c r="C11" i="1"/>
  <c r="G11" i="1" s="1"/>
  <c r="B11" i="1"/>
  <c r="E9" i="1"/>
  <c r="D9" i="1"/>
  <c r="F9" i="1" s="1"/>
  <c r="C9" i="1"/>
  <c r="F8" i="1"/>
  <c r="E8" i="1"/>
  <c r="D8" i="1"/>
  <c r="C8" i="1"/>
  <c r="G8" i="1" s="1"/>
  <c r="B8" i="1"/>
  <c r="G6" i="1"/>
  <c r="F6" i="1"/>
  <c r="G9" i="1" l="1"/>
  <c r="D11" i="1"/>
  <c r="F11" i="1" s="1"/>
</calcChain>
</file>

<file path=xl/sharedStrings.xml><?xml version="1.0" encoding="utf-8"?>
<sst xmlns="http://schemas.openxmlformats.org/spreadsheetml/2006/main" count="116" uniqueCount="96">
  <si>
    <t>Ｄ－２  県内市町村別人口・世帯数（参考）</t>
    <phoneticPr fontId="4"/>
  </si>
  <si>
    <t>令和6年10月1日現在</t>
    <phoneticPr fontId="4"/>
  </si>
  <si>
    <t>市区町村名</t>
  </si>
  <si>
    <t>世 帯 数</t>
  </si>
  <si>
    <t>人            口</t>
  </si>
  <si>
    <t>性　比</t>
  </si>
  <si>
    <t>１世帯当たり
人　　　員</t>
  </si>
  <si>
    <t>総　数</t>
  </si>
  <si>
    <t>男</t>
  </si>
  <si>
    <t>女</t>
  </si>
  <si>
    <t>愛知県</t>
  </si>
  <si>
    <t>市部計</t>
  </si>
  <si>
    <t>郡部計</t>
  </si>
  <si>
    <t>尾張地域</t>
  </si>
  <si>
    <t>西三河地域</t>
  </si>
  <si>
    <t>東三河地域</t>
  </si>
  <si>
    <t>名古屋市</t>
  </si>
  <si>
    <t>千種区</t>
  </si>
  <si>
    <t>東  区</t>
  </si>
  <si>
    <t>北  区</t>
  </si>
  <si>
    <t>西  区</t>
  </si>
  <si>
    <t>中村区</t>
  </si>
  <si>
    <t>中  区</t>
  </si>
  <si>
    <t>昭和区</t>
  </si>
  <si>
    <t>瑞穂区</t>
  </si>
  <si>
    <t>熱田区</t>
  </si>
  <si>
    <t>中川区</t>
  </si>
  <si>
    <t>港  区</t>
  </si>
  <si>
    <t>南  区</t>
  </si>
  <si>
    <t>守山区</t>
  </si>
  <si>
    <t>緑  区</t>
  </si>
  <si>
    <t>名東区</t>
  </si>
  <si>
    <t>天白区</t>
  </si>
  <si>
    <t>豊橋市</t>
  </si>
  <si>
    <t>岡崎市</t>
  </si>
  <si>
    <t>一宮市</t>
  </si>
  <si>
    <t>瀬戸市</t>
  </si>
  <si>
    <t>半田市</t>
  </si>
  <si>
    <t>春日井市</t>
  </si>
  <si>
    <t>豊川市</t>
  </si>
  <si>
    <t>津島市</t>
  </si>
  <si>
    <t>碧南市</t>
  </si>
  <si>
    <t>刈谷市</t>
  </si>
  <si>
    <t>豊田市</t>
  </si>
  <si>
    <t>安城市</t>
  </si>
  <si>
    <t>西尾市</t>
  </si>
  <si>
    <t>蒲郡市</t>
  </si>
  <si>
    <t>犬山市</t>
  </si>
  <si>
    <t>常滑市</t>
  </si>
  <si>
    <t>江南市</t>
  </si>
  <si>
    <t>小牧市</t>
  </si>
  <si>
    <t>稲沢市</t>
  </si>
  <si>
    <t>新城市</t>
  </si>
  <si>
    <t>東海市</t>
  </si>
  <si>
    <t>大府市</t>
  </si>
  <si>
    <t>知多市</t>
  </si>
  <si>
    <t>知立市</t>
  </si>
  <si>
    <t>尾張旭市</t>
  </si>
  <si>
    <t>高浜市</t>
  </si>
  <si>
    <t>岩倉市</t>
  </si>
  <si>
    <t>豊明市</t>
  </si>
  <si>
    <t>日進市</t>
  </si>
  <si>
    <t>田原市</t>
  </si>
  <si>
    <t>愛西市</t>
  </si>
  <si>
    <t>清須市</t>
  </si>
  <si>
    <t>北名古屋市</t>
  </si>
  <si>
    <t>弥富市</t>
  </si>
  <si>
    <t>みよし市</t>
  </si>
  <si>
    <t>あま市</t>
  </si>
  <si>
    <t>長久手市</t>
  </si>
  <si>
    <t>愛知郡</t>
  </si>
  <si>
    <t xml:space="preserve">  東　郷　 町</t>
  </si>
  <si>
    <t>西春日井郡</t>
  </si>
  <si>
    <t xml:space="preserve">  豊　山　 町</t>
  </si>
  <si>
    <t>丹羽郡</t>
  </si>
  <si>
    <t xml:space="preserve">  大　口　 町</t>
  </si>
  <si>
    <t xml:space="preserve">  扶　桑　 町</t>
  </si>
  <si>
    <t>海部郡</t>
  </si>
  <si>
    <t xml:space="preserve">  大　治　 町</t>
  </si>
  <si>
    <t xml:space="preserve">  蟹　江　 町</t>
  </si>
  <si>
    <t xml:space="preserve">  飛　島　 村</t>
  </si>
  <si>
    <t>知多郡</t>
  </si>
  <si>
    <t xml:space="preserve">  阿 久 比 町</t>
  </si>
  <si>
    <t xml:space="preserve">  東　浦　 町</t>
  </si>
  <si>
    <t xml:space="preserve">  南 知 多 町</t>
  </si>
  <si>
    <t xml:space="preserve">  美  浜   町</t>
  </si>
  <si>
    <t xml:space="preserve">  武　豊   町</t>
  </si>
  <si>
    <t>額田郡</t>
  </si>
  <si>
    <t xml:space="preserve">  幸　田　 町</t>
  </si>
  <si>
    <t>注：1　人口及び世帯数は、愛知県人口動向調査による推計人口である。</t>
  </si>
  <si>
    <t>　  2　性比とは、女性100人に対する男性数である。</t>
  </si>
  <si>
    <t>Ｄ－２  県内市町村別人口・世帯数（参考）（続き）</t>
  </si>
  <si>
    <t>北設楽郡</t>
  </si>
  <si>
    <t xml:space="preserve">  設　楽　 町</t>
  </si>
  <si>
    <t xml:space="preserve">  東　栄　 町</t>
  </si>
  <si>
    <t xml:space="preserve">  豊　根　 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</si>
</sst>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 * #,##0_ ;_ * \-#,##0_ ;_ * &quot;-&quot;??_ ;_ @_ "/>
    <numFmt numFmtId="177" formatCode="#,##0;[Red]&quot;Δ&quot;#,##0;\-"/>
    <numFmt numFmtId="178" formatCode="0.0"/>
    <numFmt numFmtId="179" formatCode="0.00_ "/>
  </numFmts>
  <fonts count="12" x14ac:knownFonts="1">
    <font>
      <sz val="11"/>
      <name val="ＭＳ Ｐゴシック"/>
      <family val="3"/>
      <charset val="128"/>
    </font>
    <font>
      <sz val="14"/>
      <name val="Terminal"/>
      <family val="3"/>
      <charset val="255"/>
    </font>
    <font>
      <sz val="12"/>
      <name val="ＭＳ ゴシック"/>
      <family val="3"/>
      <charset val="128"/>
    </font>
    <font>
      <sz val="6"/>
      <name val="メイリオ"/>
      <family val="2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Terminal"/>
      <family val="3"/>
      <charset val="255"/>
    </font>
    <font>
      <b/>
      <sz val="11"/>
      <name val="ＭＳ 明朝"/>
      <family val="1"/>
      <charset val="128"/>
    </font>
    <font>
      <sz val="11"/>
      <color indexed="8"/>
      <name val="游ゴシック"/>
      <family val="3"/>
      <charset val="128"/>
      <scheme val="minor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6" fontId="9" fillId="0" borderId="0" applyFont="0" applyFill="0" applyBorder="0" applyAlignment="0" applyProtection="0">
      <alignment vertical="center"/>
    </xf>
    <xf numFmtId="37" fontId="1" fillId="0" borderId="0"/>
  </cellStyleXfs>
  <cellXfs count="77">
    <xf numFmtId="0" fontId="0" fillId="0" borderId="0" xfId="0"/>
    <xf numFmtId="37" fontId="2" fillId="0" borderId="0" xfId="2" applyFont="1"/>
    <xf numFmtId="37" fontId="5" fillId="0" borderId="0" xfId="2" applyFont="1"/>
    <xf numFmtId="37" fontId="6" fillId="0" borderId="0" xfId="2" applyFont="1"/>
    <xf numFmtId="37" fontId="5" fillId="0" borderId="0" xfId="2" applyFont="1" applyAlignment="1">
      <alignment horizontal="right"/>
    </xf>
    <xf numFmtId="37" fontId="5" fillId="0" borderId="1" xfId="2" quotePrefix="1" applyFont="1" applyBorder="1" applyAlignment="1">
      <alignment horizontal="center" vertical="center"/>
    </xf>
    <xf numFmtId="37" fontId="5" fillId="0" borderId="2" xfId="2" applyFont="1" applyBorder="1" applyAlignment="1">
      <alignment horizontal="center" vertical="center" wrapText="1"/>
    </xf>
    <xf numFmtId="37" fontId="5" fillId="0" borderId="3" xfId="2" applyFont="1" applyBorder="1" applyAlignment="1">
      <alignment horizontal="center" vertical="center"/>
    </xf>
    <xf numFmtId="37" fontId="7" fillId="0" borderId="4" xfId="2" applyFont="1" applyBorder="1" applyAlignment="1">
      <alignment horizontal="center" vertical="center"/>
    </xf>
    <xf numFmtId="37" fontId="7" fillId="0" borderId="5" xfId="2" applyFont="1" applyBorder="1" applyAlignment="1">
      <alignment horizontal="center" vertical="center"/>
    </xf>
    <xf numFmtId="37" fontId="5" fillId="0" borderId="2" xfId="2" applyFont="1" applyBorder="1" applyAlignment="1">
      <alignment horizontal="center" vertical="center"/>
    </xf>
    <xf numFmtId="37" fontId="5" fillId="0" borderId="6" xfId="2" applyFont="1" applyBorder="1" applyAlignment="1">
      <alignment horizontal="center" vertical="center" wrapText="1"/>
    </xf>
    <xf numFmtId="37" fontId="5" fillId="0" borderId="7" xfId="2" applyFont="1" applyBorder="1" applyAlignment="1">
      <alignment horizontal="center" vertical="center"/>
    </xf>
    <xf numFmtId="37" fontId="5" fillId="0" borderId="8" xfId="2" applyFont="1" applyBorder="1" applyAlignment="1">
      <alignment horizontal="center" vertical="center" wrapText="1"/>
    </xf>
    <xf numFmtId="37" fontId="5" fillId="0" borderId="9" xfId="2" quotePrefix="1" applyFont="1" applyBorder="1" applyAlignment="1">
      <alignment horizontal="center" vertical="center"/>
    </xf>
    <xf numFmtId="37" fontId="5" fillId="0" borderId="9" xfId="2" applyFont="1" applyBorder="1" applyAlignment="1">
      <alignment horizontal="center" vertical="center"/>
    </xf>
    <xf numFmtId="37" fontId="5" fillId="0" borderId="8" xfId="2" applyFont="1" applyBorder="1" applyAlignment="1">
      <alignment horizontal="center" vertical="center"/>
    </xf>
    <xf numFmtId="37" fontId="5" fillId="0" borderId="10" xfId="2" applyFont="1" applyBorder="1" applyAlignment="1">
      <alignment horizontal="center" vertical="center" wrapText="1"/>
    </xf>
    <xf numFmtId="37" fontId="5" fillId="0" borderId="0" xfId="2" applyFont="1" applyAlignment="1">
      <alignment vertical="top"/>
    </xf>
    <xf numFmtId="3" fontId="5" fillId="0" borderId="11" xfId="2" applyNumberFormat="1" applyFont="1" applyBorder="1" applyAlignment="1">
      <alignment horizontal="right" vertical="top"/>
    </xf>
    <xf numFmtId="37" fontId="5" fillId="0" borderId="11" xfId="2" applyFont="1" applyBorder="1" applyAlignment="1">
      <alignment horizontal="right" vertical="top"/>
    </xf>
    <xf numFmtId="2" fontId="5" fillId="0" borderId="11" xfId="2" applyNumberFormat="1" applyFont="1" applyBorder="1" applyAlignment="1">
      <alignment horizontal="right" vertical="top"/>
    </xf>
    <xf numFmtId="2" fontId="5" fillId="0" borderId="12" xfId="2" applyNumberFormat="1" applyFont="1" applyBorder="1" applyAlignment="1">
      <alignment horizontal="right" vertical="top"/>
    </xf>
    <xf numFmtId="37" fontId="8" fillId="0" borderId="0" xfId="2" applyFont="1" applyAlignment="1">
      <alignment horizontal="distributed"/>
    </xf>
    <xf numFmtId="177" fontId="10" fillId="0" borderId="11" xfId="1" applyNumberFormat="1" applyFont="1" applyFill="1" applyBorder="1" applyAlignment="1">
      <alignment horizontal="right"/>
    </xf>
    <xf numFmtId="177" fontId="10" fillId="0" borderId="0" xfId="1" applyNumberFormat="1" applyFont="1" applyFill="1" applyAlignment="1">
      <alignment horizontal="right"/>
    </xf>
    <xf numFmtId="178" fontId="10" fillId="0" borderId="11" xfId="2" applyNumberFormat="1" applyFont="1" applyBorder="1"/>
    <xf numFmtId="2" fontId="10" fillId="0" borderId="12" xfId="2" applyNumberFormat="1" applyFont="1" applyBorder="1"/>
    <xf numFmtId="3" fontId="5" fillId="0" borderId="11" xfId="2" applyNumberFormat="1" applyFont="1" applyBorder="1"/>
    <xf numFmtId="3" fontId="5" fillId="0" borderId="13" xfId="2" applyNumberFormat="1" applyFont="1" applyBorder="1"/>
    <xf numFmtId="178" fontId="8" fillId="0" borderId="11" xfId="2" applyNumberFormat="1" applyFont="1" applyBorder="1"/>
    <xf numFmtId="2" fontId="5" fillId="0" borderId="12" xfId="2" applyNumberFormat="1" applyFont="1" applyBorder="1"/>
    <xf numFmtId="37" fontId="5" fillId="0" borderId="0" xfId="2" quotePrefix="1" applyFont="1" applyAlignment="1">
      <alignment horizontal="distributed"/>
    </xf>
    <xf numFmtId="178" fontId="5" fillId="0" borderId="11" xfId="2" applyNumberFormat="1" applyFont="1" applyBorder="1"/>
    <xf numFmtId="39" fontId="5" fillId="0" borderId="0" xfId="2" applyNumberFormat="1" applyFont="1"/>
    <xf numFmtId="3" fontId="5" fillId="0" borderId="11" xfId="2" applyNumberFormat="1" applyFont="1" applyBorder="1" applyAlignment="1">
      <alignment horizontal="right"/>
    </xf>
    <xf numFmtId="37" fontId="5" fillId="0" borderId="0" xfId="2" applyFont="1" applyAlignment="1">
      <alignment horizontal="distributed"/>
    </xf>
    <xf numFmtId="177" fontId="11" fillId="0" borderId="11" xfId="1" applyNumberFormat="1" applyFont="1" applyFill="1" applyBorder="1" applyAlignment="1">
      <alignment horizontal="right"/>
    </xf>
    <xf numFmtId="178" fontId="11" fillId="0" borderId="11" xfId="2" applyNumberFormat="1" applyFont="1" applyBorder="1"/>
    <xf numFmtId="2" fontId="11" fillId="0" borderId="12" xfId="2" applyNumberFormat="1" applyFont="1" applyBorder="1"/>
    <xf numFmtId="177" fontId="5" fillId="0" borderId="11" xfId="1" applyNumberFormat="1" applyFont="1" applyFill="1" applyBorder="1" applyAlignment="1">
      <alignment horizontal="right"/>
    </xf>
    <xf numFmtId="177" fontId="5" fillId="0" borderId="0" xfId="1" applyNumberFormat="1" applyFont="1" applyFill="1" applyAlignment="1">
      <alignment horizontal="right"/>
    </xf>
    <xf numFmtId="177" fontId="11" fillId="0" borderId="0" xfId="1" applyNumberFormat="1" applyFont="1" applyFill="1" applyAlignment="1">
      <alignment horizontal="right"/>
    </xf>
    <xf numFmtId="37" fontId="5" fillId="0" borderId="0" xfId="2" quotePrefix="1" applyFont="1" applyAlignment="1">
      <alignment horizontal="right"/>
    </xf>
    <xf numFmtId="37" fontId="5" fillId="0" borderId="7" xfId="2" applyFont="1" applyBorder="1" applyAlignment="1">
      <alignment horizontal="distributed"/>
    </xf>
    <xf numFmtId="177" fontId="5" fillId="0" borderId="8" xfId="1" applyNumberFormat="1" applyFont="1" applyFill="1" applyBorder="1" applyAlignment="1">
      <alignment horizontal="right"/>
    </xf>
    <xf numFmtId="177" fontId="5" fillId="0" borderId="7" xfId="1" applyNumberFormat="1" applyFont="1" applyFill="1" applyBorder="1" applyAlignment="1">
      <alignment horizontal="right"/>
    </xf>
    <xf numFmtId="178" fontId="5" fillId="0" borderId="8" xfId="2" applyNumberFormat="1" applyFont="1" applyBorder="1"/>
    <xf numFmtId="2" fontId="5" fillId="0" borderId="10" xfId="2" applyNumberFormat="1" applyFont="1" applyBorder="1"/>
    <xf numFmtId="177" fontId="5" fillId="0" borderId="0" xfId="1" applyNumberFormat="1" applyFont="1" applyFill="1" applyBorder="1" applyAlignment="1">
      <alignment horizontal="right"/>
    </xf>
    <xf numFmtId="178" fontId="5" fillId="0" borderId="0" xfId="2" applyNumberFormat="1" applyFont="1"/>
    <xf numFmtId="2" fontId="5" fillId="0" borderId="0" xfId="2" applyNumberFormat="1" applyFont="1"/>
    <xf numFmtId="37" fontId="5" fillId="0" borderId="0" xfId="2" applyFont="1" applyAlignment="1">
      <alignment horizontal="center" vertical="center"/>
    </xf>
    <xf numFmtId="37" fontId="5" fillId="0" borderId="11" xfId="2" applyFont="1" applyBorder="1" applyAlignment="1">
      <alignment horizontal="center" vertical="center" wrapText="1"/>
    </xf>
    <xf numFmtId="37" fontId="5" fillId="0" borderId="11" xfId="2" applyFont="1" applyBorder="1" applyAlignment="1">
      <alignment horizontal="center" vertical="center"/>
    </xf>
    <xf numFmtId="37" fontId="5" fillId="0" borderId="2" xfId="2" applyFont="1" applyBorder="1" applyAlignment="1">
      <alignment horizontal="center" vertical="center"/>
    </xf>
    <xf numFmtId="37" fontId="5" fillId="0" borderId="12" xfId="2" applyFont="1" applyBorder="1" applyAlignment="1">
      <alignment horizontal="center" vertical="center" wrapText="1"/>
    </xf>
    <xf numFmtId="37" fontId="5" fillId="2" borderId="0" xfId="2" applyFont="1" applyFill="1"/>
    <xf numFmtId="37" fontId="5" fillId="0" borderId="7" xfId="2" applyFont="1" applyBorder="1"/>
    <xf numFmtId="37" fontId="0" fillId="0" borderId="0" xfId="2" applyFont="1"/>
    <xf numFmtId="0" fontId="5" fillId="0" borderId="0" xfId="1" applyNumberFormat="1" applyFont="1" applyFill="1" applyBorder="1" applyAlignment="1">
      <alignment vertical="center"/>
    </xf>
    <xf numFmtId="37" fontId="7" fillId="0" borderId="0" xfId="2" applyFont="1"/>
    <xf numFmtId="177" fontId="5" fillId="0" borderId="14" xfId="1" applyNumberFormat="1" applyFont="1" applyFill="1" applyBorder="1" applyAlignment="1">
      <alignment horizontal="right"/>
    </xf>
    <xf numFmtId="0" fontId="5" fillId="0" borderId="0" xfId="0" applyFont="1"/>
    <xf numFmtId="0" fontId="5" fillId="0" borderId="0" xfId="1" applyNumberFormat="1" applyFont="1" applyFill="1" applyBorder="1" applyAlignment="1">
      <alignment horizontal="right" vertical="center"/>
    </xf>
    <xf numFmtId="37" fontId="5" fillId="0" borderId="0" xfId="2" applyFont="1" applyAlignment="1">
      <alignment wrapText="1"/>
    </xf>
    <xf numFmtId="0" fontId="5" fillId="0" borderId="0" xfId="0" applyFont="1" applyAlignment="1">
      <alignment horizontal="left"/>
    </xf>
    <xf numFmtId="0" fontId="0" fillId="0" borderId="0" xfId="2" applyNumberFormat="1" applyFont="1"/>
    <xf numFmtId="37" fontId="0" fillId="0" borderId="0" xfId="2" applyFont="1" applyAlignment="1">
      <alignment horizontal="left" vertical="top"/>
    </xf>
    <xf numFmtId="37" fontId="0" fillId="0" borderId="0" xfId="2" applyFont="1" applyAlignment="1">
      <alignment horizontal="right" vertical="top"/>
    </xf>
    <xf numFmtId="4" fontId="0" fillId="0" borderId="0" xfId="2" applyNumberFormat="1" applyFont="1" applyAlignment="1">
      <alignment horizontal="right" vertical="top"/>
    </xf>
    <xf numFmtId="0" fontId="5" fillId="0" borderId="0" xfId="2" applyNumberFormat="1" applyFont="1"/>
    <xf numFmtId="37" fontId="5" fillId="0" borderId="0" xfId="2" applyFont="1" applyAlignment="1">
      <alignment horizontal="left" vertical="top"/>
    </xf>
    <xf numFmtId="37" fontId="5" fillId="0" borderId="0" xfId="2" applyFont="1" applyAlignment="1">
      <alignment horizontal="right" vertical="top"/>
    </xf>
    <xf numFmtId="4" fontId="5" fillId="0" borderId="0" xfId="2" applyNumberFormat="1" applyFont="1" applyAlignment="1">
      <alignment horizontal="right" vertical="top"/>
    </xf>
    <xf numFmtId="37" fontId="5" fillId="0" borderId="0" xfId="2" applyFont="1" applyAlignment="1">
      <alignment shrinkToFit="1"/>
    </xf>
    <xf numFmtId="179" fontId="5" fillId="0" borderId="0" xfId="2" applyNumberFormat="1" applyFont="1" applyAlignment="1">
      <alignment horizontal="right"/>
    </xf>
  </cellXfs>
  <cellStyles count="3">
    <cellStyle name="桁区切り" xfId="1" builtinId="6"/>
    <cellStyle name="標準" xfId="0" builtinId="0"/>
    <cellStyle name="標準_koku1" xfId="2" xr:uid="{A82C5145-5321-4D34-A1BA-7A86752A6D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733;&#9733;D-1&#65374;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yota01\dfsroot\2.&#32113;&#35336;&#25285;&#24403;\02.&#32113;&#35336;&#21002;&#34892;&#29289;\&#35914;&#30000;&#24066;&#12398;&#20154;&#21475;\&#9679;&#32232;&#38598;&#20013;&#12288;H24&#35914;&#30000;&#24066;&#12398;&#20154;&#21475;\&#26989;&#32773;&#28193;&#12375;&#12487;&#12540;&#12479;&#65320;24&#65288;&#20462;&#27491;&#28168;&#12415;&#65289;\D-1&#65374;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-1"/>
      <sheetName val="D-2"/>
      <sheetName val="D-3（1)現在市域"/>
      <sheetName val="D-3（2)当時区域"/>
      <sheetName val="D4(合併後)"/>
      <sheetName val="D-5"/>
      <sheetName val="D-6"/>
      <sheetName val="D-7"/>
      <sheetName val="D-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◎D-1’22"/>
      <sheetName val="◎Ｄ－2’22"/>
      <sheetName val="◎D-3’(1)22現在市域"/>
      <sheetName val="◎D-3’（2)22"/>
      <sheetName val="◎D-4’22 (合併後)"/>
      <sheetName val="◎D-5’22"/>
      <sheetName val="◎D-6’22"/>
      <sheetName val="◎D-7’22"/>
      <sheetName val="◎D-8’22"/>
      <sheetName val="◎D-1’20"/>
      <sheetName val="◎Ｄ－2’20"/>
      <sheetName val="◎D-3’(1)20現在市域"/>
      <sheetName val="◎D-3’（2)20"/>
      <sheetName val="◎D-4’20 (合併後)"/>
      <sheetName val="◎D-5’20"/>
      <sheetName val="◎D-6’20"/>
      <sheetName val="◎D-7’20"/>
      <sheetName val="◎D-8’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D9BC9-7F94-4E20-A3A9-59DF7C43A894}">
  <sheetPr>
    <pageSetUpPr autoPageBreaks="0"/>
  </sheetPr>
  <dimension ref="A1:L133"/>
  <sheetViews>
    <sheetView tabSelected="1" zoomScaleNormal="100" zoomScaleSheetLayoutView="100" workbookViewId="0"/>
  </sheetViews>
  <sheetFormatPr defaultColWidth="8.875" defaultRowHeight="13.5" x14ac:dyDescent="0.15"/>
  <cols>
    <col min="1" max="1" width="14.125" style="2" customWidth="1"/>
    <col min="2" max="7" width="14.625" style="2" customWidth="1"/>
    <col min="8" max="255" width="9" style="2" bestFit="1" customWidth="1"/>
    <col min="256" max="256" width="8.875" style="2"/>
    <col min="257" max="257" width="14.125" style="2" customWidth="1"/>
    <col min="258" max="263" width="14.625" style="2" customWidth="1"/>
    <col min="264" max="511" width="9" style="2" bestFit="1" customWidth="1"/>
    <col min="512" max="512" width="8.875" style="2"/>
    <col min="513" max="513" width="14.125" style="2" customWidth="1"/>
    <col min="514" max="519" width="14.625" style="2" customWidth="1"/>
    <col min="520" max="767" width="9" style="2" bestFit="1" customWidth="1"/>
    <col min="768" max="768" width="8.875" style="2"/>
    <col min="769" max="769" width="14.125" style="2" customWidth="1"/>
    <col min="770" max="775" width="14.625" style="2" customWidth="1"/>
    <col min="776" max="1023" width="9" style="2" bestFit="1" customWidth="1"/>
    <col min="1024" max="1024" width="8.875" style="2"/>
    <col min="1025" max="1025" width="14.125" style="2" customWidth="1"/>
    <col min="1026" max="1031" width="14.625" style="2" customWidth="1"/>
    <col min="1032" max="1279" width="9" style="2" bestFit="1" customWidth="1"/>
    <col min="1280" max="1280" width="8.875" style="2"/>
    <col min="1281" max="1281" width="14.125" style="2" customWidth="1"/>
    <col min="1282" max="1287" width="14.625" style="2" customWidth="1"/>
    <col min="1288" max="1535" width="9" style="2" bestFit="1" customWidth="1"/>
    <col min="1536" max="1536" width="8.875" style="2"/>
    <col min="1537" max="1537" width="14.125" style="2" customWidth="1"/>
    <col min="1538" max="1543" width="14.625" style="2" customWidth="1"/>
    <col min="1544" max="1791" width="9" style="2" bestFit="1" customWidth="1"/>
    <col min="1792" max="1792" width="8.875" style="2"/>
    <col min="1793" max="1793" width="14.125" style="2" customWidth="1"/>
    <col min="1794" max="1799" width="14.625" style="2" customWidth="1"/>
    <col min="1800" max="2047" width="9" style="2" bestFit="1" customWidth="1"/>
    <col min="2048" max="2048" width="8.875" style="2"/>
    <col min="2049" max="2049" width="14.125" style="2" customWidth="1"/>
    <col min="2050" max="2055" width="14.625" style="2" customWidth="1"/>
    <col min="2056" max="2303" width="9" style="2" bestFit="1" customWidth="1"/>
    <col min="2304" max="2304" width="8.875" style="2"/>
    <col min="2305" max="2305" width="14.125" style="2" customWidth="1"/>
    <col min="2306" max="2311" width="14.625" style="2" customWidth="1"/>
    <col min="2312" max="2559" width="9" style="2" bestFit="1" customWidth="1"/>
    <col min="2560" max="2560" width="8.875" style="2"/>
    <col min="2561" max="2561" width="14.125" style="2" customWidth="1"/>
    <col min="2562" max="2567" width="14.625" style="2" customWidth="1"/>
    <col min="2568" max="2815" width="9" style="2" bestFit="1" customWidth="1"/>
    <col min="2816" max="2816" width="8.875" style="2"/>
    <col min="2817" max="2817" width="14.125" style="2" customWidth="1"/>
    <col min="2818" max="2823" width="14.625" style="2" customWidth="1"/>
    <col min="2824" max="3071" width="9" style="2" bestFit="1" customWidth="1"/>
    <col min="3072" max="3072" width="8.875" style="2"/>
    <col min="3073" max="3073" width="14.125" style="2" customWidth="1"/>
    <col min="3074" max="3079" width="14.625" style="2" customWidth="1"/>
    <col min="3080" max="3327" width="9" style="2" bestFit="1" customWidth="1"/>
    <col min="3328" max="3328" width="8.875" style="2"/>
    <col min="3329" max="3329" width="14.125" style="2" customWidth="1"/>
    <col min="3330" max="3335" width="14.625" style="2" customWidth="1"/>
    <col min="3336" max="3583" width="9" style="2" bestFit="1" customWidth="1"/>
    <col min="3584" max="3584" width="8.875" style="2"/>
    <col min="3585" max="3585" width="14.125" style="2" customWidth="1"/>
    <col min="3586" max="3591" width="14.625" style="2" customWidth="1"/>
    <col min="3592" max="3839" width="9" style="2" bestFit="1" customWidth="1"/>
    <col min="3840" max="3840" width="8.875" style="2"/>
    <col min="3841" max="3841" width="14.125" style="2" customWidth="1"/>
    <col min="3842" max="3847" width="14.625" style="2" customWidth="1"/>
    <col min="3848" max="4095" width="9" style="2" bestFit="1" customWidth="1"/>
    <col min="4096" max="4096" width="8.875" style="2"/>
    <col min="4097" max="4097" width="14.125" style="2" customWidth="1"/>
    <col min="4098" max="4103" width="14.625" style="2" customWidth="1"/>
    <col min="4104" max="4351" width="9" style="2" bestFit="1" customWidth="1"/>
    <col min="4352" max="4352" width="8.875" style="2"/>
    <col min="4353" max="4353" width="14.125" style="2" customWidth="1"/>
    <col min="4354" max="4359" width="14.625" style="2" customWidth="1"/>
    <col min="4360" max="4607" width="9" style="2" bestFit="1" customWidth="1"/>
    <col min="4608" max="4608" width="8.875" style="2"/>
    <col min="4609" max="4609" width="14.125" style="2" customWidth="1"/>
    <col min="4610" max="4615" width="14.625" style="2" customWidth="1"/>
    <col min="4616" max="4863" width="9" style="2" bestFit="1" customWidth="1"/>
    <col min="4864" max="4864" width="8.875" style="2"/>
    <col min="4865" max="4865" width="14.125" style="2" customWidth="1"/>
    <col min="4866" max="4871" width="14.625" style="2" customWidth="1"/>
    <col min="4872" max="5119" width="9" style="2" bestFit="1" customWidth="1"/>
    <col min="5120" max="5120" width="8.875" style="2"/>
    <col min="5121" max="5121" width="14.125" style="2" customWidth="1"/>
    <col min="5122" max="5127" width="14.625" style="2" customWidth="1"/>
    <col min="5128" max="5375" width="9" style="2" bestFit="1" customWidth="1"/>
    <col min="5376" max="5376" width="8.875" style="2"/>
    <col min="5377" max="5377" width="14.125" style="2" customWidth="1"/>
    <col min="5378" max="5383" width="14.625" style="2" customWidth="1"/>
    <col min="5384" max="5631" width="9" style="2" bestFit="1" customWidth="1"/>
    <col min="5632" max="5632" width="8.875" style="2"/>
    <col min="5633" max="5633" width="14.125" style="2" customWidth="1"/>
    <col min="5634" max="5639" width="14.625" style="2" customWidth="1"/>
    <col min="5640" max="5887" width="9" style="2" bestFit="1" customWidth="1"/>
    <col min="5888" max="5888" width="8.875" style="2"/>
    <col min="5889" max="5889" width="14.125" style="2" customWidth="1"/>
    <col min="5890" max="5895" width="14.625" style="2" customWidth="1"/>
    <col min="5896" max="6143" width="9" style="2" bestFit="1" customWidth="1"/>
    <col min="6144" max="6144" width="8.875" style="2"/>
    <col min="6145" max="6145" width="14.125" style="2" customWidth="1"/>
    <col min="6146" max="6151" width="14.625" style="2" customWidth="1"/>
    <col min="6152" max="6399" width="9" style="2" bestFit="1" customWidth="1"/>
    <col min="6400" max="6400" width="8.875" style="2"/>
    <col min="6401" max="6401" width="14.125" style="2" customWidth="1"/>
    <col min="6402" max="6407" width="14.625" style="2" customWidth="1"/>
    <col min="6408" max="6655" width="9" style="2" bestFit="1" customWidth="1"/>
    <col min="6656" max="6656" width="8.875" style="2"/>
    <col min="6657" max="6657" width="14.125" style="2" customWidth="1"/>
    <col min="6658" max="6663" width="14.625" style="2" customWidth="1"/>
    <col min="6664" max="6911" width="9" style="2" bestFit="1" customWidth="1"/>
    <col min="6912" max="6912" width="8.875" style="2"/>
    <col min="6913" max="6913" width="14.125" style="2" customWidth="1"/>
    <col min="6914" max="6919" width="14.625" style="2" customWidth="1"/>
    <col min="6920" max="7167" width="9" style="2" bestFit="1" customWidth="1"/>
    <col min="7168" max="7168" width="8.875" style="2"/>
    <col min="7169" max="7169" width="14.125" style="2" customWidth="1"/>
    <col min="7170" max="7175" width="14.625" style="2" customWidth="1"/>
    <col min="7176" max="7423" width="9" style="2" bestFit="1" customWidth="1"/>
    <col min="7424" max="7424" width="8.875" style="2"/>
    <col min="7425" max="7425" width="14.125" style="2" customWidth="1"/>
    <col min="7426" max="7431" width="14.625" style="2" customWidth="1"/>
    <col min="7432" max="7679" width="9" style="2" bestFit="1" customWidth="1"/>
    <col min="7680" max="7680" width="8.875" style="2"/>
    <col min="7681" max="7681" width="14.125" style="2" customWidth="1"/>
    <col min="7682" max="7687" width="14.625" style="2" customWidth="1"/>
    <col min="7688" max="7935" width="9" style="2" bestFit="1" customWidth="1"/>
    <col min="7936" max="7936" width="8.875" style="2"/>
    <col min="7937" max="7937" width="14.125" style="2" customWidth="1"/>
    <col min="7938" max="7943" width="14.625" style="2" customWidth="1"/>
    <col min="7944" max="8191" width="9" style="2" bestFit="1" customWidth="1"/>
    <col min="8192" max="8192" width="8.875" style="2"/>
    <col min="8193" max="8193" width="14.125" style="2" customWidth="1"/>
    <col min="8194" max="8199" width="14.625" style="2" customWidth="1"/>
    <col min="8200" max="8447" width="9" style="2" bestFit="1" customWidth="1"/>
    <col min="8448" max="8448" width="8.875" style="2"/>
    <col min="8449" max="8449" width="14.125" style="2" customWidth="1"/>
    <col min="8450" max="8455" width="14.625" style="2" customWidth="1"/>
    <col min="8456" max="8703" width="9" style="2" bestFit="1" customWidth="1"/>
    <col min="8704" max="8704" width="8.875" style="2"/>
    <col min="8705" max="8705" width="14.125" style="2" customWidth="1"/>
    <col min="8706" max="8711" width="14.625" style="2" customWidth="1"/>
    <col min="8712" max="8959" width="9" style="2" bestFit="1" customWidth="1"/>
    <col min="8960" max="8960" width="8.875" style="2"/>
    <col min="8961" max="8961" width="14.125" style="2" customWidth="1"/>
    <col min="8962" max="8967" width="14.625" style="2" customWidth="1"/>
    <col min="8968" max="9215" width="9" style="2" bestFit="1" customWidth="1"/>
    <col min="9216" max="9216" width="8.875" style="2"/>
    <col min="9217" max="9217" width="14.125" style="2" customWidth="1"/>
    <col min="9218" max="9223" width="14.625" style="2" customWidth="1"/>
    <col min="9224" max="9471" width="9" style="2" bestFit="1" customWidth="1"/>
    <col min="9472" max="9472" width="8.875" style="2"/>
    <col min="9473" max="9473" width="14.125" style="2" customWidth="1"/>
    <col min="9474" max="9479" width="14.625" style="2" customWidth="1"/>
    <col min="9480" max="9727" width="9" style="2" bestFit="1" customWidth="1"/>
    <col min="9728" max="9728" width="8.875" style="2"/>
    <col min="9729" max="9729" width="14.125" style="2" customWidth="1"/>
    <col min="9730" max="9735" width="14.625" style="2" customWidth="1"/>
    <col min="9736" max="9983" width="9" style="2" bestFit="1" customWidth="1"/>
    <col min="9984" max="9984" width="8.875" style="2"/>
    <col min="9985" max="9985" width="14.125" style="2" customWidth="1"/>
    <col min="9986" max="9991" width="14.625" style="2" customWidth="1"/>
    <col min="9992" max="10239" width="9" style="2" bestFit="1" customWidth="1"/>
    <col min="10240" max="10240" width="8.875" style="2"/>
    <col min="10241" max="10241" width="14.125" style="2" customWidth="1"/>
    <col min="10242" max="10247" width="14.625" style="2" customWidth="1"/>
    <col min="10248" max="10495" width="9" style="2" bestFit="1" customWidth="1"/>
    <col min="10496" max="10496" width="8.875" style="2"/>
    <col min="10497" max="10497" width="14.125" style="2" customWidth="1"/>
    <col min="10498" max="10503" width="14.625" style="2" customWidth="1"/>
    <col min="10504" max="10751" width="9" style="2" bestFit="1" customWidth="1"/>
    <col min="10752" max="10752" width="8.875" style="2"/>
    <col min="10753" max="10753" width="14.125" style="2" customWidth="1"/>
    <col min="10754" max="10759" width="14.625" style="2" customWidth="1"/>
    <col min="10760" max="11007" width="9" style="2" bestFit="1" customWidth="1"/>
    <col min="11008" max="11008" width="8.875" style="2"/>
    <col min="11009" max="11009" width="14.125" style="2" customWidth="1"/>
    <col min="11010" max="11015" width="14.625" style="2" customWidth="1"/>
    <col min="11016" max="11263" width="9" style="2" bestFit="1" customWidth="1"/>
    <col min="11264" max="11264" width="8.875" style="2"/>
    <col min="11265" max="11265" width="14.125" style="2" customWidth="1"/>
    <col min="11266" max="11271" width="14.625" style="2" customWidth="1"/>
    <col min="11272" max="11519" width="9" style="2" bestFit="1" customWidth="1"/>
    <col min="11520" max="11520" width="8.875" style="2"/>
    <col min="11521" max="11521" width="14.125" style="2" customWidth="1"/>
    <col min="11522" max="11527" width="14.625" style="2" customWidth="1"/>
    <col min="11528" max="11775" width="9" style="2" bestFit="1" customWidth="1"/>
    <col min="11776" max="11776" width="8.875" style="2"/>
    <col min="11777" max="11777" width="14.125" style="2" customWidth="1"/>
    <col min="11778" max="11783" width="14.625" style="2" customWidth="1"/>
    <col min="11784" max="12031" width="9" style="2" bestFit="1" customWidth="1"/>
    <col min="12032" max="12032" width="8.875" style="2"/>
    <col min="12033" max="12033" width="14.125" style="2" customWidth="1"/>
    <col min="12034" max="12039" width="14.625" style="2" customWidth="1"/>
    <col min="12040" max="12287" width="9" style="2" bestFit="1" customWidth="1"/>
    <col min="12288" max="12288" width="8.875" style="2"/>
    <col min="12289" max="12289" width="14.125" style="2" customWidth="1"/>
    <col min="12290" max="12295" width="14.625" style="2" customWidth="1"/>
    <col min="12296" max="12543" width="9" style="2" bestFit="1" customWidth="1"/>
    <col min="12544" max="12544" width="8.875" style="2"/>
    <col min="12545" max="12545" width="14.125" style="2" customWidth="1"/>
    <col min="12546" max="12551" width="14.625" style="2" customWidth="1"/>
    <col min="12552" max="12799" width="9" style="2" bestFit="1" customWidth="1"/>
    <col min="12800" max="12800" width="8.875" style="2"/>
    <col min="12801" max="12801" width="14.125" style="2" customWidth="1"/>
    <col min="12802" max="12807" width="14.625" style="2" customWidth="1"/>
    <col min="12808" max="13055" width="9" style="2" bestFit="1" customWidth="1"/>
    <col min="13056" max="13056" width="8.875" style="2"/>
    <col min="13057" max="13057" width="14.125" style="2" customWidth="1"/>
    <col min="13058" max="13063" width="14.625" style="2" customWidth="1"/>
    <col min="13064" max="13311" width="9" style="2" bestFit="1" customWidth="1"/>
    <col min="13312" max="13312" width="8.875" style="2"/>
    <col min="13313" max="13313" width="14.125" style="2" customWidth="1"/>
    <col min="13314" max="13319" width="14.625" style="2" customWidth="1"/>
    <col min="13320" max="13567" width="9" style="2" bestFit="1" customWidth="1"/>
    <col min="13568" max="13568" width="8.875" style="2"/>
    <col min="13569" max="13569" width="14.125" style="2" customWidth="1"/>
    <col min="13570" max="13575" width="14.625" style="2" customWidth="1"/>
    <col min="13576" max="13823" width="9" style="2" bestFit="1" customWidth="1"/>
    <col min="13824" max="13824" width="8.875" style="2"/>
    <col min="13825" max="13825" width="14.125" style="2" customWidth="1"/>
    <col min="13826" max="13831" width="14.625" style="2" customWidth="1"/>
    <col min="13832" max="14079" width="9" style="2" bestFit="1" customWidth="1"/>
    <col min="14080" max="14080" width="8.875" style="2"/>
    <col min="14081" max="14081" width="14.125" style="2" customWidth="1"/>
    <col min="14082" max="14087" width="14.625" style="2" customWidth="1"/>
    <col min="14088" max="14335" width="9" style="2" bestFit="1" customWidth="1"/>
    <col min="14336" max="14336" width="8.875" style="2"/>
    <col min="14337" max="14337" width="14.125" style="2" customWidth="1"/>
    <col min="14338" max="14343" width="14.625" style="2" customWidth="1"/>
    <col min="14344" max="14591" width="9" style="2" bestFit="1" customWidth="1"/>
    <col min="14592" max="14592" width="8.875" style="2"/>
    <col min="14593" max="14593" width="14.125" style="2" customWidth="1"/>
    <col min="14594" max="14599" width="14.625" style="2" customWidth="1"/>
    <col min="14600" max="14847" width="9" style="2" bestFit="1" customWidth="1"/>
    <col min="14848" max="14848" width="8.875" style="2"/>
    <col min="14849" max="14849" width="14.125" style="2" customWidth="1"/>
    <col min="14850" max="14855" width="14.625" style="2" customWidth="1"/>
    <col min="14856" max="15103" width="9" style="2" bestFit="1" customWidth="1"/>
    <col min="15104" max="15104" width="8.875" style="2"/>
    <col min="15105" max="15105" width="14.125" style="2" customWidth="1"/>
    <col min="15106" max="15111" width="14.625" style="2" customWidth="1"/>
    <col min="15112" max="15359" width="9" style="2" bestFit="1" customWidth="1"/>
    <col min="15360" max="15360" width="8.875" style="2"/>
    <col min="15361" max="15361" width="14.125" style="2" customWidth="1"/>
    <col min="15362" max="15367" width="14.625" style="2" customWidth="1"/>
    <col min="15368" max="15615" width="9" style="2" bestFit="1" customWidth="1"/>
    <col min="15616" max="15616" width="8.875" style="2"/>
    <col min="15617" max="15617" width="14.125" style="2" customWidth="1"/>
    <col min="15618" max="15623" width="14.625" style="2" customWidth="1"/>
    <col min="15624" max="15871" width="9" style="2" bestFit="1" customWidth="1"/>
    <col min="15872" max="15872" width="8.875" style="2"/>
    <col min="15873" max="15873" width="14.125" style="2" customWidth="1"/>
    <col min="15874" max="15879" width="14.625" style="2" customWidth="1"/>
    <col min="15880" max="16127" width="9" style="2" bestFit="1" customWidth="1"/>
    <col min="16128" max="16128" width="8.875" style="2"/>
    <col min="16129" max="16129" width="14.125" style="2" customWidth="1"/>
    <col min="16130" max="16135" width="14.625" style="2" customWidth="1"/>
    <col min="16136" max="16383" width="9" style="2" bestFit="1" customWidth="1"/>
    <col min="16384" max="16384" width="8.875" style="2"/>
  </cols>
  <sheetData>
    <row r="1" spans="1:8" ht="15" customHeight="1" x14ac:dyDescent="0.15">
      <c r="A1" s="1" t="s">
        <v>0</v>
      </c>
    </row>
    <row r="2" spans="1:8" ht="15" customHeight="1" x14ac:dyDescent="0.15">
      <c r="A2" s="3"/>
      <c r="G2" s="4" t="s">
        <v>1</v>
      </c>
    </row>
    <row r="3" spans="1:8" ht="19.5" customHeight="1" x14ac:dyDescent="0.15">
      <c r="A3" s="5" t="s">
        <v>2</v>
      </c>
      <c r="B3" s="6" t="s">
        <v>3</v>
      </c>
      <c r="C3" s="7" t="s">
        <v>4</v>
      </c>
      <c r="D3" s="8"/>
      <c r="E3" s="9"/>
      <c r="F3" s="10" t="s">
        <v>5</v>
      </c>
      <c r="G3" s="11" t="s">
        <v>6</v>
      </c>
    </row>
    <row r="4" spans="1:8" ht="26.25" customHeight="1" x14ac:dyDescent="0.15">
      <c r="A4" s="12"/>
      <c r="B4" s="13"/>
      <c r="C4" s="14" t="s">
        <v>7</v>
      </c>
      <c r="D4" s="15" t="s">
        <v>8</v>
      </c>
      <c r="E4" s="15" t="s">
        <v>9</v>
      </c>
      <c r="F4" s="16"/>
      <c r="G4" s="17"/>
    </row>
    <row r="5" spans="1:8" ht="17.100000000000001" customHeight="1" x14ac:dyDescent="0.15">
      <c r="A5" s="18"/>
      <c r="B5" s="19"/>
      <c r="C5" s="20"/>
      <c r="D5" s="20"/>
      <c r="E5" s="20"/>
      <c r="F5" s="21"/>
      <c r="G5" s="22"/>
    </row>
    <row r="6" spans="1:8" ht="18" customHeight="1" x14ac:dyDescent="0.15">
      <c r="A6" s="23" t="s">
        <v>10</v>
      </c>
      <c r="B6" s="24">
        <v>3368627</v>
      </c>
      <c r="C6" s="24">
        <v>7465250</v>
      </c>
      <c r="D6" s="24">
        <v>3717349</v>
      </c>
      <c r="E6" s="25">
        <v>3747901</v>
      </c>
      <c r="F6" s="26">
        <f>SUM(D6/E6)*100</f>
        <v>99.184823718662798</v>
      </c>
      <c r="G6" s="27">
        <f>C6/B6</f>
        <v>2.216110599362886</v>
      </c>
    </row>
    <row r="7" spans="1:8" ht="17.100000000000001" customHeight="1" x14ac:dyDescent="0.15">
      <c r="B7" s="28"/>
      <c r="C7" s="28"/>
      <c r="D7" s="28"/>
      <c r="E7" s="29"/>
      <c r="F7" s="30"/>
      <c r="G7" s="31"/>
    </row>
    <row r="8" spans="1:8" ht="18" customHeight="1" x14ac:dyDescent="0.15">
      <c r="A8" s="32" t="s">
        <v>11</v>
      </c>
      <c r="B8" s="28">
        <f>SUM(B15,B33:B37,B39:B43,B45:B49,B51:B55,B61:B65,B67:B71,B73:B77,B79:B80)</f>
        <v>3202009</v>
      </c>
      <c r="C8" s="28">
        <f>SUM(C15,C33:C37,C39:C43,C45:C49,C51:C55,C61:C65,C67:C71,C73:C77,C79:C80)</f>
        <v>7066682</v>
      </c>
      <c r="D8" s="28">
        <f>SUM(D15,D33:D37,D39:D43,D45:D49,D51:D55,D61:D65,D67:D71,D73:D77,D79:D80)</f>
        <v>3518516</v>
      </c>
      <c r="E8" s="28">
        <f>SUM(E15,E33:E37,E39:E43,E45:E49,E51:E55,E61:E65,E67:E71,E73:E77,E79:E80)</f>
        <v>3548166</v>
      </c>
      <c r="F8" s="33">
        <f>SUM(D8/E8)*100</f>
        <v>99.164357022754857</v>
      </c>
      <c r="G8" s="31">
        <f>C8/B8</f>
        <v>2.2069525725880221</v>
      </c>
      <c r="H8" s="34"/>
    </row>
    <row r="9" spans="1:8" ht="18" customHeight="1" x14ac:dyDescent="0.15">
      <c r="A9" s="32" t="s">
        <v>12</v>
      </c>
      <c r="B9" s="35">
        <f>B82+B85+B88+B92+B97+B104+B113</f>
        <v>166618</v>
      </c>
      <c r="C9" s="35">
        <f>C82+C85+C88+C92+C97+C104+C113</f>
        <v>398568</v>
      </c>
      <c r="D9" s="35">
        <f>D82+D85+D88+D92+D97+D104+D113</f>
        <v>198833</v>
      </c>
      <c r="E9" s="35">
        <f>E82+E85+E88+E92+E97+E104+E113</f>
        <v>199735</v>
      </c>
      <c r="F9" s="33">
        <f>SUM(D9/E9)*100</f>
        <v>99.548401632162623</v>
      </c>
      <c r="G9" s="31">
        <f>C9/B9</f>
        <v>2.3921064950965683</v>
      </c>
      <c r="H9" s="34"/>
    </row>
    <row r="10" spans="1:8" ht="18" customHeight="1" x14ac:dyDescent="0.15">
      <c r="B10" s="28"/>
      <c r="C10" s="28"/>
      <c r="D10" s="28"/>
      <c r="E10" s="29"/>
      <c r="F10" s="33"/>
      <c r="G10" s="31"/>
      <c r="H10" s="34"/>
    </row>
    <row r="11" spans="1:8" ht="18" customHeight="1" x14ac:dyDescent="0.15">
      <c r="A11" s="36" t="s">
        <v>13</v>
      </c>
      <c r="B11" s="37">
        <f>B15+B35+B36+B37+B39+B41+B49+B51+B52+B53+B54+B61+B62+B63+B65+B68+B69+B70+B73+B74+B75+B76+B79+B80+B82+B85+B88+B92+B97</f>
        <v>2380197</v>
      </c>
      <c r="C11" s="37">
        <f>C15+C35+C36+C37+C39+C41+C49+C51+C52+C53+C54+C61+C62+C63+C65+C68+C69+C70+C73+C74+C75+C76+C79+C80+C82+C85+C88+C92+C97</f>
        <v>5138683</v>
      </c>
      <c r="D11" s="37">
        <f>D15+D35+D36+D37+D39+D41+D49+D51+D52+D53+D54+D61+D62+D63+D65+D68+D69+D70+D73+D74+D75+D76+D79+D80+D82+D85+D88+D92+D97</f>
        <v>2532905</v>
      </c>
      <c r="E11" s="37">
        <f>E15+E35+E36+E37+E39+E41+E49+E51+E52+E53+E54+E61+E62+E63+E65+E68+E69+E70+E73+E74+E75+E76+E79+E80+E82+E85+E88+E92+E97</f>
        <v>2605778</v>
      </c>
      <c r="F11" s="38">
        <f>SUM(D11/E11)*100</f>
        <v>97.203407197389808</v>
      </c>
      <c r="G11" s="39">
        <f>C11/B11</f>
        <v>2.1589318027037256</v>
      </c>
      <c r="H11" s="34"/>
    </row>
    <row r="12" spans="1:8" ht="18" customHeight="1" x14ac:dyDescent="0.15">
      <c r="A12" s="36" t="s">
        <v>14</v>
      </c>
      <c r="B12" s="37">
        <f>B34+B42+B43+B45+B46+B47+B64+B67+B77++B104</f>
        <v>682339</v>
      </c>
      <c r="C12" s="37">
        <f>C34+C42+C43+C45+C46+C47+C64+C67+C77++C104</f>
        <v>1597043</v>
      </c>
      <c r="D12" s="37">
        <f>D34+D42+D43+D45+D46+D47+D64+D67+D77++D104</f>
        <v>820059</v>
      </c>
      <c r="E12" s="37">
        <f>E34+E42+E43+E45+E46+E47+E64+E67+E77++E104</f>
        <v>776984</v>
      </c>
      <c r="F12" s="38">
        <f>SUM(D12/E12)*100</f>
        <v>105.5438722032886</v>
      </c>
      <c r="G12" s="39">
        <f>C12/B12</f>
        <v>2.3405418714158213</v>
      </c>
      <c r="H12" s="34"/>
    </row>
    <row r="13" spans="1:8" ht="18" customHeight="1" x14ac:dyDescent="0.15">
      <c r="A13" s="36" t="s">
        <v>15</v>
      </c>
      <c r="B13" s="37">
        <f>B33+B40+B48+B55+B71+B113</f>
        <v>306091</v>
      </c>
      <c r="C13" s="37">
        <f>C33+C40+C48+C55+C71+C113</f>
        <v>729524</v>
      </c>
      <c r="D13" s="37">
        <f>D33+D40+D48+D55+D71+D113</f>
        <v>364385</v>
      </c>
      <c r="E13" s="37">
        <f>E33+E40+E48+E55+E71+E113</f>
        <v>365139</v>
      </c>
      <c r="F13" s="38">
        <f>SUM(D13/E13)*100</f>
        <v>99.793503296005085</v>
      </c>
      <c r="G13" s="39">
        <f t="shared" ref="G13:G80" si="0">C13/B13</f>
        <v>2.3833565834996784</v>
      </c>
      <c r="H13" s="34"/>
    </row>
    <row r="14" spans="1:8" ht="18" customHeight="1" x14ac:dyDescent="0.15">
      <c r="B14" s="40"/>
      <c r="C14" s="40"/>
      <c r="D14" s="40"/>
      <c r="E14" s="41"/>
      <c r="F14" s="38"/>
      <c r="G14" s="39"/>
    </row>
    <row r="15" spans="1:8" ht="18" customHeight="1" x14ac:dyDescent="0.15">
      <c r="A15" s="36" t="s">
        <v>16</v>
      </c>
      <c r="B15" s="37">
        <v>1174484</v>
      </c>
      <c r="C15" s="37">
        <v>2331264</v>
      </c>
      <c r="D15" s="37">
        <v>1144221</v>
      </c>
      <c r="E15" s="42">
        <v>1187043</v>
      </c>
      <c r="F15" s="38">
        <f>SUM(D15/E15)*100</f>
        <v>96.392548542891873</v>
      </c>
      <c r="G15" s="39">
        <f>C15/B15</f>
        <v>1.9849261462906262</v>
      </c>
    </row>
    <row r="16" spans="1:8" ht="18" customHeight="1" x14ac:dyDescent="0.15">
      <c r="A16" s="43" t="s">
        <v>17</v>
      </c>
      <c r="B16" s="40">
        <v>89938</v>
      </c>
      <c r="C16" s="40">
        <v>165482</v>
      </c>
      <c r="D16" s="40">
        <v>80305</v>
      </c>
      <c r="E16" s="41">
        <v>85177</v>
      </c>
      <c r="F16" s="33">
        <f t="shared" ref="F16:F55" si="1">SUM(D16/E16)*100</f>
        <v>94.280146048815993</v>
      </c>
      <c r="G16" s="31">
        <f t="shared" si="0"/>
        <v>1.8399564144188219</v>
      </c>
    </row>
    <row r="17" spans="1:7" ht="18" customHeight="1" x14ac:dyDescent="0.15">
      <c r="A17" s="43" t="s">
        <v>18</v>
      </c>
      <c r="B17" s="40">
        <v>49319</v>
      </c>
      <c r="C17" s="40">
        <v>88088</v>
      </c>
      <c r="D17" s="40">
        <v>42163</v>
      </c>
      <c r="E17" s="41">
        <v>45925</v>
      </c>
      <c r="F17" s="33">
        <f t="shared" si="1"/>
        <v>91.808383233532936</v>
      </c>
      <c r="G17" s="31">
        <f t="shared" si="0"/>
        <v>1.7860864981041789</v>
      </c>
    </row>
    <row r="18" spans="1:7" ht="18" customHeight="1" x14ac:dyDescent="0.15">
      <c r="A18" s="43" t="s">
        <v>19</v>
      </c>
      <c r="B18" s="40">
        <v>82086</v>
      </c>
      <c r="C18" s="40">
        <v>161012</v>
      </c>
      <c r="D18" s="40">
        <v>78331</v>
      </c>
      <c r="E18" s="41">
        <v>82681</v>
      </c>
      <c r="F18" s="33">
        <f t="shared" si="1"/>
        <v>94.738815447321628</v>
      </c>
      <c r="G18" s="31">
        <f t="shared" si="0"/>
        <v>1.9615037887094022</v>
      </c>
    </row>
    <row r="19" spans="1:7" ht="18" customHeight="1" x14ac:dyDescent="0.15">
      <c r="A19" s="43" t="s">
        <v>20</v>
      </c>
      <c r="B19" s="40">
        <v>78148</v>
      </c>
      <c r="C19" s="40">
        <v>151586</v>
      </c>
      <c r="D19" s="40">
        <v>74702</v>
      </c>
      <c r="E19" s="41">
        <v>76884</v>
      </c>
      <c r="F19" s="33">
        <f t="shared" si="1"/>
        <v>97.161958274803595</v>
      </c>
      <c r="G19" s="31">
        <f t="shared" si="0"/>
        <v>1.9397297435634948</v>
      </c>
    </row>
    <row r="20" spans="1:7" ht="18" customHeight="1" x14ac:dyDescent="0.15">
      <c r="A20" s="4" t="s">
        <v>21</v>
      </c>
      <c r="B20" s="40">
        <v>80067</v>
      </c>
      <c r="C20" s="40">
        <v>141544</v>
      </c>
      <c r="D20" s="40">
        <v>71502</v>
      </c>
      <c r="E20" s="41">
        <v>70042</v>
      </c>
      <c r="F20" s="33">
        <f t="shared" si="1"/>
        <v>102.08446360754975</v>
      </c>
      <c r="G20" s="31">
        <f t="shared" si="0"/>
        <v>1.7678194512096119</v>
      </c>
    </row>
    <row r="21" spans="1:7" ht="18" customHeight="1" x14ac:dyDescent="0.15">
      <c r="A21" s="43" t="s">
        <v>22</v>
      </c>
      <c r="B21" s="40">
        <v>73548</v>
      </c>
      <c r="C21" s="40">
        <v>102869</v>
      </c>
      <c r="D21" s="40">
        <v>51144</v>
      </c>
      <c r="E21" s="41">
        <v>51725</v>
      </c>
      <c r="F21" s="33">
        <f t="shared" si="1"/>
        <v>98.876752054132439</v>
      </c>
      <c r="G21" s="31">
        <f t="shared" si="0"/>
        <v>1.3986648175341274</v>
      </c>
    </row>
    <row r="22" spans="1:7" ht="18" customHeight="1" x14ac:dyDescent="0.15">
      <c r="A22" s="4" t="s">
        <v>23</v>
      </c>
      <c r="B22" s="40">
        <v>56804</v>
      </c>
      <c r="C22" s="40">
        <v>108851</v>
      </c>
      <c r="D22" s="40">
        <v>53522</v>
      </c>
      <c r="E22" s="41">
        <v>55329</v>
      </c>
      <c r="F22" s="33">
        <f t="shared" si="1"/>
        <v>96.734081584702409</v>
      </c>
      <c r="G22" s="31">
        <f t="shared" si="0"/>
        <v>1.916255897472009</v>
      </c>
    </row>
    <row r="23" spans="1:7" ht="18" customHeight="1" x14ac:dyDescent="0.15">
      <c r="A23" s="4" t="s">
        <v>24</v>
      </c>
      <c r="B23" s="40">
        <v>52878</v>
      </c>
      <c r="C23" s="40">
        <v>107836</v>
      </c>
      <c r="D23" s="40">
        <v>51491</v>
      </c>
      <c r="E23" s="41">
        <v>56345</v>
      </c>
      <c r="F23" s="33">
        <f t="shared" si="1"/>
        <v>91.385216079510158</v>
      </c>
      <c r="G23" s="31">
        <f t="shared" si="0"/>
        <v>2.0393358296455992</v>
      </c>
    </row>
    <row r="24" spans="1:7" ht="18" customHeight="1" x14ac:dyDescent="0.15">
      <c r="A24" s="4" t="s">
        <v>25</v>
      </c>
      <c r="B24" s="40">
        <v>35742</v>
      </c>
      <c r="C24" s="40">
        <v>67528</v>
      </c>
      <c r="D24" s="40">
        <v>33818</v>
      </c>
      <c r="E24" s="41">
        <v>33710</v>
      </c>
      <c r="F24" s="33">
        <f t="shared" si="1"/>
        <v>100.32037970928506</v>
      </c>
      <c r="G24" s="31">
        <f t="shared" si="0"/>
        <v>1.8893178893178892</v>
      </c>
    </row>
    <row r="25" spans="1:7" ht="18" customHeight="1" x14ac:dyDescent="0.15">
      <c r="A25" s="4" t="s">
        <v>26</v>
      </c>
      <c r="B25" s="40">
        <v>104939</v>
      </c>
      <c r="C25" s="40">
        <v>217257</v>
      </c>
      <c r="D25" s="40">
        <v>107238</v>
      </c>
      <c r="E25" s="41">
        <v>110019</v>
      </c>
      <c r="F25" s="33">
        <f t="shared" si="1"/>
        <v>97.47225479235405</v>
      </c>
      <c r="G25" s="31">
        <f t="shared" si="0"/>
        <v>2.0703170413287721</v>
      </c>
    </row>
    <row r="26" spans="1:7" ht="18" customHeight="1" x14ac:dyDescent="0.15">
      <c r="A26" s="43" t="s">
        <v>27</v>
      </c>
      <c r="B26" s="40">
        <v>65797</v>
      </c>
      <c r="C26" s="40">
        <v>140173</v>
      </c>
      <c r="D26" s="40">
        <v>70322</v>
      </c>
      <c r="E26" s="41">
        <v>69851</v>
      </c>
      <c r="F26" s="33">
        <f t="shared" si="1"/>
        <v>100.67429242244205</v>
      </c>
      <c r="G26" s="31">
        <f t="shared" si="0"/>
        <v>2.130385883854887</v>
      </c>
    </row>
    <row r="27" spans="1:7" ht="18" customHeight="1" x14ac:dyDescent="0.15">
      <c r="A27" s="43" t="s">
        <v>28</v>
      </c>
      <c r="B27" s="40">
        <v>63671</v>
      </c>
      <c r="C27" s="40">
        <v>130846</v>
      </c>
      <c r="D27" s="40">
        <v>66386</v>
      </c>
      <c r="E27" s="41">
        <v>64460</v>
      </c>
      <c r="F27" s="33">
        <f t="shared" si="1"/>
        <v>102.9878994725411</v>
      </c>
      <c r="G27" s="31">
        <f t="shared" si="0"/>
        <v>2.0550329035196557</v>
      </c>
    </row>
    <row r="28" spans="1:7" ht="18" customHeight="1" x14ac:dyDescent="0.15">
      <c r="A28" s="4" t="s">
        <v>29</v>
      </c>
      <c r="B28" s="40">
        <v>77849</v>
      </c>
      <c r="C28" s="40">
        <v>176261</v>
      </c>
      <c r="D28" s="40">
        <v>85488</v>
      </c>
      <c r="E28" s="41">
        <v>90773</v>
      </c>
      <c r="F28" s="33">
        <f t="shared" si="1"/>
        <v>94.177784142861867</v>
      </c>
      <c r="G28" s="31">
        <f t="shared" si="0"/>
        <v>2.2641395522100476</v>
      </c>
    </row>
    <row r="29" spans="1:7" ht="18" customHeight="1" x14ac:dyDescent="0.15">
      <c r="A29" s="43" t="s">
        <v>30</v>
      </c>
      <c r="B29" s="40">
        <v>105488</v>
      </c>
      <c r="C29" s="40">
        <v>247665</v>
      </c>
      <c r="D29" s="40">
        <v>121091</v>
      </c>
      <c r="E29" s="41">
        <v>126574</v>
      </c>
      <c r="F29" s="33">
        <f t="shared" si="1"/>
        <v>95.668146696793968</v>
      </c>
      <c r="G29" s="31">
        <f t="shared" si="0"/>
        <v>2.3478025936599423</v>
      </c>
    </row>
    <row r="30" spans="1:7" ht="18" customHeight="1" x14ac:dyDescent="0.15">
      <c r="A30" s="4" t="s">
        <v>31</v>
      </c>
      <c r="B30" s="40">
        <v>78127</v>
      </c>
      <c r="C30" s="40">
        <v>162050</v>
      </c>
      <c r="D30" s="40">
        <v>77369</v>
      </c>
      <c r="E30" s="41">
        <v>84681</v>
      </c>
      <c r="F30" s="33">
        <f t="shared" si="1"/>
        <v>91.365241317414771</v>
      </c>
      <c r="G30" s="31">
        <f t="shared" si="0"/>
        <v>2.0741869008153393</v>
      </c>
    </row>
    <row r="31" spans="1:7" ht="18" customHeight="1" x14ac:dyDescent="0.15">
      <c r="A31" s="4" t="s">
        <v>32</v>
      </c>
      <c r="B31" s="40">
        <v>80083</v>
      </c>
      <c r="C31" s="40">
        <v>162216</v>
      </c>
      <c r="D31" s="40">
        <v>79349</v>
      </c>
      <c r="E31" s="41">
        <v>82867</v>
      </c>
      <c r="F31" s="33">
        <f t="shared" si="1"/>
        <v>95.75464298212799</v>
      </c>
      <c r="G31" s="31">
        <f t="shared" si="0"/>
        <v>2.0255984416168227</v>
      </c>
    </row>
    <row r="32" spans="1:7" ht="18" customHeight="1" x14ac:dyDescent="0.15">
      <c r="B32" s="40"/>
      <c r="C32" s="40"/>
      <c r="D32" s="40"/>
      <c r="E32" s="41"/>
      <c r="F32" s="38"/>
      <c r="G32" s="31"/>
    </row>
    <row r="33" spans="1:7" ht="18" customHeight="1" x14ac:dyDescent="0.15">
      <c r="A33" s="36" t="s">
        <v>33</v>
      </c>
      <c r="B33" s="40">
        <v>155879</v>
      </c>
      <c r="C33" s="40">
        <v>362810</v>
      </c>
      <c r="D33" s="40">
        <v>181319</v>
      </c>
      <c r="E33" s="41">
        <v>181491</v>
      </c>
      <c r="F33" s="33">
        <f t="shared" si="1"/>
        <v>99.90522946041402</v>
      </c>
      <c r="G33" s="31">
        <f t="shared" si="0"/>
        <v>2.3275104407906131</v>
      </c>
    </row>
    <row r="34" spans="1:7" ht="18" customHeight="1" x14ac:dyDescent="0.15">
      <c r="A34" s="36" t="s">
        <v>34</v>
      </c>
      <c r="B34" s="40">
        <v>163012</v>
      </c>
      <c r="C34" s="40">
        <v>381268</v>
      </c>
      <c r="D34" s="40">
        <v>191598</v>
      </c>
      <c r="E34" s="41">
        <v>189670</v>
      </c>
      <c r="F34" s="33">
        <f t="shared" si="1"/>
        <v>101.0165023461802</v>
      </c>
      <c r="G34" s="31">
        <f t="shared" si="0"/>
        <v>2.3388952960518243</v>
      </c>
    </row>
    <row r="35" spans="1:7" ht="18" customHeight="1" x14ac:dyDescent="0.15">
      <c r="A35" s="36" t="s">
        <v>35</v>
      </c>
      <c r="B35" s="40">
        <v>157900</v>
      </c>
      <c r="C35" s="40">
        <v>372927</v>
      </c>
      <c r="D35" s="40">
        <v>181119</v>
      </c>
      <c r="E35" s="41">
        <v>191808</v>
      </c>
      <c r="F35" s="33">
        <f t="shared" si="1"/>
        <v>94.427239739739747</v>
      </c>
      <c r="G35" s="31">
        <f t="shared" si="0"/>
        <v>2.3617922735908805</v>
      </c>
    </row>
    <row r="36" spans="1:7" ht="18" customHeight="1" x14ac:dyDescent="0.15">
      <c r="A36" s="36" t="s">
        <v>36</v>
      </c>
      <c r="B36" s="40">
        <v>53756</v>
      </c>
      <c r="C36" s="40">
        <v>125184</v>
      </c>
      <c r="D36" s="40">
        <v>61268</v>
      </c>
      <c r="E36" s="41">
        <v>63916</v>
      </c>
      <c r="F36" s="33">
        <f t="shared" si="1"/>
        <v>95.857062394392642</v>
      </c>
      <c r="G36" s="31">
        <f t="shared" si="0"/>
        <v>2.3287446982662399</v>
      </c>
    </row>
    <row r="37" spans="1:7" ht="18" customHeight="1" x14ac:dyDescent="0.15">
      <c r="A37" s="36" t="s">
        <v>37</v>
      </c>
      <c r="B37" s="40">
        <v>50180</v>
      </c>
      <c r="C37" s="40">
        <v>114686</v>
      </c>
      <c r="D37" s="40">
        <v>57839</v>
      </c>
      <c r="E37" s="41">
        <v>56847</v>
      </c>
      <c r="F37" s="33">
        <f t="shared" si="1"/>
        <v>101.74503491828943</v>
      </c>
      <c r="G37" s="31">
        <f t="shared" si="0"/>
        <v>2.2854922279792746</v>
      </c>
    </row>
    <row r="38" spans="1:7" ht="18" customHeight="1" x14ac:dyDescent="0.15">
      <c r="A38" s="36"/>
      <c r="B38" s="40"/>
      <c r="C38" s="40"/>
      <c r="D38" s="40"/>
      <c r="E38" s="41"/>
      <c r="F38" s="33"/>
      <c r="G38" s="31"/>
    </row>
    <row r="39" spans="1:7" ht="18" customHeight="1" x14ac:dyDescent="0.15">
      <c r="A39" s="36" t="s">
        <v>38</v>
      </c>
      <c r="B39" s="40">
        <v>135017</v>
      </c>
      <c r="C39" s="40">
        <v>303833</v>
      </c>
      <c r="D39" s="40">
        <v>149517</v>
      </c>
      <c r="E39" s="41">
        <v>154316</v>
      </c>
      <c r="F39" s="33">
        <f t="shared" si="1"/>
        <v>96.890147489566857</v>
      </c>
      <c r="G39" s="31">
        <f t="shared" si="0"/>
        <v>2.2503314397446248</v>
      </c>
    </row>
    <row r="40" spans="1:7" ht="18" customHeight="1" x14ac:dyDescent="0.15">
      <c r="A40" s="36" t="s">
        <v>39</v>
      </c>
      <c r="B40" s="40">
        <v>76212</v>
      </c>
      <c r="C40" s="40">
        <v>183812</v>
      </c>
      <c r="D40" s="40">
        <v>91360</v>
      </c>
      <c r="E40" s="41">
        <v>92452</v>
      </c>
      <c r="F40" s="33">
        <f t="shared" si="1"/>
        <v>98.818846536581134</v>
      </c>
      <c r="G40" s="31">
        <f t="shared" si="0"/>
        <v>2.4118511520495458</v>
      </c>
    </row>
    <row r="41" spans="1:7" ht="18" customHeight="1" x14ac:dyDescent="0.15">
      <c r="A41" s="36" t="s">
        <v>40</v>
      </c>
      <c r="B41" s="40">
        <v>25019</v>
      </c>
      <c r="C41" s="40">
        <v>58680</v>
      </c>
      <c r="D41" s="40">
        <v>28533</v>
      </c>
      <c r="E41" s="41">
        <v>30147</v>
      </c>
      <c r="F41" s="33">
        <f t="shared" si="1"/>
        <v>94.646233456065275</v>
      </c>
      <c r="G41" s="31">
        <f t="shared" si="0"/>
        <v>2.3454174827131382</v>
      </c>
    </row>
    <row r="42" spans="1:7" ht="18" customHeight="1" x14ac:dyDescent="0.15">
      <c r="A42" s="36" t="s">
        <v>41</v>
      </c>
      <c r="B42" s="40">
        <v>29370</v>
      </c>
      <c r="C42" s="40">
        <v>71726</v>
      </c>
      <c r="D42" s="40">
        <v>36892</v>
      </c>
      <c r="E42" s="41">
        <v>34834</v>
      </c>
      <c r="F42" s="33">
        <f t="shared" si="1"/>
        <v>105.90802089912155</v>
      </c>
      <c r="G42" s="31">
        <f t="shared" si="0"/>
        <v>2.4421518556350019</v>
      </c>
    </row>
    <row r="43" spans="1:7" ht="18" customHeight="1" x14ac:dyDescent="0.15">
      <c r="A43" s="36" t="s">
        <v>42</v>
      </c>
      <c r="B43" s="40">
        <v>70231</v>
      </c>
      <c r="C43" s="40">
        <v>154067</v>
      </c>
      <c r="D43" s="40">
        <v>80198</v>
      </c>
      <c r="E43" s="41">
        <v>73869</v>
      </c>
      <c r="F43" s="33">
        <f t="shared" si="1"/>
        <v>108.56787014850613</v>
      </c>
      <c r="G43" s="31">
        <f t="shared" si="0"/>
        <v>2.1937178738733607</v>
      </c>
    </row>
    <row r="44" spans="1:7" ht="18" customHeight="1" x14ac:dyDescent="0.15">
      <c r="A44" s="36"/>
      <c r="B44" s="40"/>
      <c r="C44" s="40"/>
      <c r="D44" s="40"/>
      <c r="E44" s="41"/>
      <c r="F44" s="33"/>
      <c r="G44" s="31"/>
    </row>
    <row r="45" spans="1:7" ht="18" customHeight="1" x14ac:dyDescent="0.15">
      <c r="A45" s="36" t="s">
        <v>43</v>
      </c>
      <c r="B45" s="40">
        <v>182538</v>
      </c>
      <c r="C45" s="40">
        <v>414531</v>
      </c>
      <c r="D45" s="40">
        <v>216571</v>
      </c>
      <c r="E45" s="41">
        <v>197960</v>
      </c>
      <c r="F45" s="33">
        <f t="shared" si="1"/>
        <v>109.40139422105474</v>
      </c>
      <c r="G45" s="31">
        <f t="shared" si="0"/>
        <v>2.2709298885711466</v>
      </c>
    </row>
    <row r="46" spans="1:7" ht="18" customHeight="1" x14ac:dyDescent="0.15">
      <c r="A46" s="36" t="s">
        <v>44</v>
      </c>
      <c r="B46" s="40">
        <v>78151</v>
      </c>
      <c r="C46" s="40">
        <v>185718</v>
      </c>
      <c r="D46" s="40">
        <v>94823</v>
      </c>
      <c r="E46" s="41">
        <v>90895</v>
      </c>
      <c r="F46" s="33">
        <f t="shared" si="1"/>
        <v>104.32146982782331</v>
      </c>
      <c r="G46" s="31">
        <f t="shared" si="0"/>
        <v>2.3763995342350066</v>
      </c>
    </row>
    <row r="47" spans="1:7" ht="18" customHeight="1" x14ac:dyDescent="0.15">
      <c r="A47" s="36" t="s">
        <v>45</v>
      </c>
      <c r="B47" s="40">
        <v>65035</v>
      </c>
      <c r="C47" s="40">
        <v>167145</v>
      </c>
      <c r="D47" s="40">
        <v>84463</v>
      </c>
      <c r="E47" s="41">
        <v>82682</v>
      </c>
      <c r="F47" s="33">
        <f t="shared" si="1"/>
        <v>102.1540359449457</v>
      </c>
      <c r="G47" s="31">
        <f t="shared" si="0"/>
        <v>2.5700776504958869</v>
      </c>
    </row>
    <row r="48" spans="1:7" ht="18" customHeight="1" x14ac:dyDescent="0.15">
      <c r="A48" s="36" t="s">
        <v>46</v>
      </c>
      <c r="B48" s="40">
        <v>31819</v>
      </c>
      <c r="C48" s="40">
        <v>77435</v>
      </c>
      <c r="D48" s="40">
        <v>38313</v>
      </c>
      <c r="E48" s="41">
        <v>39122</v>
      </c>
      <c r="F48" s="33">
        <f t="shared" si="1"/>
        <v>97.932109810336897</v>
      </c>
      <c r="G48" s="31">
        <f t="shared" si="0"/>
        <v>2.4336088500581412</v>
      </c>
    </row>
    <row r="49" spans="1:7" ht="18" customHeight="1" x14ac:dyDescent="0.15">
      <c r="A49" s="36" t="s">
        <v>47</v>
      </c>
      <c r="B49" s="40">
        <v>30045</v>
      </c>
      <c r="C49" s="40">
        <v>71014</v>
      </c>
      <c r="D49" s="40">
        <v>35159</v>
      </c>
      <c r="E49" s="41">
        <v>35855</v>
      </c>
      <c r="F49" s="33">
        <f t="shared" si="1"/>
        <v>98.058848138334966</v>
      </c>
      <c r="G49" s="31">
        <f t="shared" si="0"/>
        <v>2.3635879514062239</v>
      </c>
    </row>
    <row r="50" spans="1:7" ht="18" customHeight="1" x14ac:dyDescent="0.15">
      <c r="A50" s="36"/>
      <c r="B50" s="40"/>
      <c r="C50" s="40"/>
      <c r="D50" s="40"/>
      <c r="E50" s="41"/>
      <c r="F50" s="33"/>
      <c r="G50" s="31"/>
    </row>
    <row r="51" spans="1:7" ht="18" customHeight="1" x14ac:dyDescent="0.15">
      <c r="A51" s="36" t="s">
        <v>48</v>
      </c>
      <c r="B51" s="40">
        <v>25733</v>
      </c>
      <c r="C51" s="40">
        <v>58232</v>
      </c>
      <c r="D51" s="40">
        <v>28409</v>
      </c>
      <c r="E51" s="41">
        <v>29823</v>
      </c>
      <c r="F51" s="33">
        <f t="shared" si="1"/>
        <v>95.258692955101765</v>
      </c>
      <c r="G51" s="31">
        <f t="shared" si="0"/>
        <v>2.2629308669801422</v>
      </c>
    </row>
    <row r="52" spans="1:7" ht="18" customHeight="1" x14ac:dyDescent="0.15">
      <c r="A52" s="36" t="s">
        <v>49</v>
      </c>
      <c r="B52" s="40">
        <v>40160</v>
      </c>
      <c r="C52" s="40">
        <v>96147</v>
      </c>
      <c r="D52" s="40">
        <v>46889</v>
      </c>
      <c r="E52" s="41">
        <v>49258</v>
      </c>
      <c r="F52" s="33">
        <f t="shared" si="1"/>
        <v>95.190628933371229</v>
      </c>
      <c r="G52" s="31">
        <f t="shared" si="0"/>
        <v>2.3940986055776894</v>
      </c>
    </row>
    <row r="53" spans="1:7" ht="18" customHeight="1" x14ac:dyDescent="0.15">
      <c r="A53" s="36" t="s">
        <v>50</v>
      </c>
      <c r="B53" s="40">
        <v>64489</v>
      </c>
      <c r="C53" s="40">
        <v>145501</v>
      </c>
      <c r="D53" s="40">
        <v>73235</v>
      </c>
      <c r="E53" s="41">
        <v>72266</v>
      </c>
      <c r="F53" s="33">
        <f t="shared" si="1"/>
        <v>101.34087952840893</v>
      </c>
      <c r="G53" s="31">
        <f t="shared" si="0"/>
        <v>2.2562142380871157</v>
      </c>
    </row>
    <row r="54" spans="1:7" ht="18" customHeight="1" x14ac:dyDescent="0.15">
      <c r="A54" s="36" t="s">
        <v>51</v>
      </c>
      <c r="B54" s="40">
        <v>53630</v>
      </c>
      <c r="C54" s="40">
        <v>131490</v>
      </c>
      <c r="D54" s="40">
        <v>64630</v>
      </c>
      <c r="E54" s="41">
        <v>66860</v>
      </c>
      <c r="F54" s="33">
        <f t="shared" si="1"/>
        <v>96.664672449895306</v>
      </c>
      <c r="G54" s="31">
        <f t="shared" si="0"/>
        <v>2.4517993660264779</v>
      </c>
    </row>
    <row r="55" spans="1:7" ht="18" customHeight="1" x14ac:dyDescent="0.15">
      <c r="A55" s="44" t="s">
        <v>52</v>
      </c>
      <c r="B55" s="45">
        <v>16706</v>
      </c>
      <c r="C55" s="45">
        <v>41455</v>
      </c>
      <c r="D55" s="45">
        <v>20657</v>
      </c>
      <c r="E55" s="46">
        <v>20798</v>
      </c>
      <c r="F55" s="47">
        <f t="shared" si="1"/>
        <v>99.322050197134331</v>
      </c>
      <c r="G55" s="48">
        <f t="shared" si="0"/>
        <v>2.4814437926493476</v>
      </c>
    </row>
    <row r="56" spans="1:7" ht="15" customHeight="1" x14ac:dyDescent="0.15">
      <c r="A56" s="36"/>
      <c r="B56" s="49"/>
      <c r="C56" s="49"/>
      <c r="D56" s="49"/>
      <c r="E56" s="49"/>
      <c r="F56" s="50"/>
      <c r="G56" s="51"/>
    </row>
    <row r="57" spans="1:7" ht="15" customHeight="1" x14ac:dyDescent="0.15">
      <c r="A57" s="3"/>
      <c r="G57" s="4" t="s">
        <v>1</v>
      </c>
    </row>
    <row r="58" spans="1:7" ht="19.5" customHeight="1" x14ac:dyDescent="0.15">
      <c r="A58" s="5" t="s">
        <v>2</v>
      </c>
      <c r="B58" s="6" t="s">
        <v>3</v>
      </c>
      <c r="C58" s="7" t="s">
        <v>4</v>
      </c>
      <c r="D58" s="8"/>
      <c r="E58" s="9"/>
      <c r="F58" s="10" t="s">
        <v>5</v>
      </c>
      <c r="G58" s="11" t="s">
        <v>6</v>
      </c>
    </row>
    <row r="59" spans="1:7" ht="26.25" customHeight="1" x14ac:dyDescent="0.15">
      <c r="A59" s="12"/>
      <c r="B59" s="13"/>
      <c r="C59" s="14" t="s">
        <v>7</v>
      </c>
      <c r="D59" s="15" t="s">
        <v>8</v>
      </c>
      <c r="E59" s="15" t="s">
        <v>9</v>
      </c>
      <c r="F59" s="16"/>
      <c r="G59" s="17"/>
    </row>
    <row r="60" spans="1:7" ht="18" customHeight="1" x14ac:dyDescent="0.15">
      <c r="A60" s="52"/>
      <c r="B60" s="53"/>
      <c r="C60" s="54"/>
      <c r="D60" s="55"/>
      <c r="E60" s="52"/>
      <c r="F60" s="54"/>
      <c r="G60" s="56"/>
    </row>
    <row r="61" spans="1:7" ht="18" customHeight="1" x14ac:dyDescent="0.15">
      <c r="A61" s="36" t="s">
        <v>53</v>
      </c>
      <c r="B61" s="40">
        <v>50081</v>
      </c>
      <c r="C61" s="40">
        <v>112267</v>
      </c>
      <c r="D61" s="40">
        <v>57981</v>
      </c>
      <c r="E61" s="41">
        <v>54286</v>
      </c>
      <c r="F61" s="33">
        <f t="shared" ref="F61:F105" si="2">SUM(D61/E61)*100</f>
        <v>106.80654312345726</v>
      </c>
      <c r="G61" s="31">
        <f t="shared" si="0"/>
        <v>2.2417084323396099</v>
      </c>
    </row>
    <row r="62" spans="1:7" ht="18" customHeight="1" x14ac:dyDescent="0.15">
      <c r="A62" s="36" t="s">
        <v>54</v>
      </c>
      <c r="B62" s="40">
        <v>39486</v>
      </c>
      <c r="C62" s="40">
        <v>93178</v>
      </c>
      <c r="D62" s="40">
        <v>47132</v>
      </c>
      <c r="E62" s="41">
        <v>46046</v>
      </c>
      <c r="F62" s="33">
        <f t="shared" si="2"/>
        <v>102.35851105416323</v>
      </c>
      <c r="G62" s="31">
        <f t="shared" si="0"/>
        <v>2.3597730841310844</v>
      </c>
    </row>
    <row r="63" spans="1:7" ht="18" customHeight="1" x14ac:dyDescent="0.15">
      <c r="A63" s="36" t="s">
        <v>55</v>
      </c>
      <c r="B63" s="40">
        <v>35059</v>
      </c>
      <c r="C63" s="40">
        <v>82137</v>
      </c>
      <c r="D63" s="40">
        <v>41140</v>
      </c>
      <c r="E63" s="41">
        <v>40997</v>
      </c>
      <c r="F63" s="33">
        <f t="shared" si="2"/>
        <v>100.34880601019587</v>
      </c>
      <c r="G63" s="31">
        <f t="shared" si="0"/>
        <v>2.342822099888759</v>
      </c>
    </row>
    <row r="64" spans="1:7" ht="18" customHeight="1" x14ac:dyDescent="0.15">
      <c r="A64" s="36" t="s">
        <v>56</v>
      </c>
      <c r="B64" s="40">
        <v>33074</v>
      </c>
      <c r="C64" s="40">
        <v>72474</v>
      </c>
      <c r="D64" s="40">
        <v>38174</v>
      </c>
      <c r="E64" s="49">
        <v>34300</v>
      </c>
      <c r="F64" s="33">
        <f t="shared" si="2"/>
        <v>111.29446064139941</v>
      </c>
      <c r="G64" s="31">
        <f t="shared" si="0"/>
        <v>2.1912680655499788</v>
      </c>
    </row>
    <row r="65" spans="1:7" ht="18" customHeight="1" x14ac:dyDescent="0.15">
      <c r="A65" s="36" t="s">
        <v>57</v>
      </c>
      <c r="B65" s="40">
        <v>35470</v>
      </c>
      <c r="C65" s="40">
        <v>83057</v>
      </c>
      <c r="D65" s="40">
        <v>40386</v>
      </c>
      <c r="E65" s="49">
        <v>42671</v>
      </c>
      <c r="F65" s="33">
        <f t="shared" si="2"/>
        <v>94.645075109559187</v>
      </c>
      <c r="G65" s="31">
        <f t="shared" si="0"/>
        <v>2.3416126303918805</v>
      </c>
    </row>
    <row r="66" spans="1:7" ht="18" customHeight="1" x14ac:dyDescent="0.15">
      <c r="A66" s="36"/>
      <c r="B66" s="40"/>
      <c r="C66" s="40"/>
      <c r="D66" s="40"/>
      <c r="E66" s="49"/>
      <c r="F66" s="33"/>
      <c r="G66" s="31"/>
    </row>
    <row r="67" spans="1:7" ht="18" customHeight="1" x14ac:dyDescent="0.15">
      <c r="A67" s="36" t="s">
        <v>58</v>
      </c>
      <c r="B67" s="40">
        <v>19123</v>
      </c>
      <c r="C67" s="40">
        <v>45990</v>
      </c>
      <c r="D67" s="40">
        <v>23871</v>
      </c>
      <c r="E67" s="41">
        <v>22119</v>
      </c>
      <c r="F67" s="33">
        <f t="shared" si="2"/>
        <v>107.92079207920793</v>
      </c>
      <c r="G67" s="31">
        <f t="shared" si="0"/>
        <v>2.4049573811640435</v>
      </c>
    </row>
    <row r="68" spans="1:7" ht="18" customHeight="1" x14ac:dyDescent="0.15">
      <c r="A68" s="36" t="s">
        <v>59</v>
      </c>
      <c r="B68" s="40">
        <v>22374</v>
      </c>
      <c r="C68" s="40">
        <v>47635</v>
      </c>
      <c r="D68" s="40">
        <v>23679</v>
      </c>
      <c r="E68" s="41">
        <v>23956</v>
      </c>
      <c r="F68" s="33">
        <f t="shared" si="2"/>
        <v>98.84371347470362</v>
      </c>
      <c r="G68" s="31">
        <f t="shared" si="0"/>
        <v>2.1290336998301602</v>
      </c>
    </row>
    <row r="69" spans="1:7" ht="18" customHeight="1" x14ac:dyDescent="0.15">
      <c r="A69" s="36" t="s">
        <v>60</v>
      </c>
      <c r="B69" s="40">
        <v>30217</v>
      </c>
      <c r="C69" s="40">
        <v>68302</v>
      </c>
      <c r="D69" s="40">
        <v>34506</v>
      </c>
      <c r="E69" s="41">
        <v>33796</v>
      </c>
      <c r="F69" s="33">
        <f t="shared" si="2"/>
        <v>102.10084033613444</v>
      </c>
      <c r="G69" s="31">
        <f t="shared" si="0"/>
        <v>2.2603832279842471</v>
      </c>
    </row>
    <row r="70" spans="1:7" ht="18" customHeight="1" x14ac:dyDescent="0.15">
      <c r="A70" s="36" t="s">
        <v>61</v>
      </c>
      <c r="B70" s="40">
        <v>38696</v>
      </c>
      <c r="C70" s="40">
        <v>93264</v>
      </c>
      <c r="D70" s="40">
        <v>45999</v>
      </c>
      <c r="E70" s="41">
        <v>47265</v>
      </c>
      <c r="F70" s="33">
        <f t="shared" si="2"/>
        <v>97.321485242780071</v>
      </c>
      <c r="G70" s="31">
        <f t="shared" si="0"/>
        <v>2.4101715939632005</v>
      </c>
    </row>
    <row r="71" spans="1:7" ht="18" customHeight="1" x14ac:dyDescent="0.15">
      <c r="A71" s="36" t="s">
        <v>62</v>
      </c>
      <c r="B71" s="40">
        <v>22207</v>
      </c>
      <c r="C71" s="40">
        <v>56654</v>
      </c>
      <c r="D71" s="40">
        <v>29124</v>
      </c>
      <c r="E71" s="41">
        <v>27530</v>
      </c>
      <c r="F71" s="33">
        <f t="shared" si="2"/>
        <v>105.79004722121321</v>
      </c>
      <c r="G71" s="31">
        <f t="shared" si="0"/>
        <v>2.5511775566262891</v>
      </c>
    </row>
    <row r="72" spans="1:7" ht="18" customHeight="1" x14ac:dyDescent="0.15">
      <c r="A72" s="36"/>
      <c r="B72" s="40"/>
      <c r="C72" s="40"/>
      <c r="D72" s="40"/>
      <c r="E72" s="41"/>
      <c r="F72" s="33"/>
      <c r="G72" s="31"/>
    </row>
    <row r="73" spans="1:7" ht="18" customHeight="1" x14ac:dyDescent="0.15">
      <c r="A73" s="36" t="s">
        <v>63</v>
      </c>
      <c r="B73" s="40">
        <v>22513</v>
      </c>
      <c r="C73" s="40">
        <v>58680</v>
      </c>
      <c r="D73" s="40">
        <v>28521</v>
      </c>
      <c r="E73" s="41">
        <v>30159</v>
      </c>
      <c r="F73" s="33">
        <f t="shared" si="2"/>
        <v>94.568785437182939</v>
      </c>
      <c r="G73" s="31">
        <f t="shared" si="0"/>
        <v>2.606494025674055</v>
      </c>
    </row>
    <row r="74" spans="1:7" s="57" customFormat="1" ht="18" customHeight="1" x14ac:dyDescent="0.15">
      <c r="A74" s="36" t="s">
        <v>64</v>
      </c>
      <c r="B74" s="40">
        <v>30052</v>
      </c>
      <c r="C74" s="40">
        <v>66677</v>
      </c>
      <c r="D74" s="40">
        <v>33312</v>
      </c>
      <c r="E74" s="41">
        <v>33365</v>
      </c>
      <c r="F74" s="33">
        <f t="shared" si="2"/>
        <v>99.841150906638703</v>
      </c>
      <c r="G74" s="31">
        <f t="shared" si="0"/>
        <v>2.218720883801411</v>
      </c>
    </row>
    <row r="75" spans="1:7" ht="18" customHeight="1" x14ac:dyDescent="0.15">
      <c r="A75" s="36" t="s">
        <v>65</v>
      </c>
      <c r="B75" s="40">
        <v>37424</v>
      </c>
      <c r="C75" s="40">
        <v>86009</v>
      </c>
      <c r="D75" s="40">
        <v>42517</v>
      </c>
      <c r="E75" s="41">
        <v>43492</v>
      </c>
      <c r="F75" s="33">
        <f t="shared" si="2"/>
        <v>97.758208406143652</v>
      </c>
      <c r="G75" s="31">
        <f t="shared" si="0"/>
        <v>2.2982310816588285</v>
      </c>
    </row>
    <row r="76" spans="1:7" ht="18" customHeight="1" x14ac:dyDescent="0.15">
      <c r="A76" s="36" t="s">
        <v>66</v>
      </c>
      <c r="B76" s="40">
        <v>17832</v>
      </c>
      <c r="C76" s="40">
        <v>42231</v>
      </c>
      <c r="D76" s="40">
        <v>21060</v>
      </c>
      <c r="E76" s="41">
        <v>21171</v>
      </c>
      <c r="F76" s="33">
        <f t="shared" si="2"/>
        <v>99.475697888621227</v>
      </c>
      <c r="G76" s="31">
        <f t="shared" si="0"/>
        <v>2.3682705248990579</v>
      </c>
    </row>
    <row r="77" spans="1:7" ht="18" customHeight="1" x14ac:dyDescent="0.15">
      <c r="A77" s="36" t="s">
        <v>67</v>
      </c>
      <c r="B77" s="40">
        <v>25459</v>
      </c>
      <c r="C77" s="40">
        <v>62100</v>
      </c>
      <c r="D77" s="40">
        <v>32135</v>
      </c>
      <c r="E77" s="41">
        <v>29965</v>
      </c>
      <c r="F77" s="33">
        <f t="shared" si="2"/>
        <v>107.24178207909227</v>
      </c>
      <c r="G77" s="31">
        <f t="shared" si="0"/>
        <v>2.4392159943438472</v>
      </c>
    </row>
    <row r="78" spans="1:7" ht="18" customHeight="1" x14ac:dyDescent="0.15">
      <c r="A78" s="36"/>
      <c r="B78" s="40"/>
      <c r="C78" s="40"/>
      <c r="D78" s="40"/>
      <c r="E78" s="41"/>
      <c r="F78" s="33"/>
      <c r="G78" s="31"/>
    </row>
    <row r="79" spans="1:7" ht="18" customHeight="1" x14ac:dyDescent="0.15">
      <c r="A79" s="36" t="s">
        <v>68</v>
      </c>
      <c r="B79" s="40">
        <v>35885</v>
      </c>
      <c r="C79" s="40">
        <v>85571</v>
      </c>
      <c r="D79" s="40">
        <v>42216</v>
      </c>
      <c r="E79" s="41">
        <v>43355</v>
      </c>
      <c r="F79" s="33">
        <f t="shared" si="2"/>
        <v>97.372852035520694</v>
      </c>
      <c r="G79" s="31">
        <f t="shared" si="0"/>
        <v>2.3845896614184201</v>
      </c>
    </row>
    <row r="80" spans="1:7" ht="18" customHeight="1" x14ac:dyDescent="0.15">
      <c r="A80" s="36" t="s">
        <v>69</v>
      </c>
      <c r="B80" s="40">
        <v>27691</v>
      </c>
      <c r="C80" s="40">
        <v>61531</v>
      </c>
      <c r="D80" s="40">
        <v>29750</v>
      </c>
      <c r="E80" s="41">
        <v>31781</v>
      </c>
      <c r="F80" s="33">
        <f t="shared" si="2"/>
        <v>93.609389257732616</v>
      </c>
      <c r="G80" s="31">
        <f t="shared" si="0"/>
        <v>2.2220577082806687</v>
      </c>
    </row>
    <row r="81" spans="1:7" ht="18" customHeight="1" x14ac:dyDescent="0.15">
      <c r="B81" s="40"/>
      <c r="C81" s="40"/>
      <c r="D81" s="40"/>
      <c r="E81" s="41"/>
      <c r="F81" s="38"/>
      <c r="G81" s="39"/>
    </row>
    <row r="82" spans="1:7" ht="18" customHeight="1" x14ac:dyDescent="0.15">
      <c r="A82" s="36" t="s">
        <v>70</v>
      </c>
      <c r="B82" s="37">
        <f>SUM(B83)</f>
        <v>17666</v>
      </c>
      <c r="C82" s="37">
        <f>SUM(C83)</f>
        <v>43875</v>
      </c>
      <c r="D82" s="37">
        <f>SUM(D83)</f>
        <v>21926</v>
      </c>
      <c r="E82" s="37">
        <f>SUM(E83)</f>
        <v>21949</v>
      </c>
      <c r="F82" s="38">
        <f t="shared" si="2"/>
        <v>99.895211626953397</v>
      </c>
      <c r="G82" s="39">
        <f t="shared" ref="G82:G116" si="3">C82/B82</f>
        <v>2.4835842861994792</v>
      </c>
    </row>
    <row r="83" spans="1:7" ht="18" customHeight="1" x14ac:dyDescent="0.15">
      <c r="A83" s="2" t="s">
        <v>71</v>
      </c>
      <c r="B83" s="40">
        <v>17666</v>
      </c>
      <c r="C83" s="40">
        <v>43875</v>
      </c>
      <c r="D83" s="40">
        <v>21926</v>
      </c>
      <c r="E83" s="41">
        <v>21949</v>
      </c>
      <c r="F83" s="33">
        <f t="shared" si="2"/>
        <v>99.895211626953397</v>
      </c>
      <c r="G83" s="31">
        <f t="shared" si="3"/>
        <v>2.4835842861994792</v>
      </c>
    </row>
    <row r="84" spans="1:7" ht="18" customHeight="1" x14ac:dyDescent="0.15">
      <c r="B84" s="40"/>
      <c r="C84" s="40"/>
      <c r="D84" s="40"/>
      <c r="E84" s="41"/>
      <c r="F84" s="38"/>
      <c r="G84" s="39"/>
    </row>
    <row r="85" spans="1:7" ht="18" customHeight="1" x14ac:dyDescent="0.15">
      <c r="A85" s="36" t="s">
        <v>72</v>
      </c>
      <c r="B85" s="37">
        <f>SUM(B86)</f>
        <v>7071</v>
      </c>
      <c r="C85" s="37">
        <f>SUM(C86)</f>
        <v>15743</v>
      </c>
      <c r="D85" s="37">
        <f>SUM(D86)</f>
        <v>7997</v>
      </c>
      <c r="E85" s="37">
        <f>SUM(E86)</f>
        <v>7746</v>
      </c>
      <c r="F85" s="38">
        <f t="shared" si="2"/>
        <v>103.24038213271365</v>
      </c>
      <c r="G85" s="39">
        <f t="shared" si="3"/>
        <v>2.2264177626926887</v>
      </c>
    </row>
    <row r="86" spans="1:7" ht="18" customHeight="1" x14ac:dyDescent="0.15">
      <c r="A86" s="2" t="s">
        <v>73</v>
      </c>
      <c r="B86" s="40">
        <v>7071</v>
      </c>
      <c r="C86" s="40">
        <v>15743</v>
      </c>
      <c r="D86" s="40">
        <v>7997</v>
      </c>
      <c r="E86" s="41">
        <v>7746</v>
      </c>
      <c r="F86" s="33">
        <f t="shared" si="2"/>
        <v>103.24038213271365</v>
      </c>
      <c r="G86" s="31">
        <f t="shared" si="3"/>
        <v>2.2264177626926887</v>
      </c>
    </row>
    <row r="87" spans="1:7" ht="18" customHeight="1" x14ac:dyDescent="0.15">
      <c r="B87" s="40"/>
      <c r="C87" s="40"/>
      <c r="D87" s="40"/>
      <c r="E87" s="41"/>
      <c r="F87" s="38"/>
      <c r="G87" s="39"/>
    </row>
    <row r="88" spans="1:7" ht="18" customHeight="1" x14ac:dyDescent="0.15">
      <c r="A88" s="36" t="s">
        <v>74</v>
      </c>
      <c r="B88" s="37">
        <f>SUM(B89:B90)</f>
        <v>23800</v>
      </c>
      <c r="C88" s="37">
        <f>SUM(C89:C90)</f>
        <v>58363</v>
      </c>
      <c r="D88" s="37">
        <f>SUM(D89:D90)</f>
        <v>28966</v>
      </c>
      <c r="E88" s="37">
        <f>SUM(E89:E90)</f>
        <v>29397</v>
      </c>
      <c r="F88" s="38">
        <f t="shared" si="2"/>
        <v>98.53386399972787</v>
      </c>
      <c r="G88" s="39">
        <f t="shared" si="3"/>
        <v>2.4522268907563025</v>
      </c>
    </row>
    <row r="89" spans="1:7" ht="18" customHeight="1" x14ac:dyDescent="0.15">
      <c r="A89" s="2" t="s">
        <v>75</v>
      </c>
      <c r="B89" s="40">
        <v>9496</v>
      </c>
      <c r="C89" s="40">
        <v>24058</v>
      </c>
      <c r="D89" s="40">
        <v>12069</v>
      </c>
      <c r="E89" s="41">
        <v>11989</v>
      </c>
      <c r="F89" s="33">
        <f t="shared" si="2"/>
        <v>100.66727833847693</v>
      </c>
      <c r="G89" s="31">
        <f t="shared" si="3"/>
        <v>2.5334877843302444</v>
      </c>
    </row>
    <row r="90" spans="1:7" ht="18" customHeight="1" x14ac:dyDescent="0.15">
      <c r="A90" s="2" t="s">
        <v>76</v>
      </c>
      <c r="B90" s="40">
        <v>14304</v>
      </c>
      <c r="C90" s="40">
        <v>34305</v>
      </c>
      <c r="D90" s="40">
        <v>16897</v>
      </c>
      <c r="E90" s="41">
        <v>17408</v>
      </c>
      <c r="F90" s="33">
        <f t="shared" si="2"/>
        <v>97.064568014705884</v>
      </c>
      <c r="G90" s="31">
        <f t="shared" si="3"/>
        <v>2.3982802013422817</v>
      </c>
    </row>
    <row r="91" spans="1:7" ht="18" customHeight="1" x14ac:dyDescent="0.15">
      <c r="B91" s="40"/>
      <c r="C91" s="40"/>
      <c r="D91" s="40"/>
      <c r="E91" s="41"/>
      <c r="F91" s="38"/>
      <c r="G91" s="39"/>
    </row>
    <row r="92" spans="1:7" ht="18" customHeight="1" x14ac:dyDescent="0.15">
      <c r="A92" s="36" t="s">
        <v>77</v>
      </c>
      <c r="B92" s="37">
        <f>SUM(B93:B95)</f>
        <v>32704</v>
      </c>
      <c r="C92" s="37">
        <f>SUM(C93:C95)</f>
        <v>74058</v>
      </c>
      <c r="D92" s="37">
        <f>SUM(D93:D95)</f>
        <v>36841</v>
      </c>
      <c r="E92" s="37">
        <f>SUM(E93:E95)</f>
        <v>37217</v>
      </c>
      <c r="F92" s="38">
        <f t="shared" si="2"/>
        <v>98.989709003949812</v>
      </c>
      <c r="G92" s="39">
        <f t="shared" si="3"/>
        <v>2.2644936399217221</v>
      </c>
    </row>
    <row r="93" spans="1:7" ht="18" customHeight="1" x14ac:dyDescent="0.15">
      <c r="A93" s="2" t="s">
        <v>78</v>
      </c>
      <c r="B93" s="40">
        <v>14404</v>
      </c>
      <c r="C93" s="40">
        <v>32968</v>
      </c>
      <c r="D93" s="40">
        <v>16557</v>
      </c>
      <c r="E93" s="41">
        <v>16411</v>
      </c>
      <c r="F93" s="33">
        <f t="shared" si="2"/>
        <v>100.8896471878618</v>
      </c>
      <c r="G93" s="31">
        <f t="shared" si="3"/>
        <v>2.2888086642599279</v>
      </c>
    </row>
    <row r="94" spans="1:7" ht="18" customHeight="1" x14ac:dyDescent="0.15">
      <c r="A94" s="2" t="s">
        <v>79</v>
      </c>
      <c r="B94" s="40">
        <v>16695</v>
      </c>
      <c r="C94" s="40">
        <v>36628</v>
      </c>
      <c r="D94" s="40">
        <v>18057</v>
      </c>
      <c r="E94" s="41">
        <v>18571</v>
      </c>
      <c r="F94" s="33">
        <f t="shared" si="2"/>
        <v>97.232243821011252</v>
      </c>
      <c r="G94" s="31">
        <f t="shared" si="3"/>
        <v>2.1939502845163221</v>
      </c>
    </row>
    <row r="95" spans="1:7" ht="18" customHeight="1" x14ac:dyDescent="0.15">
      <c r="A95" s="2" t="s">
        <v>80</v>
      </c>
      <c r="B95" s="40">
        <v>1605</v>
      </c>
      <c r="C95" s="40">
        <v>4462</v>
      </c>
      <c r="D95" s="40">
        <v>2227</v>
      </c>
      <c r="E95" s="41">
        <v>2235</v>
      </c>
      <c r="F95" s="33">
        <f t="shared" si="2"/>
        <v>99.642058165548093</v>
      </c>
      <c r="G95" s="31">
        <f t="shared" si="3"/>
        <v>2.7800623052959503</v>
      </c>
    </row>
    <row r="96" spans="1:7" ht="18" customHeight="1" x14ac:dyDescent="0.15">
      <c r="B96" s="40"/>
      <c r="C96" s="40"/>
      <c r="D96" s="40"/>
      <c r="E96" s="41"/>
      <c r="F96" s="38"/>
      <c r="G96" s="39"/>
    </row>
    <row r="97" spans="1:7" ht="18" customHeight="1" x14ac:dyDescent="0.15">
      <c r="A97" s="36" t="s">
        <v>81</v>
      </c>
      <c r="B97" s="37">
        <f>SUM(B98:B102)</f>
        <v>65763</v>
      </c>
      <c r="C97" s="37">
        <f>SUM(C98:C102)</f>
        <v>157147</v>
      </c>
      <c r="D97" s="37">
        <f>SUM(D98:D102)</f>
        <v>78157</v>
      </c>
      <c r="E97" s="37">
        <f>SUM(E98:E102)</f>
        <v>78990</v>
      </c>
      <c r="F97" s="38">
        <f t="shared" si="2"/>
        <v>98.945436131155844</v>
      </c>
      <c r="G97" s="39">
        <f>C97/B97</f>
        <v>2.3895959734197039</v>
      </c>
    </row>
    <row r="98" spans="1:7" ht="18" customHeight="1" x14ac:dyDescent="0.15">
      <c r="A98" s="2" t="s">
        <v>82</v>
      </c>
      <c r="B98" s="40">
        <v>10421</v>
      </c>
      <c r="C98" s="40">
        <v>27862</v>
      </c>
      <c r="D98" s="40">
        <v>13673</v>
      </c>
      <c r="E98" s="41">
        <v>14189</v>
      </c>
      <c r="F98" s="33">
        <f t="shared" si="2"/>
        <v>96.363380083163008</v>
      </c>
      <c r="G98" s="31">
        <f t="shared" si="3"/>
        <v>2.6736397658574034</v>
      </c>
    </row>
    <row r="99" spans="1:7" ht="18" customHeight="1" x14ac:dyDescent="0.15">
      <c r="A99" s="2" t="s">
        <v>83</v>
      </c>
      <c r="B99" s="40">
        <v>20253</v>
      </c>
      <c r="C99" s="40">
        <v>49478</v>
      </c>
      <c r="D99" s="40">
        <v>24531</v>
      </c>
      <c r="E99" s="41">
        <v>24947</v>
      </c>
      <c r="F99" s="33">
        <f t="shared" si="2"/>
        <v>98.332464825429909</v>
      </c>
      <c r="G99" s="31">
        <f t="shared" si="3"/>
        <v>2.4429960993433073</v>
      </c>
    </row>
    <row r="100" spans="1:7" ht="18" customHeight="1" x14ac:dyDescent="0.15">
      <c r="A100" s="2" t="s">
        <v>84</v>
      </c>
      <c r="B100" s="40">
        <v>6533</v>
      </c>
      <c r="C100" s="40">
        <v>15047</v>
      </c>
      <c r="D100" s="40">
        <v>7346</v>
      </c>
      <c r="E100" s="41">
        <v>7701</v>
      </c>
      <c r="F100" s="33">
        <f t="shared" si="2"/>
        <v>95.390209063757965</v>
      </c>
      <c r="G100" s="31">
        <f t="shared" si="3"/>
        <v>2.3032297566202358</v>
      </c>
    </row>
    <row r="101" spans="1:7" ht="18" customHeight="1" x14ac:dyDescent="0.15">
      <c r="A101" s="2" t="s">
        <v>85</v>
      </c>
      <c r="B101" s="40">
        <v>9769</v>
      </c>
      <c r="C101" s="40">
        <v>21431</v>
      </c>
      <c r="D101" s="40">
        <v>10655</v>
      </c>
      <c r="E101" s="41">
        <v>10776</v>
      </c>
      <c r="F101" s="33">
        <f t="shared" si="2"/>
        <v>98.877134372680032</v>
      </c>
      <c r="G101" s="31">
        <f t="shared" si="3"/>
        <v>2.193776230934589</v>
      </c>
    </row>
    <row r="102" spans="1:7" ht="18" customHeight="1" x14ac:dyDescent="0.15">
      <c r="A102" s="2" t="s">
        <v>86</v>
      </c>
      <c r="B102" s="40">
        <v>18787</v>
      </c>
      <c r="C102" s="40">
        <v>43329</v>
      </c>
      <c r="D102" s="40">
        <v>21952</v>
      </c>
      <c r="E102" s="41">
        <v>21377</v>
      </c>
      <c r="F102" s="33">
        <f t="shared" si="2"/>
        <v>102.68980680170276</v>
      </c>
      <c r="G102" s="31">
        <f t="shared" si="3"/>
        <v>2.3063288444136902</v>
      </c>
    </row>
    <row r="103" spans="1:7" ht="18" customHeight="1" x14ac:dyDescent="0.15">
      <c r="B103" s="40"/>
      <c r="C103" s="40"/>
      <c r="D103" s="40"/>
      <c r="E103" s="41"/>
      <c r="F103" s="38"/>
      <c r="G103" s="39"/>
    </row>
    <row r="104" spans="1:7" ht="18" customHeight="1" x14ac:dyDescent="0.15">
      <c r="A104" s="36" t="s">
        <v>87</v>
      </c>
      <c r="B104" s="37">
        <f>SUM(B105)</f>
        <v>16346</v>
      </c>
      <c r="C104" s="37">
        <f>SUM(C105)</f>
        <v>42024</v>
      </c>
      <c r="D104" s="37">
        <f>SUM(D105)</f>
        <v>21334</v>
      </c>
      <c r="E104" s="37">
        <f>SUM(E105)</f>
        <v>20690</v>
      </c>
      <c r="F104" s="38">
        <f t="shared" si="2"/>
        <v>103.11261478975351</v>
      </c>
      <c r="G104" s="39">
        <f>C104/B104</f>
        <v>2.570904196745381</v>
      </c>
    </row>
    <row r="105" spans="1:7" ht="18" customHeight="1" x14ac:dyDescent="0.15">
      <c r="A105" s="58" t="s">
        <v>88</v>
      </c>
      <c r="B105" s="45">
        <v>16346</v>
      </c>
      <c r="C105" s="45">
        <v>42024</v>
      </c>
      <c r="D105" s="45">
        <v>21334</v>
      </c>
      <c r="E105" s="46">
        <v>20690</v>
      </c>
      <c r="F105" s="47">
        <f t="shared" si="2"/>
        <v>103.11261478975351</v>
      </c>
      <c r="G105" s="48">
        <f t="shared" si="3"/>
        <v>2.570904196745381</v>
      </c>
    </row>
    <row r="106" spans="1:7" ht="18" customHeight="1" x14ac:dyDescent="0.15">
      <c r="A106" s="2" t="s">
        <v>89</v>
      </c>
      <c r="B106" s="59"/>
      <c r="C106" s="59"/>
      <c r="D106" s="59"/>
      <c r="E106" s="59"/>
      <c r="F106"/>
      <c r="G106"/>
    </row>
    <row r="107" spans="1:7" s="61" customFormat="1" ht="18" customHeight="1" x14ac:dyDescent="0.15">
      <c r="A107" s="2" t="s">
        <v>90</v>
      </c>
      <c r="B107" s="60"/>
      <c r="C107" s="60"/>
      <c r="D107" s="60"/>
      <c r="E107" s="60"/>
      <c r="F107" s="60"/>
      <c r="G107" s="60"/>
    </row>
    <row r="108" spans="1:7" ht="15" customHeight="1" x14ac:dyDescent="0.15">
      <c r="A108" s="1" t="s">
        <v>91</v>
      </c>
    </row>
    <row r="109" spans="1:7" ht="15" customHeight="1" x14ac:dyDescent="0.15">
      <c r="A109" s="3"/>
      <c r="G109" s="4" t="s">
        <v>1</v>
      </c>
    </row>
    <row r="110" spans="1:7" ht="19.5" customHeight="1" x14ac:dyDescent="0.15">
      <c r="A110" s="5" t="s">
        <v>2</v>
      </c>
      <c r="B110" s="6" t="s">
        <v>3</v>
      </c>
      <c r="C110" s="7" t="s">
        <v>4</v>
      </c>
      <c r="D110" s="8"/>
      <c r="E110" s="9"/>
      <c r="F110" s="10" t="s">
        <v>5</v>
      </c>
      <c r="G110" s="11" t="s">
        <v>6</v>
      </c>
    </row>
    <row r="111" spans="1:7" ht="26.25" customHeight="1" x14ac:dyDescent="0.15">
      <c r="A111" s="12"/>
      <c r="B111" s="13"/>
      <c r="C111" s="14" t="s">
        <v>7</v>
      </c>
      <c r="D111" s="15" t="s">
        <v>8</v>
      </c>
      <c r="E111" s="15" t="s">
        <v>9</v>
      </c>
      <c r="F111" s="16"/>
      <c r="G111" s="17"/>
    </row>
    <row r="112" spans="1:7" ht="18" customHeight="1" x14ac:dyDescent="0.15">
      <c r="B112" s="40"/>
      <c r="C112" s="40"/>
      <c r="D112" s="40"/>
      <c r="E112" s="41"/>
      <c r="F112" s="38"/>
      <c r="G112" s="39"/>
    </row>
    <row r="113" spans="1:12" ht="18" customHeight="1" x14ac:dyDescent="0.15">
      <c r="A113" s="32" t="s">
        <v>92</v>
      </c>
      <c r="B113" s="37">
        <f>SUM(B114:B116)</f>
        <v>3268</v>
      </c>
      <c r="C113" s="37">
        <f>SUM(C114:C116)</f>
        <v>7358</v>
      </c>
      <c r="D113" s="37">
        <f>SUM(D114:D116)</f>
        <v>3612</v>
      </c>
      <c r="E113" s="37">
        <f>SUM(E114:E116)</f>
        <v>3746</v>
      </c>
      <c r="F113" s="38">
        <f>SUM(D113/E113)*100</f>
        <v>96.422851041110519</v>
      </c>
      <c r="G113" s="39">
        <f t="shared" si="3"/>
        <v>2.2515299877600978</v>
      </c>
    </row>
    <row r="114" spans="1:12" ht="18" customHeight="1" x14ac:dyDescent="0.15">
      <c r="A114" s="2" t="s">
        <v>93</v>
      </c>
      <c r="B114" s="40">
        <v>1668</v>
      </c>
      <c r="C114" s="40">
        <v>3871</v>
      </c>
      <c r="D114" s="40">
        <v>1904</v>
      </c>
      <c r="E114" s="40">
        <v>1967</v>
      </c>
      <c r="F114" s="33">
        <f>SUM(D114/E114)*100</f>
        <v>96.797153024911026</v>
      </c>
      <c r="G114" s="31">
        <f t="shared" si="3"/>
        <v>2.3207434052757794</v>
      </c>
    </row>
    <row r="115" spans="1:12" ht="18" customHeight="1" x14ac:dyDescent="0.15">
      <c r="A115" s="2" t="s">
        <v>94</v>
      </c>
      <c r="B115" s="40">
        <v>1199</v>
      </c>
      <c r="C115" s="40">
        <v>2597</v>
      </c>
      <c r="D115" s="40">
        <v>1276</v>
      </c>
      <c r="E115" s="40">
        <v>1321</v>
      </c>
      <c r="F115" s="33">
        <f>SUM(D115/E115)*100</f>
        <v>96.593489780469341</v>
      </c>
      <c r="G115" s="31">
        <f t="shared" si="3"/>
        <v>2.1659716430358631</v>
      </c>
    </row>
    <row r="116" spans="1:12" ht="18" customHeight="1" x14ac:dyDescent="0.15">
      <c r="A116" s="58" t="s">
        <v>95</v>
      </c>
      <c r="B116" s="45">
        <v>401</v>
      </c>
      <c r="C116" s="45">
        <v>890</v>
      </c>
      <c r="D116" s="62">
        <v>432</v>
      </c>
      <c r="E116" s="46">
        <v>458</v>
      </c>
      <c r="F116" s="47">
        <f>SUM(D116/E116)*100</f>
        <v>94.32314410480349</v>
      </c>
      <c r="G116" s="48">
        <f t="shared" si="3"/>
        <v>2.2194513715710724</v>
      </c>
    </row>
    <row r="117" spans="1:12" ht="18" customHeight="1" x14ac:dyDescent="0.15">
      <c r="A117" s="2" t="s">
        <v>89</v>
      </c>
      <c r="B117" s="59"/>
      <c r="C117" s="59"/>
      <c r="D117" s="59"/>
      <c r="E117" s="59"/>
      <c r="F117"/>
      <c r="G117"/>
    </row>
    <row r="118" spans="1:12" s="61" customFormat="1" ht="18" customHeight="1" x14ac:dyDescent="0.15">
      <c r="A118" s="2" t="s">
        <v>90</v>
      </c>
      <c r="B118" s="60"/>
      <c r="C118" s="60"/>
      <c r="D118" s="60"/>
      <c r="E118" s="60"/>
      <c r="F118" s="60"/>
      <c r="G118" s="60"/>
    </row>
    <row r="119" spans="1:12" ht="18" customHeight="1" x14ac:dyDescent="0.15">
      <c r="A119" s="63"/>
      <c r="B119" s="60"/>
      <c r="C119" s="60"/>
      <c r="D119" s="60"/>
      <c r="E119" s="60"/>
      <c r="G119" s="64"/>
    </row>
    <row r="120" spans="1:12" ht="18" customHeight="1" x14ac:dyDescent="0.15">
      <c r="B120" s="63"/>
      <c r="C120" s="63"/>
      <c r="D120" s="63"/>
      <c r="E120" s="63"/>
    </row>
    <row r="121" spans="1:12" ht="18" customHeight="1" x14ac:dyDescent="0.15">
      <c r="B121" s="63"/>
      <c r="C121" s="63"/>
      <c r="D121" s="63"/>
      <c r="E121" s="63"/>
      <c r="F121" s="63"/>
      <c r="G121" s="63"/>
      <c r="H121" s="65"/>
      <c r="I121" s="65"/>
      <c r="J121" s="65"/>
      <c r="K121" s="65"/>
      <c r="L121" s="65"/>
    </row>
    <row r="122" spans="1:12" ht="18" customHeight="1" x14ac:dyDescent="0.15">
      <c r="B122"/>
      <c r="C122"/>
      <c r="D122"/>
      <c r="E122"/>
      <c r="G122" s="4"/>
    </row>
    <row r="123" spans="1:12" ht="18" customHeight="1" x14ac:dyDescent="0.15">
      <c r="A123" s="66"/>
      <c r="B123" s="66"/>
      <c r="C123" s="66"/>
      <c r="D123" s="66"/>
      <c r="E123" s="66"/>
      <c r="F123" s="66"/>
      <c r="G123" s="66"/>
      <c r="H123" s="66"/>
    </row>
    <row r="124" spans="1:12" ht="18" customHeight="1" x14ac:dyDescent="0.15">
      <c r="A124" s="63"/>
      <c r="B124" s="59"/>
      <c r="C124" s="59"/>
      <c r="D124" s="59"/>
      <c r="E124" s="59"/>
      <c r="F124" s="59"/>
      <c r="G124" s="59"/>
    </row>
    <row r="125" spans="1:12" ht="18" customHeight="1" x14ac:dyDescent="0.15">
      <c r="A125" s="63"/>
      <c r="B125" s="59"/>
      <c r="C125" s="59"/>
      <c r="D125" s="59"/>
      <c r="E125" s="59"/>
      <c r="F125" s="59"/>
      <c r="G125" s="59"/>
    </row>
    <row r="126" spans="1:12" ht="18" customHeight="1" x14ac:dyDescent="0.15">
      <c r="A126" s="59"/>
      <c r="B126" s="67"/>
      <c r="C126" s="68"/>
      <c r="D126" s="69"/>
      <c r="E126" s="70"/>
    </row>
    <row r="128" spans="1:12" x14ac:dyDescent="0.15">
      <c r="A128" s="4"/>
    </row>
    <row r="129" spans="1:5" x14ac:dyDescent="0.15">
      <c r="A129" s="4"/>
    </row>
    <row r="130" spans="1:5" x14ac:dyDescent="0.15">
      <c r="B130"/>
      <c r="C130"/>
    </row>
    <row r="131" spans="1:5" x14ac:dyDescent="0.15">
      <c r="B131" s="71"/>
      <c r="C131" s="72"/>
      <c r="D131" s="73"/>
      <c r="E131" s="74"/>
    </row>
    <row r="132" spans="1:5" x14ac:dyDescent="0.15">
      <c r="B132" s="71"/>
    </row>
    <row r="133" spans="1:5" x14ac:dyDescent="0.15">
      <c r="A133" s="75"/>
      <c r="B133" s="76"/>
    </row>
  </sheetData>
  <mergeCells count="16">
    <mergeCell ref="A110:A111"/>
    <mergeCell ref="B110:B111"/>
    <mergeCell ref="C110:E110"/>
    <mergeCell ref="F110:F111"/>
    <mergeCell ref="G110:G111"/>
    <mergeCell ref="A123:H123"/>
    <mergeCell ref="A3:A4"/>
    <mergeCell ref="B3:B4"/>
    <mergeCell ref="C3:E3"/>
    <mergeCell ref="F3:F4"/>
    <mergeCell ref="G3:G4"/>
    <mergeCell ref="A58:A59"/>
    <mergeCell ref="B58:B59"/>
    <mergeCell ref="C58:E58"/>
    <mergeCell ref="F58:F59"/>
    <mergeCell ref="G58:G59"/>
  </mergeCells>
  <phoneticPr fontId="3"/>
  <pageMargins left="0.78740157480314965" right="0.78740157480314965" top="0.78740157480314965" bottom="0.78740157480314965" header="0.51181102362204722" footer="0.51181102362204722"/>
  <pageSetup paperSize="9" scale="79" orientation="portrait" r:id="rId1"/>
  <headerFooter alignWithMargins="0"/>
  <rowBreaks count="2" manualBreakCount="2">
    <brk id="55" max="6" man="1"/>
    <brk id="10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D-2</vt:lpstr>
      <vt:lpstr>'D-2'!Print_Area</vt:lpstr>
    </vt:vector>
  </TitlesOfParts>
  <Company>豊田市役所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2026-03-31T04:52:20Z</dcterms:created>
  <dcterms:modified xsi:type="dcterms:W3CDTF">2026-03-31T04:52:39Z</dcterms:modified>
</cp:coreProperties>
</file>