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X:\B　足助の町並み　移行データ\02国庫補助事業\02伝建基盤強化事業\01国庫補助申請書\"/>
    </mc:Choice>
  </mc:AlternateContent>
  <bookViews>
    <workbookView xWindow="555" yWindow="60" windowWidth="14430" windowHeight="11745" tabRatio="811"/>
  </bookViews>
  <sheets>
    <sheet name="現状変更 入力シート" sheetId="34" r:id="rId1"/>
    <sheet name="申請書（現状変更）" sheetId="33" r:id="rId2"/>
    <sheet name="補助金交付申請入力シート" sheetId="29" r:id="rId3"/>
    <sheet name="補助金申請書（当初）様式１" sheetId="1" r:id="rId4"/>
    <sheet name="補助金申請書（変更）" sheetId="61" r:id="rId5"/>
    <sheet name="補助金申請書（完了） " sheetId="62" r:id="rId6"/>
    <sheet name="様式２" sheetId="45" r:id="rId7"/>
    <sheet name="支出内訳総括表" sheetId="46" r:id="rId8"/>
    <sheet name="内訳書" sheetId="47" r:id="rId9"/>
    <sheet name="木材明細(当初修理）" sheetId="51" r:id="rId10"/>
    <sheet name="木材明細(当初修景）" sheetId="48" r:id="rId11"/>
    <sheet name="木材明細(変更修理）" sheetId="52" r:id="rId12"/>
    <sheet name="木材明細(変更修景）" sheetId="49" r:id="rId13"/>
    <sheet name="木材明細(実績修理）" sheetId="53" r:id="rId14"/>
    <sheet name="木材明細(実績修景）" sheetId="50" r:id="rId15"/>
    <sheet name="同意書" sheetId="39" r:id="rId16"/>
    <sheet name="消費税仕入税額控除チェックリスト" sheetId="59" r:id="rId17"/>
    <sheet name="様式７" sheetId="40" r:id="rId18"/>
    <sheet name="事業完了届け" sheetId="57" r:id="rId19"/>
    <sheet name="入札執行調書" sheetId="54" r:id="rId20"/>
    <sheet name="請求書" sheetId="56" r:id="rId21"/>
    <sheet name="data" sheetId="44" r:id="rId22"/>
  </sheets>
  <externalReferences>
    <externalReference r:id="rId23"/>
    <externalReference r:id="rId24"/>
    <externalReference r:id="rId25"/>
    <externalReference r:id="rId26"/>
  </externalReferences>
  <definedNames>
    <definedName name="_Fill" localSheetId="16" hidden="1">#REF!</definedName>
    <definedName name="_Fill" localSheetId="19" hidden="1">#REF!</definedName>
    <definedName name="_Fill" localSheetId="5" hidden="1">#REF!</definedName>
    <definedName name="_Fill" localSheetId="4" hidden="1">#REF!</definedName>
    <definedName name="_Fill" localSheetId="13" hidden="1">#REF!</definedName>
    <definedName name="_Fill" localSheetId="9" hidden="1">#REF!</definedName>
    <definedName name="_Fill" localSheetId="11" hidden="1">#REF!</definedName>
    <definedName name="_Fill" hidden="1">#REF!</definedName>
    <definedName name="_xlnm._FilterDatabase" localSheetId="14" hidden="1">'木材明細(実績修景）'!#REF!</definedName>
    <definedName name="_xlnm._FilterDatabase" localSheetId="13" hidden="1">'木材明細(実績修理）'!#REF!</definedName>
    <definedName name="_xlnm._FilterDatabase" localSheetId="10" hidden="1">'木材明細(当初修景）'!#REF!</definedName>
    <definedName name="_xlnm._FilterDatabase" localSheetId="9" hidden="1">'木材明細(当初修理）'!#REF!</definedName>
    <definedName name="_xlnm._FilterDatabase" localSheetId="12" hidden="1">'木材明細(変更修景）'!#REF!</definedName>
    <definedName name="_xlnm._FilterDatabase" localSheetId="11" hidden="1">'木材明細(変更修理）'!#REF!</definedName>
    <definedName name="_NHO1" localSheetId="1">'申請書（現状変更）'!$A$151</definedName>
    <definedName name="_NHO1" localSheetId="5">'補助金申請書（完了） '!$A$149</definedName>
    <definedName name="_NHO1" localSheetId="3">'補助金申請書（当初）様式１'!$A$149</definedName>
    <definedName name="_NHO1" localSheetId="4">'補助金申請書（変更）'!$A$149</definedName>
    <definedName name="_NHO2" localSheetId="1">'申請書（現状変更）'!$A$159</definedName>
    <definedName name="_NHO2" localSheetId="5">'補助金申請書（完了） '!$A$157</definedName>
    <definedName name="_NHO2" localSheetId="3">'補助金申請書（当初）様式１'!$A$157</definedName>
    <definedName name="_NHO2" localSheetId="4">'補助金申請書（変更）'!$A$157</definedName>
    <definedName name="_NHO3" localSheetId="1">'申請書（現状変更）'!$A$167</definedName>
    <definedName name="_NHO3" localSheetId="5">'補助金申請書（完了） '!$A$165</definedName>
    <definedName name="_NHO3" localSheetId="3">'補助金申請書（当初）様式１'!$A$165</definedName>
    <definedName name="_NHO3" localSheetId="4">'補助金申請書（変更）'!$A$165</definedName>
    <definedName name="_NHO4" localSheetId="1">'申請書（現状変更）'!$A$175</definedName>
    <definedName name="_NHO4" localSheetId="5">'補助金申請書（完了） '!$A$173</definedName>
    <definedName name="_NHO4" localSheetId="3">'補助金申請書（当初）様式１'!$A$173</definedName>
    <definedName name="_NHO4" localSheetId="4">'補助金申請書（変更）'!$A$173</definedName>
    <definedName name="_NHO5" localSheetId="1">'申請書（現状変更）'!$A$183</definedName>
    <definedName name="_NHO5" localSheetId="5">'補助金申請書（完了） '!$A$181</definedName>
    <definedName name="_NHO5" localSheetId="3">'補助金申請書（当初）様式１'!$A$181</definedName>
    <definedName name="_NHO5" localSheetId="4">'補助金申請書（変更）'!$A$181</definedName>
    <definedName name="_NHO6" localSheetId="1">'申請書（現状変更）'!$A$191</definedName>
    <definedName name="_NHO6" localSheetId="5">'補助金申請書（完了） '!$A$189</definedName>
    <definedName name="_NHO6" localSheetId="3">'補助金申請書（当初）様式１'!$A$189</definedName>
    <definedName name="_NHO6" localSheetId="4">'補助金申請書（変更）'!$A$189</definedName>
    <definedName name="_Sort" localSheetId="16" hidden="1">#REF!</definedName>
    <definedName name="_Sort" localSheetId="19" hidden="1">#REF!</definedName>
    <definedName name="_Sort" localSheetId="5" hidden="1">#REF!</definedName>
    <definedName name="_Sort" localSheetId="4" hidden="1">#REF!</definedName>
    <definedName name="_Sort" hidden="1">#REF!</definedName>
    <definedName name="a" localSheetId="21">#REF!</definedName>
    <definedName name="a" localSheetId="16">#REF!</definedName>
    <definedName name="a" localSheetId="19">#REF!</definedName>
    <definedName name="a" localSheetId="5">#REF!</definedName>
    <definedName name="a" localSheetId="4">#REF!</definedName>
    <definedName name="a">#REF!</definedName>
    <definedName name="APPLYPROV" localSheetId="1">'申請書（現状変更）'!#REF!</definedName>
    <definedName name="APPLYPROV" localSheetId="5">'補助金申請書（完了） '!#REF!</definedName>
    <definedName name="APPLYPROV" localSheetId="3">'補助金申請書（当初）様式１'!#REF!</definedName>
    <definedName name="APPLYPROV" localSheetId="4">'補助金申請書（変更）'!#REF!</definedName>
    <definedName name="CONCERA" localSheetId="21">#REF!</definedName>
    <definedName name="CONCERA" localSheetId="16">#REF!</definedName>
    <definedName name="CONCERA" localSheetId="1">'申請書（現状変更）'!#REF!</definedName>
    <definedName name="CONCERA" localSheetId="19">#REF!</definedName>
    <definedName name="CONCERA" localSheetId="5">#REF!</definedName>
    <definedName name="CONCERA" localSheetId="4">#REF!</definedName>
    <definedName name="CONCERA" localSheetId="17">#REF!</definedName>
    <definedName name="CONCERA">#REF!</definedName>
    <definedName name="d" localSheetId="21">#REF!</definedName>
    <definedName name="d" localSheetId="16">#REF!</definedName>
    <definedName name="d" localSheetId="19">#REF!</definedName>
    <definedName name="d" localSheetId="5">#REF!</definedName>
    <definedName name="d" localSheetId="4">#REF!</definedName>
    <definedName name="d">#REF!</definedName>
    <definedName name="DECERA" localSheetId="21">#REF!</definedName>
    <definedName name="DECERA" localSheetId="16">#REF!</definedName>
    <definedName name="DECERA" localSheetId="1">'申請書（現状変更）'!#REF!</definedName>
    <definedName name="DECERA" localSheetId="19">#REF!</definedName>
    <definedName name="DECERA" localSheetId="5">#REF!</definedName>
    <definedName name="DECERA" localSheetId="4">#REF!</definedName>
    <definedName name="DECERA" localSheetId="13">#REF!</definedName>
    <definedName name="DECERA" localSheetId="9">#REF!</definedName>
    <definedName name="DECERA" localSheetId="11">#REF!</definedName>
    <definedName name="DECERA" localSheetId="17">#REF!</definedName>
    <definedName name="DECERA">#REF!</definedName>
    <definedName name="DOCADDRE" localSheetId="21">#REF!</definedName>
    <definedName name="DOCADDRE" localSheetId="16">#REF!</definedName>
    <definedName name="DOCADDRE" localSheetId="1">'申請書（現状変更）'!#REF!</definedName>
    <definedName name="DOCADDRE" localSheetId="19">#REF!</definedName>
    <definedName name="DOCADDRE" localSheetId="5">#REF!</definedName>
    <definedName name="DOCADDRE" localSheetId="4">#REF!</definedName>
    <definedName name="DOCADDRE" localSheetId="17">#REF!</definedName>
    <definedName name="DOCADDRE">#REF!</definedName>
    <definedName name="DOCADDRE01" localSheetId="1">'申請書（現状変更）'!#REF!</definedName>
    <definedName name="DOCADDRE01" localSheetId="5">'補助金申請書（完了） '!#REF!</definedName>
    <definedName name="DOCADDRE01" localSheetId="3">'補助金申請書（当初）様式１'!#REF!</definedName>
    <definedName name="DOCADDRE01" localSheetId="4">'補助金申請書（変更）'!#REF!</definedName>
    <definedName name="DOCADDRE02" localSheetId="1">'申請書（現状変更）'!#REF!</definedName>
    <definedName name="DOCADDRE02" localSheetId="5">'補助金申請書（完了） '!#REF!</definedName>
    <definedName name="DOCADDRE02" localSheetId="3">'補助金申請書（当初）様式１'!#REF!</definedName>
    <definedName name="DOCADDRE02" localSheetId="4">'補助金申請書（変更）'!#REF!</definedName>
    <definedName name="DOCADDRE03" localSheetId="1">'申請書（現状変更）'!#REF!</definedName>
    <definedName name="DOCADDRE03" localSheetId="5">'補助金申請書（完了） '!#REF!</definedName>
    <definedName name="DOCADDRE03" localSheetId="3">'補助金申請書（当初）様式１'!#REF!</definedName>
    <definedName name="DOCADDRE03" localSheetId="4">'補助金申請書（変更）'!#REF!</definedName>
    <definedName name="DOCADDRE04" localSheetId="1">'申請書（現状変更）'!#REF!</definedName>
    <definedName name="DOCADDRE04" localSheetId="5">'補助金申請書（完了） '!#REF!</definedName>
    <definedName name="DOCADDRE04" localSheetId="3">'補助金申請書（当初）様式１'!#REF!</definedName>
    <definedName name="DOCADDRE04" localSheetId="4">'補助金申請書（変更）'!#REF!</definedName>
    <definedName name="DOCADDRE05" localSheetId="1">'申請書（現状変更）'!#REF!</definedName>
    <definedName name="DOCADDRE05" localSheetId="5">'補助金申請書（完了） '!#REF!</definedName>
    <definedName name="DOCADDRE05" localSheetId="3">'補助金申請書（当初）様式１'!#REF!</definedName>
    <definedName name="DOCADDRE05" localSheetId="4">'補助金申請書（変更）'!#REF!</definedName>
    <definedName name="DOCKBN" localSheetId="21">#REF!</definedName>
    <definedName name="DOCKBN" localSheetId="16">#REF!</definedName>
    <definedName name="DOCKBN" localSheetId="19">#REF!</definedName>
    <definedName name="DOCKBN" localSheetId="5">#REF!</definedName>
    <definedName name="DOCKBN" localSheetId="4">#REF!</definedName>
    <definedName name="DOCKBN">#REF!</definedName>
    <definedName name="DOCKBN01" localSheetId="1">'申請書（現状変更）'!#REF!</definedName>
    <definedName name="DOCKBN01" localSheetId="5">'補助金申請書（完了） '!#REF!</definedName>
    <definedName name="DOCKBN01" localSheetId="3">'補助金申請書（当初）様式１'!#REF!</definedName>
    <definedName name="DOCKBN01" localSheetId="4">'補助金申請書（変更）'!#REF!</definedName>
    <definedName name="DOCKBN02" localSheetId="1">'申請書（現状変更）'!#REF!</definedName>
    <definedName name="DOCKBN02" localSheetId="5">'補助金申請書（完了） '!#REF!</definedName>
    <definedName name="DOCKBN02" localSheetId="3">'補助金申請書（当初）様式１'!#REF!</definedName>
    <definedName name="DOCKBN02" localSheetId="4">'補助金申請書（変更）'!#REF!</definedName>
    <definedName name="DOCKBN03" localSheetId="1">'申請書（現状変更）'!#REF!</definedName>
    <definedName name="DOCKBN03" localSheetId="5">'補助金申請書（完了） '!#REF!</definedName>
    <definedName name="DOCKBN03" localSheetId="3">'補助金申請書（当初）様式１'!#REF!</definedName>
    <definedName name="DOCKBN03" localSheetId="4">'補助金申請書（変更）'!#REF!</definedName>
    <definedName name="DOCKBN04" localSheetId="1">'申請書（現状変更）'!#REF!</definedName>
    <definedName name="DOCKBN04" localSheetId="5">'補助金申請書（完了） '!#REF!</definedName>
    <definedName name="DOCKBN04" localSheetId="3">'補助金申請書（当初）様式１'!#REF!</definedName>
    <definedName name="DOCKBN04" localSheetId="4">'補助金申請書（変更）'!#REF!</definedName>
    <definedName name="DOCKBN05" localSheetId="1">'申請書（現状変更）'!#REF!</definedName>
    <definedName name="DOCKBN05" localSheetId="5">'補助金申請書（完了） '!#REF!</definedName>
    <definedName name="DOCKBN05" localSheetId="3">'補助金申請書（当初）様式１'!#REF!</definedName>
    <definedName name="DOCKBN05" localSheetId="4">'補助金申請書（変更）'!#REF!</definedName>
    <definedName name="DOCMEIGER" localSheetId="21">#REF!</definedName>
    <definedName name="DOCMEIGER" localSheetId="16">#REF!</definedName>
    <definedName name="DOCMEIGER" localSheetId="1">'申請書（現状変更）'!#REF!</definedName>
    <definedName name="DOCMEIGER" localSheetId="19">#REF!</definedName>
    <definedName name="DOCMEIGER" localSheetId="5">#REF!</definedName>
    <definedName name="DOCMEIGER" localSheetId="4">#REF!</definedName>
    <definedName name="DOCMEIGER" localSheetId="17">#REF!</definedName>
    <definedName name="DOCMEIGER">#REF!</definedName>
    <definedName name="DOCMEIGER01" localSheetId="1">'申請書（現状変更）'!#REF!</definedName>
    <definedName name="DOCMEIGER01" localSheetId="5">'補助金申請書（完了） '!#REF!</definedName>
    <definedName name="DOCMEIGER01" localSheetId="3">'補助金申請書（当初）様式１'!#REF!</definedName>
    <definedName name="DOCMEIGER01" localSheetId="4">'補助金申請書（変更）'!#REF!</definedName>
    <definedName name="DOCMEIGER02" localSheetId="1">'申請書（現状変更）'!#REF!</definedName>
    <definedName name="DOCMEIGER02" localSheetId="5">'補助金申請書（完了） '!#REF!</definedName>
    <definedName name="DOCMEIGER02" localSheetId="3">'補助金申請書（当初）様式１'!#REF!</definedName>
    <definedName name="DOCMEIGER02" localSheetId="4">'補助金申請書（変更）'!#REF!</definedName>
    <definedName name="DOCMEIGER03" localSheetId="1">'申請書（現状変更）'!#REF!</definedName>
    <definedName name="DOCMEIGER03" localSheetId="5">'補助金申請書（完了） '!#REF!</definedName>
    <definedName name="DOCMEIGER03" localSheetId="3">'補助金申請書（当初）様式１'!#REF!</definedName>
    <definedName name="DOCMEIGER03" localSheetId="4">'補助金申請書（変更）'!#REF!</definedName>
    <definedName name="DOCMEIGER04" localSheetId="1">'申請書（現状変更）'!#REF!</definedName>
    <definedName name="DOCMEIGER04" localSheetId="5">'補助金申請書（完了） '!#REF!</definedName>
    <definedName name="DOCMEIGER04" localSheetId="3">'補助金申請書（当初）様式１'!#REF!</definedName>
    <definedName name="DOCMEIGER04" localSheetId="4">'補助金申請書（変更）'!#REF!</definedName>
    <definedName name="DOCMEIGER05" localSheetId="1">'申請書（現状変更）'!#REF!</definedName>
    <definedName name="DOCMEIGER05" localSheetId="5">'補助金申請書（完了） '!#REF!</definedName>
    <definedName name="DOCMEIGER05" localSheetId="3">'補助金申請書（当初）様式１'!#REF!</definedName>
    <definedName name="DOCMEIGER05" localSheetId="4">'補助金申請書（変更）'!#REF!</definedName>
    <definedName name="DOCNUM" localSheetId="1">'申請書（現状変更）'!$B$2</definedName>
    <definedName name="DOCNUM" localSheetId="5">'補助金申請書（完了） '!#REF!</definedName>
    <definedName name="DOCNUM" localSheetId="3">'補助金申請書（当初）様式１'!$B$2</definedName>
    <definedName name="DOCNUM" localSheetId="4">'補助金申請書（変更）'!#REF!</definedName>
    <definedName name="EXTENTIONNUM" localSheetId="1">'申請書（現状変更）'!$CH$100</definedName>
    <definedName name="EXTENTIONNUM" localSheetId="5">'補助金申請書（完了） '!$CH$82</definedName>
    <definedName name="EXTENTIONNUM" localSheetId="3">'補助金申請書（当初）様式１'!$CC$100</definedName>
    <definedName name="EXTENTIONNUM" localSheetId="4">'補助金申請書（変更）'!$CH$100</definedName>
    <definedName name="g" localSheetId="21">#REF!</definedName>
    <definedName name="g" localSheetId="16">#REF!</definedName>
    <definedName name="g" localSheetId="19">#REF!</definedName>
    <definedName name="g" localSheetId="5">#REF!</definedName>
    <definedName name="g" localSheetId="4">#REF!</definedName>
    <definedName name="g">#REF!</definedName>
    <definedName name="GOUGISPACE1" localSheetId="21">#REF!</definedName>
    <definedName name="GOUGISPACE1" localSheetId="16">#REF!</definedName>
    <definedName name="GOUGISPACE1" localSheetId="19">#REF!</definedName>
    <definedName name="GOUGISPACE1" localSheetId="5">#REF!</definedName>
    <definedName name="GOUGISPACE1" localSheetId="4">#REF!</definedName>
    <definedName name="GOUGISPACE1">#REF!</definedName>
    <definedName name="GOUGISPACE101" localSheetId="1">'申請書（現状変更）'!#REF!</definedName>
    <definedName name="GOUGISPACE101" localSheetId="5">'補助金申請書（完了） '!#REF!</definedName>
    <definedName name="GOUGISPACE101" localSheetId="3">'補助金申請書（当初）様式１'!#REF!</definedName>
    <definedName name="GOUGISPACE101" localSheetId="4">'補助金申請書（変更）'!#REF!</definedName>
    <definedName name="GOUGISPACE102" localSheetId="1">'申請書（現状変更）'!$B$98</definedName>
    <definedName name="GOUGISPACE102" localSheetId="5">'補助金申請書（完了） '!#REF!</definedName>
    <definedName name="GOUGISPACE102" localSheetId="3">'補助金申請書（当初）様式１'!#REF!</definedName>
    <definedName name="GOUGISPACE102" localSheetId="4">'補助金申請書（変更）'!#REF!</definedName>
    <definedName name="GOUGISPACE103" localSheetId="1">'申請書（現状変更）'!$B$100</definedName>
    <definedName name="GOUGISPACE103" localSheetId="5">'補助金申請書（完了） '!$B$98</definedName>
    <definedName name="GOUGISPACE103" localSheetId="3">'補助金申請書（当初）様式１'!$B$98</definedName>
    <definedName name="GOUGISPACE103" localSheetId="4">'補助金申請書（変更）'!$B$98</definedName>
    <definedName name="GOUGISPACE104" localSheetId="1">'申請書（現状変更）'!$B$102</definedName>
    <definedName name="GOUGISPACE104" localSheetId="5">'補助金申請書（完了） '!$B$100</definedName>
    <definedName name="GOUGISPACE104" localSheetId="3">'補助金申請書（当初）様式１'!$B$100</definedName>
    <definedName name="GOUGISPACE104" localSheetId="4">'補助金申請書（変更）'!$B$100</definedName>
    <definedName name="GOUGISPACE105" localSheetId="1">'申請書（現状変更）'!$B$104</definedName>
    <definedName name="GOUGISPACE105" localSheetId="5">'補助金申請書（完了） '!$B$102</definedName>
    <definedName name="GOUGISPACE105" localSheetId="3">'補助金申請書（当初）様式１'!$B$102</definedName>
    <definedName name="GOUGISPACE105" localSheetId="4">'補助金申請書（変更）'!$B$102</definedName>
    <definedName name="GOUGISPACE106" localSheetId="1">'申請書（現状変更）'!$B$106</definedName>
    <definedName name="GOUGISPACE106" localSheetId="5">'補助金申請書（完了） '!$B$104</definedName>
    <definedName name="GOUGISPACE106" localSheetId="3">'補助金申請書（当初）様式１'!$B$104</definedName>
    <definedName name="GOUGISPACE106" localSheetId="4">'補助金申請書（変更）'!$B$104</definedName>
    <definedName name="GOUGISPACE107" localSheetId="1">'申請書（現状変更）'!$B$108</definedName>
    <definedName name="GOUGISPACE107" localSheetId="5">'補助金申請書（完了） '!$B$106</definedName>
    <definedName name="GOUGISPACE107" localSheetId="3">'補助金申請書（当初）様式１'!$B$106</definedName>
    <definedName name="GOUGISPACE107" localSheetId="4">'補助金申請書（変更）'!$B$106</definedName>
    <definedName name="GOUGISPACE108" localSheetId="1">'申請書（現状変更）'!$B$110</definedName>
    <definedName name="GOUGISPACE108" localSheetId="5">'補助金申請書（完了） '!$B$108</definedName>
    <definedName name="GOUGISPACE108" localSheetId="3">'補助金申請書（当初）様式１'!$B$108</definedName>
    <definedName name="GOUGISPACE108" localSheetId="4">'補助金申請書（変更）'!$B$108</definedName>
    <definedName name="GOUGISPACE109" localSheetId="1">'申請書（現状変更）'!$B$112</definedName>
    <definedName name="GOUGISPACE109" localSheetId="5">'補助金申請書（完了） '!$B$110</definedName>
    <definedName name="GOUGISPACE109" localSheetId="3">'補助金申請書（当初）様式１'!$B$110</definedName>
    <definedName name="GOUGISPACE109" localSheetId="4">'補助金申請書（変更）'!$B$110</definedName>
    <definedName name="GOUGISPACE110" localSheetId="1">'申請書（現状変更）'!$B$114</definedName>
    <definedName name="GOUGISPACE110" localSheetId="5">'補助金申請書（完了） '!$B$112</definedName>
    <definedName name="GOUGISPACE110" localSheetId="3">'補助金申請書（当初）様式１'!$B$112</definedName>
    <definedName name="GOUGISPACE110" localSheetId="4">'補助金申請書（変更）'!$B$112</definedName>
    <definedName name="GOUGISPACE111" localSheetId="1">'申請書（現状変更）'!$B$116</definedName>
    <definedName name="GOUGISPACE111" localSheetId="5">'補助金申請書（完了） '!$B$114</definedName>
    <definedName name="GOUGISPACE111" localSheetId="3">'補助金申請書（当初）様式１'!$B$114</definedName>
    <definedName name="GOUGISPACE111" localSheetId="4">'補助金申請書（変更）'!$B$114</definedName>
    <definedName name="GOUGISPACE112" localSheetId="1">'申請書（現状変更）'!$B$118</definedName>
    <definedName name="GOUGISPACE112" localSheetId="5">'補助金申請書（完了） '!$B$116</definedName>
    <definedName name="GOUGISPACE112" localSheetId="3">'補助金申請書（当初）様式１'!$B$116</definedName>
    <definedName name="GOUGISPACE112" localSheetId="4">'補助金申請書（変更）'!$B$116</definedName>
    <definedName name="GOUGISPACE113" localSheetId="1">'申請書（現状変更）'!$B$120</definedName>
    <definedName name="GOUGISPACE113" localSheetId="5">'補助金申請書（完了） '!$B$118</definedName>
    <definedName name="GOUGISPACE113" localSheetId="3">'補助金申請書（当初）様式１'!$B$118</definedName>
    <definedName name="GOUGISPACE113" localSheetId="4">'補助金申請書（変更）'!$B$118</definedName>
    <definedName name="GOUGISPACE114" localSheetId="1">'申請書（現状変更）'!$B$122</definedName>
    <definedName name="GOUGISPACE114" localSheetId="5">'補助金申請書（完了） '!$B$120</definedName>
    <definedName name="GOUGISPACE114" localSheetId="3">'補助金申請書（当初）様式１'!$B$120</definedName>
    <definedName name="GOUGISPACE114" localSheetId="4">'補助金申請書（変更）'!$B$120</definedName>
    <definedName name="GOUGISPACE115" localSheetId="1">'申請書（現状変更）'!$B$124</definedName>
    <definedName name="GOUGISPACE115" localSheetId="5">'補助金申請書（完了） '!$B$122</definedName>
    <definedName name="GOUGISPACE115" localSheetId="3">'補助金申請書（当初）様式１'!$B$122</definedName>
    <definedName name="GOUGISPACE115" localSheetId="4">'補助金申請書（変更）'!$B$122</definedName>
    <definedName name="GOUGISPACE116" localSheetId="1">'申請書（現状変更）'!$B$126</definedName>
    <definedName name="GOUGISPACE116" localSheetId="5">'補助金申請書（完了） '!$B$124</definedName>
    <definedName name="GOUGISPACE116" localSheetId="3">'補助金申請書（当初）様式１'!$B$124</definedName>
    <definedName name="GOUGISPACE116" localSheetId="4">'補助金申請書（変更）'!$B$124</definedName>
    <definedName name="GOUGISPACE117" localSheetId="1">'申請書（現状変更）'!$B$128</definedName>
    <definedName name="GOUGISPACE117" localSheetId="5">'補助金申請書（完了） '!$B$126</definedName>
    <definedName name="GOUGISPACE117" localSheetId="3">'補助金申請書（当初）様式１'!$B$126</definedName>
    <definedName name="GOUGISPACE117" localSheetId="4">'補助金申請書（変更）'!$B$126</definedName>
    <definedName name="GOUGISPACE118" localSheetId="1">'申請書（現状変更）'!$B$130</definedName>
    <definedName name="GOUGISPACE118" localSheetId="5">'補助金申請書（完了） '!$B$128</definedName>
    <definedName name="GOUGISPACE118" localSheetId="3">'補助金申請書（当初）様式１'!$B$128</definedName>
    <definedName name="GOUGISPACE118" localSheetId="4">'補助金申請書（変更）'!$B$128</definedName>
    <definedName name="GOUGISPACE119" localSheetId="1">'申請書（現状変更）'!$B$132</definedName>
    <definedName name="GOUGISPACE119" localSheetId="5">'補助金申請書（完了） '!$B$130</definedName>
    <definedName name="GOUGISPACE119" localSheetId="3">'補助金申請書（当初）様式１'!$B$130</definedName>
    <definedName name="GOUGISPACE119" localSheetId="4">'補助金申請書（変更）'!$B$130</definedName>
    <definedName name="GOUGISPACE120" localSheetId="1">'申請書（現状変更）'!$B$134</definedName>
    <definedName name="GOUGISPACE120" localSheetId="5">'補助金申請書（完了） '!$B$132</definedName>
    <definedName name="GOUGISPACE120" localSheetId="3">'補助金申請書（当初）様式１'!$B$132</definedName>
    <definedName name="GOUGISPACE120" localSheetId="4">'補助金申請書（変更）'!$B$132</definedName>
    <definedName name="GOUGISPACE121" localSheetId="1">'申請書（現状変更）'!$B$136</definedName>
    <definedName name="GOUGISPACE121" localSheetId="5">'補助金申請書（完了） '!$B$134</definedName>
    <definedName name="GOUGISPACE121" localSheetId="3">'補助金申請書（当初）様式１'!$B$134</definedName>
    <definedName name="GOUGISPACE121" localSheetId="4">'補助金申請書（変更）'!$B$134</definedName>
    <definedName name="GOUGISPACE122" localSheetId="1">'申請書（現状変更）'!$B$138</definedName>
    <definedName name="GOUGISPACE122" localSheetId="5">'補助金申請書（完了） '!$B$136</definedName>
    <definedName name="GOUGISPACE122" localSheetId="3">'補助金申請書（当初）様式１'!$B$136</definedName>
    <definedName name="GOUGISPACE122" localSheetId="4">'補助金申請書（変更）'!$B$136</definedName>
    <definedName name="GOUGISPACE123" localSheetId="1">'申請書（現状変更）'!$B$140</definedName>
    <definedName name="GOUGISPACE123" localSheetId="5">'補助金申請書（完了） '!$B$138</definedName>
    <definedName name="GOUGISPACE123" localSheetId="3">'補助金申請書（当初）様式１'!$B$138</definedName>
    <definedName name="GOUGISPACE123" localSheetId="4">'補助金申請書（変更）'!$B$138</definedName>
    <definedName name="GOUGISPACE2" localSheetId="21">#REF!</definedName>
    <definedName name="GOUGISPACE2" localSheetId="16">#REF!</definedName>
    <definedName name="GOUGISPACE2" localSheetId="19">#REF!</definedName>
    <definedName name="GOUGISPACE2" localSheetId="5">#REF!</definedName>
    <definedName name="GOUGISPACE2" localSheetId="4">#REF!</definedName>
    <definedName name="GOUGISPACE2">#REF!</definedName>
    <definedName name="GOUGISPACE201" localSheetId="1">'申請書（現状変更）'!$AJ$84</definedName>
    <definedName name="GOUGISPACE201" localSheetId="5">'補助金申請書（完了） '!#REF!</definedName>
    <definedName name="GOUGISPACE201" localSheetId="3">'補助金申請書（当初）様式１'!$BA$92</definedName>
    <definedName name="GOUGISPACE201" localSheetId="4">'補助金申請書（変更）'!#REF!</definedName>
    <definedName name="GOUGISPACE202" localSheetId="1">'申請書（現状変更）'!#REF!</definedName>
    <definedName name="GOUGISPACE202" localSheetId="5">'補助金申請書（完了） '!#REF!</definedName>
    <definedName name="GOUGISPACE202" localSheetId="3">'補助金申請書（当初）様式１'!#REF!</definedName>
    <definedName name="GOUGISPACE202" localSheetId="4">'補助金申請書（変更）'!#REF!</definedName>
    <definedName name="GOUGISPACE203" localSheetId="1">'申請書（現状変更）'!$BI$122</definedName>
    <definedName name="GOUGISPACE203" localSheetId="5">'補助金申請書（完了） '!#REF!</definedName>
    <definedName name="GOUGISPACE203" localSheetId="3">'補助金申請書（当初）様式１'!#REF!</definedName>
    <definedName name="GOUGISPACE203" localSheetId="4">'補助金申請書（変更）'!#REF!</definedName>
    <definedName name="GOUGISPACE204" localSheetId="1">'申請書（現状変更）'!$BI$124</definedName>
    <definedName name="GOUGISPACE204" localSheetId="5">'補助金申請書（完了） '!#REF!</definedName>
    <definedName name="GOUGISPACE204" localSheetId="3">'補助金申請書（当初）様式１'!#REF!</definedName>
    <definedName name="GOUGISPACE204" localSheetId="4">'補助金申請書（変更）'!#REF!</definedName>
    <definedName name="GOUGISPACE205" localSheetId="1">'申請書（現状変更）'!$BI$126</definedName>
    <definedName name="GOUGISPACE205" localSheetId="5">'補助金申請書（完了） '!#REF!</definedName>
    <definedName name="GOUGISPACE205" localSheetId="3">'補助金申請書（当初）様式１'!#REF!</definedName>
    <definedName name="GOUGISPACE205" localSheetId="4">'補助金申請書（変更）'!#REF!</definedName>
    <definedName name="GOUGISPACE206" localSheetId="1">'申請書（現状変更）'!$BI$128</definedName>
    <definedName name="GOUGISPACE206" localSheetId="5">'補助金申請書（完了） '!$BI$126</definedName>
    <definedName name="GOUGISPACE206" localSheetId="3">'補助金申請書（当初）様式１'!$BI$126</definedName>
    <definedName name="GOUGISPACE206" localSheetId="4">'補助金申請書（変更）'!$BI$126</definedName>
    <definedName name="GOUGISPACE207" localSheetId="1">'申請書（現状変更）'!$BI$130</definedName>
    <definedName name="GOUGISPACE207" localSheetId="5">'補助金申請書（完了） '!$BI$128</definedName>
    <definedName name="GOUGISPACE207" localSheetId="3">'補助金申請書（当初）様式１'!$BI$128</definedName>
    <definedName name="GOUGISPACE207" localSheetId="4">'補助金申請書（変更）'!$BI$128</definedName>
    <definedName name="GOUGISPACE208" localSheetId="1">'申請書（現状変更）'!$BI$132</definedName>
    <definedName name="GOUGISPACE208" localSheetId="5">'補助金申請書（完了） '!$BI$130</definedName>
    <definedName name="GOUGISPACE208" localSheetId="3">'補助金申請書（当初）様式１'!$BI$130</definedName>
    <definedName name="GOUGISPACE208" localSheetId="4">'補助金申請書（変更）'!$BI$130</definedName>
    <definedName name="GOUGISPACE209" localSheetId="1">'申請書（現状変更）'!$BI$134</definedName>
    <definedName name="GOUGISPACE209" localSheetId="5">'補助金申請書（完了） '!$BI$132</definedName>
    <definedName name="GOUGISPACE209" localSheetId="3">'補助金申請書（当初）様式１'!$BI$132</definedName>
    <definedName name="GOUGISPACE209" localSheetId="4">'補助金申請書（変更）'!$BI$132</definedName>
    <definedName name="GOUGISPACE210" localSheetId="1">'申請書（現状変更）'!$BI$136</definedName>
    <definedName name="GOUGISPACE210" localSheetId="5">'補助金申請書（完了） '!$BI$134</definedName>
    <definedName name="GOUGISPACE210" localSheetId="3">'補助金申請書（当初）様式１'!$BI$134</definedName>
    <definedName name="GOUGISPACE210" localSheetId="4">'補助金申請書（変更）'!$BI$134</definedName>
    <definedName name="GOUGISPACE211" localSheetId="1">'申請書（現状変更）'!$BI$138</definedName>
    <definedName name="GOUGISPACE211" localSheetId="5">'補助金申請書（完了） '!$BI$136</definedName>
    <definedName name="GOUGISPACE211" localSheetId="3">'補助金申請書（当初）様式１'!$BI$136</definedName>
    <definedName name="GOUGISPACE211" localSheetId="4">'補助金申請書（変更）'!$BI$136</definedName>
    <definedName name="GOUGISPACE212" localSheetId="1">'申請書（現状変更）'!$BI$140</definedName>
    <definedName name="GOUGISPACE212" localSheetId="5">'補助金申請書（完了） '!$BI$138</definedName>
    <definedName name="GOUGISPACE212" localSheetId="3">'補助金申請書（当初）様式１'!$BI$138</definedName>
    <definedName name="GOUGISPACE212" localSheetId="4">'補助金申請書（変更）'!$BI$138</definedName>
    <definedName name="GOUGISPACE213" localSheetId="1">'申請書（現状変更）'!$BI$142</definedName>
    <definedName name="GOUGISPACE213" localSheetId="5">'補助金申請書（完了） '!$BI$140</definedName>
    <definedName name="GOUGISPACE213" localSheetId="3">'補助金申請書（当初）様式１'!$BI$140</definedName>
    <definedName name="GOUGISPACE213" localSheetId="4">'補助金申請書（変更）'!$BI$140</definedName>
    <definedName name="GOUGISPACE214" localSheetId="1">'申請書（現状変更）'!$BI$144</definedName>
    <definedName name="GOUGISPACE214" localSheetId="5">'補助金申請書（完了） '!$BI$142</definedName>
    <definedName name="GOUGISPACE214" localSheetId="3">'補助金申請書（当初）様式１'!$BI$142</definedName>
    <definedName name="GOUGISPACE214" localSheetId="4">'補助金申請書（変更）'!$BI$142</definedName>
    <definedName name="GOUGISPACE215" localSheetId="1">'申請書（現状変更）'!$BI$146</definedName>
    <definedName name="GOUGISPACE215" localSheetId="5">'補助金申請書（完了） '!$BI$144</definedName>
    <definedName name="GOUGISPACE215" localSheetId="3">'補助金申請書（当初）様式１'!$BI$144</definedName>
    <definedName name="GOUGISPACE215" localSheetId="4">'補助金申請書（変更）'!$BI$144</definedName>
    <definedName name="GOUGISPACE216" localSheetId="1">'申請書（現状変更）'!$BI$148</definedName>
    <definedName name="GOUGISPACE216" localSheetId="5">'補助金申請書（完了） '!$BI$146</definedName>
    <definedName name="GOUGISPACE216" localSheetId="3">'補助金申請書（当初）様式１'!$BI$146</definedName>
    <definedName name="GOUGISPACE216" localSheetId="4">'補助金申請書（変更）'!$BI$146</definedName>
    <definedName name="GOUGISPACE217" localSheetId="1">'申請書（現状変更）'!$BI$150</definedName>
    <definedName name="GOUGISPACE217" localSheetId="5">'補助金申請書（完了） '!$BI$148</definedName>
    <definedName name="GOUGISPACE217" localSheetId="3">'補助金申請書（当初）様式１'!$BI$148</definedName>
    <definedName name="GOUGISPACE217" localSheetId="4">'補助金申請書（変更）'!$BI$148</definedName>
    <definedName name="GOUGISPACE218" localSheetId="1">'申請書（現状変更）'!$BI$152</definedName>
    <definedName name="GOUGISPACE218" localSheetId="5">'補助金申請書（完了） '!$BI$150</definedName>
    <definedName name="GOUGISPACE218" localSheetId="3">'補助金申請書（当初）様式１'!$BI$150</definedName>
    <definedName name="GOUGISPACE218" localSheetId="4">'補助金申請書（変更）'!$BI$150</definedName>
    <definedName name="h" localSheetId="21">#REF!</definedName>
    <definedName name="h" localSheetId="16">#REF!</definedName>
    <definedName name="h" localSheetId="19">#REF!</definedName>
    <definedName name="h" localSheetId="5">#REF!</definedName>
    <definedName name="h" localSheetId="4">#REF!</definedName>
    <definedName name="h">#REF!</definedName>
    <definedName name="ISFORMULA">GET.CELL(48,!A1)</definedName>
    <definedName name="KIANDATE" localSheetId="1">'申請書（現状変更）'!$BX$8</definedName>
    <definedName name="KIANDATE" localSheetId="5">'補助金申請書（完了） '!#REF!</definedName>
    <definedName name="KIANDATE" localSheetId="3">'補助金申請書（当初）様式１'!#REF!</definedName>
    <definedName name="KIANDATE" localSheetId="4">'補助金申請書（変更）'!$K$6</definedName>
    <definedName name="KIANDIVISI" localSheetId="1">'申請書（現状変更）'!#REF!</definedName>
    <definedName name="KIANDIVISI" localSheetId="5">'補助金申請書（完了） '!#REF!</definedName>
    <definedName name="KIANDIVISI" localSheetId="3">'補助金申請書（当初）様式１'!$AV$74</definedName>
    <definedName name="KIANDIVISI" localSheetId="4">'補助金申請書（変更）'!#REF!</definedName>
    <definedName name="KIANERA" localSheetId="21">#REF!</definedName>
    <definedName name="KIANERA" localSheetId="16">#REF!</definedName>
    <definedName name="KIANERA" localSheetId="1">'申請書（現状変更）'!#REF!</definedName>
    <definedName name="KIANERA" localSheetId="19">#REF!</definedName>
    <definedName name="KIANERA" localSheetId="5">#REF!</definedName>
    <definedName name="KIANERA" localSheetId="4">#REF!</definedName>
    <definedName name="KIANERA" localSheetId="17">#REF!</definedName>
    <definedName name="KIANERA">#REF!</definedName>
    <definedName name="KIANMONTH" localSheetId="1">'申請書（現状変更）'!$BS$8</definedName>
    <definedName name="KIANMONTH" localSheetId="5">'補助金申請書（完了） '!#REF!</definedName>
    <definedName name="KIANMONTH" localSheetId="3">'補助金申請書（当初）様式１'!#REF!</definedName>
    <definedName name="KIANMONTH" localSheetId="4">'補助金申請書（変更）'!$F$6</definedName>
    <definedName name="KIANYEAR" localSheetId="1">'申請書（現状変更）'!$BN$8</definedName>
    <definedName name="KIANYEAR" localSheetId="5">'補助金申請書（完了） '!#REF!</definedName>
    <definedName name="KIANYEAR" localSheetId="3">'補助金申請書（当初）様式１'!#REF!</definedName>
    <definedName name="KIANYEAR" localSheetId="4">'補助金申請書（変更）'!$A$6</definedName>
    <definedName name="NOTE" localSheetId="1">'申請書（現状変更）'!#REF!</definedName>
    <definedName name="NOTE" localSheetId="5">'補助金申請書（完了） '!#REF!</definedName>
    <definedName name="NOTE" localSheetId="3">'補助金申請書（当初）様式１'!#REF!</definedName>
    <definedName name="NOTE" localSheetId="4">'補助金申請書（変更）'!#REF!</definedName>
    <definedName name="OUTLINE" localSheetId="1">'申請書（現状変更）'!#REF!</definedName>
    <definedName name="OUTLINE" localSheetId="5">'補助金申請書（完了） '!#REF!</definedName>
    <definedName name="OUTLINE" localSheetId="3">'補助金申請書（当初）様式１'!#REF!</definedName>
    <definedName name="OUTLINE" localSheetId="4">'補助金申請書（変更）'!#REF!</definedName>
    <definedName name="_xlnm.Print_Area" localSheetId="21">data!$A$1:$F$24</definedName>
    <definedName name="_xlnm.Print_Area" localSheetId="0">'現状変更 入力シート'!$A$1:$K$39</definedName>
    <definedName name="_xlnm.Print_Area" localSheetId="7">支出内訳総括表!$A$1:$L$28</definedName>
    <definedName name="_xlnm.Print_Area" localSheetId="18">事業完了届け!$A$1:$AE$49</definedName>
    <definedName name="_xlnm.Print_Area" localSheetId="16">消費税仕入税額控除チェックリスト!$A$1:$EH$84</definedName>
    <definedName name="_xlnm.Print_Area" localSheetId="1">'申請書（現状変更）'!$A$1:$HB$98</definedName>
    <definedName name="_xlnm.Print_Area" localSheetId="20">請求書!$A$4:$V$59</definedName>
    <definedName name="_xlnm.Print_Area" localSheetId="8">内訳書!$A$1:$Q$428</definedName>
    <definedName name="_xlnm.Print_Area" localSheetId="19">入札執行調書!$A$1:$I$33</definedName>
    <definedName name="_xlnm.Print_Area" localSheetId="5">'補助金申請書（完了） '!$A$1:$DZ$95</definedName>
    <definedName name="_xlnm.Print_Area" localSheetId="3">'補助金申請書（当初）様式１'!$A$1:$DZ$95</definedName>
    <definedName name="_xlnm.Print_Area" localSheetId="4">'補助金申請書（変更）'!$A$1:$BM$95</definedName>
    <definedName name="_xlnm.Print_Area" localSheetId="14">'木材明細(実績修景）'!$B$1:$V$172</definedName>
    <definedName name="_xlnm.Print_Area" localSheetId="13">'木材明細(実績修理）'!$B$1:$V$172</definedName>
    <definedName name="_xlnm.Print_Area" localSheetId="10">'木材明細(当初修景）'!$B$1:$V$172</definedName>
    <definedName name="_xlnm.Print_Area" localSheetId="9">'木材明細(当初修理）'!$B$1:$V$172</definedName>
    <definedName name="_xlnm.Print_Area" localSheetId="12">'木材明細(変更修景）'!$B$1:$V$172</definedName>
    <definedName name="_xlnm.Print_Area" localSheetId="11">'木材明細(変更修理）'!$B$1:$V$172</definedName>
    <definedName name="_xlnm.Print_Area" localSheetId="6">様式２!$A$1:$F$74</definedName>
    <definedName name="_xlnm.Print_Area" localSheetId="17">様式７!$A$1:$F$73</definedName>
    <definedName name="_xlnm.Print_Titles" localSheetId="8">内訳書!$1:$3</definedName>
    <definedName name="_xlnm.Print_Titles" localSheetId="14">'木材明細(実績修景）'!$2:$3</definedName>
    <definedName name="_xlnm.Print_Titles" localSheetId="13">'木材明細(実績修理）'!$2:$3</definedName>
    <definedName name="_xlnm.Print_Titles" localSheetId="10">'木材明細(当初修景）'!$2:$3</definedName>
    <definedName name="_xlnm.Print_Titles" localSheetId="9">'木材明細(当初修理）'!$2:$3</definedName>
    <definedName name="_xlnm.Print_Titles" localSheetId="12">'木材明細(変更修景）'!$2:$3</definedName>
    <definedName name="_xlnm.Print_Titles" localSheetId="11">'木材明細(変更修理）'!$2:$3</definedName>
    <definedName name="s" localSheetId="21">#REF!</definedName>
    <definedName name="s" localSheetId="16">#REF!</definedName>
    <definedName name="s" localSheetId="19">#REF!</definedName>
    <definedName name="s" localSheetId="5">#REF!</definedName>
    <definedName name="s" localSheetId="4">#REF!</definedName>
    <definedName name="s">#REF!</definedName>
    <definedName name="SECRETDOC" localSheetId="1">'申請書（現状変更）'!$AE$2</definedName>
    <definedName name="SECRETDOC" localSheetId="5">'補助金申請書（完了） '!#REF!</definedName>
    <definedName name="SECRETDOC" localSheetId="3">'補助金申請書（当初）様式１'!$AE$2</definedName>
    <definedName name="SECRETDOC" localSheetId="4">'補助金申請書（変更）'!#REF!</definedName>
    <definedName name="TITLE" localSheetId="1">'申請書（現状変更）'!$D$23</definedName>
    <definedName name="TITLE" localSheetId="5">'補助金申請書（完了） '!#REF!</definedName>
    <definedName name="TITLE" localSheetId="3">'補助金申請書（当初）様式１'!$D$23</definedName>
    <definedName name="TITLE" localSheetId="4">'補助金申請書（変更）'!#REF!</definedName>
    <definedName name="w" localSheetId="21">#REF!</definedName>
    <definedName name="w" localSheetId="16">#REF!</definedName>
    <definedName name="w" localSheetId="19">#REF!</definedName>
    <definedName name="w" localSheetId="5">#REF!</definedName>
    <definedName name="w" localSheetId="4">#REF!</definedName>
    <definedName name="w">#REF!</definedName>
    <definedName name="y" localSheetId="21">#REF!</definedName>
    <definedName name="y" localSheetId="16">#REF!</definedName>
    <definedName name="y" localSheetId="19">#REF!</definedName>
    <definedName name="y" localSheetId="5">#REF!</definedName>
    <definedName name="y" localSheetId="4">#REF!</definedName>
    <definedName name="y">#REF!</definedName>
    <definedName name="あ" localSheetId="16" hidden="1">#REF!</definedName>
    <definedName name="あ" localSheetId="19" hidden="1">#REF!</definedName>
    <definedName name="あ" localSheetId="5" hidden="1">#REF!</definedName>
    <definedName name="あ" localSheetId="4" hidden="1">#REF!</definedName>
    <definedName name="あ" localSheetId="13" hidden="1">#REF!</definedName>
    <definedName name="あ" localSheetId="9" hidden="1">#REF!</definedName>
    <definedName name="あ" localSheetId="11" hidden="1">#REF!</definedName>
    <definedName name="あ" hidden="1">#REF!</definedName>
    <definedName name="かん">[1]決裁区分!$E$20:$G$22</definedName>
    <definedName name="て">[1]決裁区分!$E$29:$G$33</definedName>
    <definedName name="委託監督員決裁区分" localSheetId="21">#REF!</definedName>
    <definedName name="委託監督員決裁区分" localSheetId="16">#REF!</definedName>
    <definedName name="委託監督員決裁区分" localSheetId="19">#REF!</definedName>
    <definedName name="委託監督員決裁区分" localSheetId="5">#REF!</definedName>
    <definedName name="委託監督員決裁区分" localSheetId="4">#REF!</definedName>
    <definedName name="委託監督員決裁区分">#REF!</definedName>
    <definedName name="委託業務結果通知書">[1]決裁区分!$A$20:$C$22</definedName>
    <definedName name="委託伺決裁区分" localSheetId="21">#REF!</definedName>
    <definedName name="委託伺決裁区分" localSheetId="16">#REF!</definedName>
    <definedName name="委託伺決裁区分" localSheetId="19">#REF!</definedName>
    <definedName name="委託伺決裁区分" localSheetId="5">#REF!</definedName>
    <definedName name="委託伺決裁区分" localSheetId="4">#REF!</definedName>
    <definedName name="委託伺決裁区分">#REF!</definedName>
    <definedName name="委託設計決裁区分" localSheetId="21">#REF!</definedName>
    <definedName name="委託設計決裁区分" localSheetId="16">#REF!</definedName>
    <definedName name="委託設計決裁区分" localSheetId="19">#REF!</definedName>
    <definedName name="委託設計決裁区分" localSheetId="5">#REF!</definedName>
    <definedName name="委託設計決裁区分" localSheetId="4">#REF!</definedName>
    <definedName name="委託設計決裁区分">#REF!</definedName>
    <definedName name="協議書" localSheetId="21">#REF!</definedName>
    <definedName name="協議書" localSheetId="16">#REF!</definedName>
    <definedName name="協議書" localSheetId="19">#REF!</definedName>
    <definedName name="協議書" localSheetId="5">#REF!</definedName>
    <definedName name="協議書" localSheetId="4">#REF!</definedName>
    <definedName name="協議書">#REF!</definedName>
    <definedName name="協議書番号" localSheetId="21">#REF!</definedName>
    <definedName name="協議書番号" localSheetId="16">#REF!</definedName>
    <definedName name="協議書番号" localSheetId="19">#REF!</definedName>
    <definedName name="協議書番号" localSheetId="5">#REF!</definedName>
    <definedName name="協議書番号" localSheetId="4">#REF!</definedName>
    <definedName name="協議書番号">#REF!</definedName>
    <definedName name="現状変更シート">'現状変更 入力シート'!$A$1:$L$36</definedName>
    <definedName name="工事監督員決裁区分" localSheetId="21">#REF!</definedName>
    <definedName name="工事監督員決裁区分" localSheetId="16">#REF!</definedName>
    <definedName name="工事監督員決裁区分" localSheetId="19">#REF!</definedName>
    <definedName name="工事監督員決裁区分" localSheetId="5">#REF!</definedName>
    <definedName name="工事監督員決裁区分" localSheetId="4">#REF!</definedName>
    <definedName name="工事監督員決裁区分">#REF!</definedName>
    <definedName name="工事伺決裁区分" localSheetId="21">#REF!</definedName>
    <definedName name="工事伺決裁区分" localSheetId="16">#REF!</definedName>
    <definedName name="工事伺決裁区分" localSheetId="19">#REF!</definedName>
    <definedName name="工事伺決裁区分" localSheetId="5">#REF!</definedName>
    <definedName name="工事伺決裁区分" localSheetId="4">#REF!</definedName>
    <definedName name="工事伺決裁区分">#REF!</definedName>
    <definedName name="工事設計決裁区分" localSheetId="21">#REF!</definedName>
    <definedName name="工事設計決裁区分" localSheetId="16">#REF!</definedName>
    <definedName name="工事設計決裁区分" localSheetId="19">#REF!</definedName>
    <definedName name="工事設計決裁区分" localSheetId="5">#REF!</definedName>
    <definedName name="工事設計決裁区分" localSheetId="4">#REF!</definedName>
    <definedName name="工事設計決裁区分">#REF!</definedName>
    <definedName name="指示書" localSheetId="21">#REF!</definedName>
    <definedName name="指示書" localSheetId="16">#REF!</definedName>
    <definedName name="指示書" localSheetId="19">#REF!</definedName>
    <definedName name="指示書" localSheetId="5">#REF!</definedName>
    <definedName name="指示書" localSheetId="4">#REF!</definedName>
    <definedName name="指示書">#REF!</definedName>
    <definedName name="指示書番号" localSheetId="21">#REF!</definedName>
    <definedName name="指示書番号" localSheetId="16">#REF!</definedName>
    <definedName name="指示書番号" localSheetId="19">#REF!</definedName>
    <definedName name="指示書番号" localSheetId="5">#REF!</definedName>
    <definedName name="指示書番号" localSheetId="4">#REF!</definedName>
    <definedName name="指示書番号">#REF!</definedName>
    <definedName name="施行方法" localSheetId="21">#REF!</definedName>
    <definedName name="施行方法" localSheetId="16">#REF!</definedName>
    <definedName name="施行方法" localSheetId="19">#REF!</definedName>
    <definedName name="施行方法" localSheetId="5">#REF!</definedName>
    <definedName name="施行方法" localSheetId="4">#REF!</definedName>
    <definedName name="施行方法">#REF!</definedName>
    <definedName name="種別" localSheetId="21">#REF!</definedName>
    <definedName name="種別" localSheetId="16">#REF!</definedName>
    <definedName name="種別" localSheetId="19">#REF!</definedName>
    <definedName name="種別" localSheetId="5">#REF!</definedName>
    <definedName name="種別" localSheetId="4">#REF!</definedName>
    <definedName name="種別">#REF!</definedName>
    <definedName name="同意書建物" localSheetId="16">消費税仕入税額控除チェックリスト!#REF!</definedName>
    <definedName name="同意書建物">同意書!$BR$1:$EH$76</definedName>
    <definedName name="同意書土地" localSheetId="16">消費税仕入税額控除チェックリスト!$A$1:$BQ$84</definedName>
    <definedName name="同意書土地">同意書!$A$1:$BQ$76</definedName>
    <definedName name="表" localSheetId="21">#REF!</definedName>
    <definedName name="表" localSheetId="16">#REF!</definedName>
    <definedName name="表" localSheetId="19">#REF!</definedName>
    <definedName name="表" localSheetId="5">#REF!</definedName>
    <definedName name="表" localSheetId="4">#REF!</definedName>
    <definedName name="表">#REF!</definedName>
    <definedName name="補助シート" localSheetId="19">[2]補助金交付申請!$A$26:$L$41,[2]補助金交付申請!$A$1:$L$24</definedName>
    <definedName name="補助シート">補助金交付申請入力シート!#REF!,補助金交付申請入力シート!$A$1:$L$25</definedName>
    <definedName name="補助金交付申請シート">補助金交付申請入力シート!$A$1:$L$26</definedName>
    <definedName name="補助金変更または完了シート">補助金交付申請入力シート!$A$31:$J$44</definedName>
    <definedName name="豊田市伝統的建造物群保存地区補助金交付申請">補助金交付申請入力シート!$A$1:$L$26</definedName>
    <definedName name="様式０_２" localSheetId="19">'[3]様式０－２'!$A$1:$H$38</definedName>
    <definedName name="様式０_２">'[4]様式０－２'!$A$1:$H$38</definedName>
    <definedName name="様式第_１号_第２条関係">'申請書（現状変更）'!$A$2:$A$98</definedName>
    <definedName name="様式第_1号_第８条関係" localSheetId="5">'補助金申請書（完了） '!#REF!</definedName>
    <definedName name="様式第_1号_第８条関係" localSheetId="4">'補助金申請書（変更）'!#REF!</definedName>
    <definedName name="様式第_1号_第８条関係">'補助金申請書（当初）様式１'!$A$2:$A$95</definedName>
    <definedName name="様式第_４号_第９条関係" localSheetId="5">'補助金申請書（完了） '!#REF!</definedName>
    <definedName name="様式第_４号_第９条関係" localSheetId="4">'補助金申請書（変更）'!$A$2:$A$95</definedName>
    <definedName name="様式第_４号_第９条関係">'補助金申請書（当初）様式１'!#REF!</definedName>
    <definedName name="様式第４号_第４条関係">'申請書（現状変更）'!$BS$2:$BS$98</definedName>
    <definedName name="様式第５号_第５条関係">'申請書（現状変更）'!$EK$2:$EK$97</definedName>
    <definedName name="様式第６号_第１０条関係" localSheetId="5">'補助金申請書（完了） '!$A$2:$A$95</definedName>
    <definedName name="様式第６号_第１０条関係" localSheetId="4">'補助金申請書（変更）'!#REF!</definedName>
    <definedName name="様式第６号_第１０条関係">'補助金申請書（当初）様式１'!#REF!</definedName>
  </definedNames>
  <calcPr calcId="152511"/>
</workbook>
</file>

<file path=xl/calcChain.xml><?xml version="1.0" encoding="utf-8"?>
<calcChain xmlns="http://schemas.openxmlformats.org/spreadsheetml/2006/main">
  <c r="O44" i="61" l="1"/>
  <c r="T40" i="51" l="1"/>
  <c r="E34" i="34"/>
  <c r="BB3" i="61"/>
  <c r="F14" i="47" l="1"/>
  <c r="N37" i="47" l="1"/>
  <c r="N36" i="47"/>
  <c r="L115" i="49" l="1"/>
  <c r="J117" i="47"/>
  <c r="J102" i="47"/>
  <c r="J101" i="47"/>
  <c r="J100" i="47"/>
  <c r="J99" i="47"/>
  <c r="J98" i="47"/>
  <c r="J97" i="47"/>
  <c r="J96" i="47"/>
  <c r="J95" i="47"/>
  <c r="J94" i="47"/>
  <c r="J93" i="47"/>
  <c r="J92" i="47"/>
  <c r="J91" i="47"/>
  <c r="J47" i="47"/>
  <c r="J38" i="47"/>
  <c r="J37" i="47"/>
  <c r="J36" i="47"/>
  <c r="J27" i="47"/>
  <c r="J15" i="47"/>
  <c r="O101" i="47" l="1"/>
  <c r="L115" i="48" l="1"/>
  <c r="F47" i="47" l="1"/>
  <c r="B23" i="47"/>
  <c r="B22" i="47"/>
  <c r="B21" i="47"/>
  <c r="F27" i="47"/>
  <c r="B27" i="47"/>
  <c r="A27" i="47"/>
  <c r="B26" i="47"/>
  <c r="R202" i="47" l="1"/>
  <c r="R201" i="47"/>
  <c r="R200" i="47"/>
  <c r="R199" i="47"/>
  <c r="P202" i="47"/>
  <c r="P201" i="47"/>
  <c r="P200" i="47"/>
  <c r="P199" i="47"/>
  <c r="N202" i="47"/>
  <c r="N201" i="47"/>
  <c r="N200" i="47"/>
  <c r="N199" i="47"/>
  <c r="L202" i="47"/>
  <c r="L201" i="47"/>
  <c r="L200" i="47"/>
  <c r="L199" i="47"/>
  <c r="J202" i="47"/>
  <c r="J201" i="47"/>
  <c r="J200" i="47"/>
  <c r="J199" i="47"/>
  <c r="H202" i="47"/>
  <c r="H201" i="47"/>
  <c r="H200" i="47"/>
  <c r="H199" i="47"/>
  <c r="F202" i="47"/>
  <c r="F201" i="47"/>
  <c r="F200" i="47"/>
  <c r="F199" i="47"/>
  <c r="R347" i="47" l="1"/>
  <c r="P347" i="47" s="1"/>
  <c r="N347" i="47"/>
  <c r="J347" i="47"/>
  <c r="F347" i="47"/>
  <c r="R346" i="47"/>
  <c r="P346" i="47" s="1"/>
  <c r="N346" i="47"/>
  <c r="L346" i="47"/>
  <c r="J346" i="47"/>
  <c r="H346" i="47"/>
  <c r="F346" i="47"/>
  <c r="R345" i="47"/>
  <c r="P345" i="47" s="1"/>
  <c r="N345" i="47"/>
  <c r="J345" i="47"/>
  <c r="F345" i="47"/>
  <c r="R344" i="47"/>
  <c r="P344" i="47" s="1"/>
  <c r="N344" i="47"/>
  <c r="J344" i="47"/>
  <c r="F344" i="47"/>
  <c r="R351" i="47"/>
  <c r="P351" i="47" s="1"/>
  <c r="N351" i="47"/>
  <c r="J351" i="47"/>
  <c r="F351" i="47"/>
  <c r="R350" i="47"/>
  <c r="P350" i="47" s="1"/>
  <c r="N350" i="47"/>
  <c r="J350" i="47"/>
  <c r="F350" i="47"/>
  <c r="R349" i="47"/>
  <c r="P349" i="47" s="1"/>
  <c r="N349" i="47"/>
  <c r="J349" i="47"/>
  <c r="F349" i="47"/>
  <c r="R348" i="47"/>
  <c r="P348" i="47" s="1"/>
  <c r="N348" i="47"/>
  <c r="J348" i="47"/>
  <c r="F348" i="47"/>
  <c r="R343" i="47"/>
  <c r="P343" i="47" s="1"/>
  <c r="N343" i="47"/>
  <c r="J343" i="47"/>
  <c r="F343" i="47"/>
  <c r="R342" i="47"/>
  <c r="P342" i="47" s="1"/>
  <c r="N342" i="47"/>
  <c r="J342" i="47"/>
  <c r="F342" i="47"/>
  <c r="R341" i="47"/>
  <c r="P341" i="47" s="1"/>
  <c r="N341" i="47"/>
  <c r="J341" i="47"/>
  <c r="F341" i="47"/>
  <c r="R340" i="47"/>
  <c r="P340" i="47" s="1"/>
  <c r="N340" i="47"/>
  <c r="J340" i="47"/>
  <c r="F340" i="47"/>
  <c r="R339" i="47"/>
  <c r="P339" i="47" s="1"/>
  <c r="N339" i="47"/>
  <c r="J339" i="47"/>
  <c r="F339" i="47"/>
  <c r="R338" i="47"/>
  <c r="P338" i="47" s="1"/>
  <c r="N338" i="47"/>
  <c r="J338" i="47"/>
  <c r="F338" i="47"/>
  <c r="R337" i="47"/>
  <c r="P337" i="47" s="1"/>
  <c r="N337" i="47"/>
  <c r="J337" i="47"/>
  <c r="F337" i="47"/>
  <c r="R336" i="47"/>
  <c r="P336" i="47" s="1"/>
  <c r="N336" i="47"/>
  <c r="J336" i="47"/>
  <c r="F336" i="47"/>
  <c r="R335" i="47"/>
  <c r="P335" i="47" s="1"/>
  <c r="N335" i="47"/>
  <c r="J335" i="47"/>
  <c r="F335" i="47"/>
  <c r="R334" i="47"/>
  <c r="P334" i="47" s="1"/>
  <c r="N334" i="47"/>
  <c r="J334" i="47"/>
  <c r="F334" i="47"/>
  <c r="R333" i="47"/>
  <c r="P333" i="47" s="1"/>
  <c r="N333" i="47"/>
  <c r="J333" i="47"/>
  <c r="F333" i="47"/>
  <c r="R332" i="47"/>
  <c r="P332" i="47" s="1"/>
  <c r="N332" i="47"/>
  <c r="J332" i="47"/>
  <c r="F332" i="47"/>
  <c r="R331" i="47"/>
  <c r="P331" i="47" s="1"/>
  <c r="N331" i="47"/>
  <c r="J331" i="47"/>
  <c r="F331" i="47"/>
  <c r="R330" i="47"/>
  <c r="P330" i="47" s="1"/>
  <c r="N330" i="47"/>
  <c r="J330" i="47"/>
  <c r="F330" i="47"/>
  <c r="R329" i="47"/>
  <c r="P329" i="47" s="1"/>
  <c r="N329" i="47"/>
  <c r="J329" i="47"/>
  <c r="F329" i="47"/>
  <c r="R328" i="47"/>
  <c r="P328" i="47" s="1"/>
  <c r="N328" i="47"/>
  <c r="J328" i="47"/>
  <c r="F328" i="47"/>
  <c r="R327" i="47"/>
  <c r="P327" i="47" s="1"/>
  <c r="N327" i="47"/>
  <c r="J327" i="47"/>
  <c r="F327" i="47"/>
  <c r="R101" i="47"/>
  <c r="L101" i="47" s="1"/>
  <c r="F101" i="47"/>
  <c r="H332" i="47" l="1"/>
  <c r="L332" i="47"/>
  <c r="H342" i="47"/>
  <c r="L342" i="47"/>
  <c r="H328" i="47"/>
  <c r="L328" i="47"/>
  <c r="H338" i="47"/>
  <c r="L338" i="47"/>
  <c r="H350" i="47"/>
  <c r="L350" i="47"/>
  <c r="H336" i="47"/>
  <c r="L336" i="47"/>
  <c r="H340" i="47"/>
  <c r="L340" i="47"/>
  <c r="H348" i="47"/>
  <c r="L348" i="47"/>
  <c r="H344" i="47"/>
  <c r="L344" i="47"/>
  <c r="H334" i="47"/>
  <c r="L334" i="47"/>
  <c r="H330" i="47"/>
  <c r="L330" i="47"/>
  <c r="H345" i="47"/>
  <c r="L345" i="47"/>
  <c r="H347" i="47"/>
  <c r="L347" i="47"/>
  <c r="H327" i="47"/>
  <c r="L327" i="47"/>
  <c r="H329" i="47"/>
  <c r="L329" i="47"/>
  <c r="H331" i="47"/>
  <c r="L331" i="47"/>
  <c r="H333" i="47"/>
  <c r="L333" i="47"/>
  <c r="H335" i="47"/>
  <c r="L335" i="47"/>
  <c r="H337" i="47"/>
  <c r="L337" i="47"/>
  <c r="H339" i="47"/>
  <c r="L339" i="47"/>
  <c r="H341" i="47"/>
  <c r="L341" i="47"/>
  <c r="H343" i="47"/>
  <c r="L343" i="47"/>
  <c r="H349" i="47"/>
  <c r="L349" i="47"/>
  <c r="H351" i="47"/>
  <c r="L351" i="47"/>
  <c r="R124" i="47"/>
  <c r="F124" i="47"/>
  <c r="F126" i="47"/>
  <c r="R126" i="47"/>
  <c r="R125" i="47"/>
  <c r="F125" i="47"/>
  <c r="R123" i="47"/>
  <c r="F123" i="47"/>
  <c r="R122" i="47"/>
  <c r="F122" i="47"/>
  <c r="R121" i="47"/>
  <c r="F121" i="47"/>
  <c r="R127" i="47"/>
  <c r="F127" i="47"/>
  <c r="R120" i="47"/>
  <c r="F120" i="47"/>
  <c r="R119" i="47"/>
  <c r="F119" i="47"/>
  <c r="R118" i="47"/>
  <c r="F118" i="47"/>
  <c r="R117" i="47"/>
  <c r="L117" i="47" s="1"/>
  <c r="F117" i="47"/>
  <c r="R116" i="47"/>
  <c r="F116" i="47"/>
  <c r="R102" i="47"/>
  <c r="L102" i="47" s="1"/>
  <c r="O102" i="47"/>
  <c r="F102" i="47"/>
  <c r="R100" i="47"/>
  <c r="L100" i="47" s="1"/>
  <c r="O100" i="47"/>
  <c r="F100" i="47"/>
  <c r="R99" i="47"/>
  <c r="L99" i="47" s="1"/>
  <c r="F99" i="47"/>
  <c r="R98" i="47"/>
  <c r="L98" i="47" s="1"/>
  <c r="O98" i="47"/>
  <c r="F98" i="47"/>
  <c r="R97" i="47"/>
  <c r="L97" i="47" s="1"/>
  <c r="O97" i="47"/>
  <c r="F97" i="47"/>
  <c r="R96" i="47"/>
  <c r="L96" i="47" s="1"/>
  <c r="F96" i="47"/>
  <c r="R95" i="47"/>
  <c r="L95" i="47" s="1"/>
  <c r="F95" i="47"/>
  <c r="R94" i="47"/>
  <c r="L94" i="47" s="1"/>
  <c r="F94" i="47"/>
  <c r="R93" i="47"/>
  <c r="L93" i="47" s="1"/>
  <c r="O93" i="47"/>
  <c r="F93" i="47"/>
  <c r="R92" i="47"/>
  <c r="L92" i="47" s="1"/>
  <c r="O92" i="47"/>
  <c r="F92" i="47"/>
  <c r="R91" i="47"/>
  <c r="L91" i="47" s="1"/>
  <c r="F91" i="47"/>
  <c r="R90" i="47"/>
  <c r="F90" i="47"/>
  <c r="F190" i="47"/>
  <c r="J190" i="47"/>
  <c r="N190" i="47"/>
  <c r="R372" i="47"/>
  <c r="P372" i="47" s="1"/>
  <c r="N372" i="47"/>
  <c r="J372" i="47"/>
  <c r="F372" i="47"/>
  <c r="R364" i="47"/>
  <c r="P364" i="47" s="1"/>
  <c r="N364" i="47"/>
  <c r="J364" i="47"/>
  <c r="F364" i="47"/>
  <c r="R363" i="47"/>
  <c r="P363" i="47" s="1"/>
  <c r="N363" i="47"/>
  <c r="J363" i="47"/>
  <c r="F363" i="47"/>
  <c r="R377" i="47"/>
  <c r="P377" i="47" s="1"/>
  <c r="N377" i="47"/>
  <c r="J377" i="47"/>
  <c r="F377" i="47"/>
  <c r="R376" i="47"/>
  <c r="P376" i="47" s="1"/>
  <c r="N376" i="47"/>
  <c r="J376" i="47"/>
  <c r="F376" i="47"/>
  <c r="R375" i="47"/>
  <c r="P375" i="47" s="1"/>
  <c r="N375" i="47"/>
  <c r="J375" i="47"/>
  <c r="F375" i="47"/>
  <c r="R373" i="47"/>
  <c r="P373" i="47" s="1"/>
  <c r="N373" i="47"/>
  <c r="J373" i="47"/>
  <c r="F373" i="47"/>
  <c r="R371" i="47"/>
  <c r="P371" i="47" s="1"/>
  <c r="N371" i="47"/>
  <c r="J371" i="47"/>
  <c r="F371" i="47"/>
  <c r="R370" i="47"/>
  <c r="P370" i="47" s="1"/>
  <c r="N370" i="47"/>
  <c r="J370" i="47"/>
  <c r="F370" i="47"/>
  <c r="R362" i="47"/>
  <c r="P362" i="47" s="1"/>
  <c r="N362" i="47"/>
  <c r="J362" i="47"/>
  <c r="F362" i="47"/>
  <c r="R361" i="47"/>
  <c r="P361" i="47" s="1"/>
  <c r="N361" i="47"/>
  <c r="J361" i="47"/>
  <c r="F361" i="47"/>
  <c r="R360" i="47"/>
  <c r="P360" i="47" s="1"/>
  <c r="N360" i="47"/>
  <c r="J360" i="47"/>
  <c r="F360" i="47"/>
  <c r="R359" i="47"/>
  <c r="P359" i="47" s="1"/>
  <c r="N359" i="47"/>
  <c r="J359" i="47"/>
  <c r="F359" i="47"/>
  <c r="R325" i="47"/>
  <c r="P325" i="47" s="1"/>
  <c r="N325" i="47"/>
  <c r="J325" i="47"/>
  <c r="F325" i="47"/>
  <c r="R324" i="47"/>
  <c r="P324" i="47" s="1"/>
  <c r="N324" i="47"/>
  <c r="J324" i="47"/>
  <c r="F324" i="47"/>
  <c r="R323" i="47"/>
  <c r="P323" i="47" s="1"/>
  <c r="N323" i="47"/>
  <c r="J323" i="47"/>
  <c r="F323" i="47"/>
  <c r="R322" i="47"/>
  <c r="P322" i="47" s="1"/>
  <c r="N322" i="47"/>
  <c r="J322" i="47"/>
  <c r="F322" i="47"/>
  <c r="R321" i="47"/>
  <c r="P321" i="47" s="1"/>
  <c r="N321" i="47"/>
  <c r="J321" i="47"/>
  <c r="F321" i="47"/>
  <c r="R320" i="47"/>
  <c r="P320" i="47" s="1"/>
  <c r="N320" i="47"/>
  <c r="J320" i="47"/>
  <c r="F320" i="47"/>
  <c r="R326" i="47"/>
  <c r="P326" i="47" s="1"/>
  <c r="N326" i="47"/>
  <c r="J326" i="47"/>
  <c r="F326" i="47"/>
  <c r="R319" i="47"/>
  <c r="P319" i="47" s="1"/>
  <c r="N319" i="47"/>
  <c r="J319" i="47"/>
  <c r="F319" i="47"/>
  <c r="R318" i="47"/>
  <c r="P318" i="47" s="1"/>
  <c r="N318" i="47"/>
  <c r="J318" i="47"/>
  <c r="F318" i="47"/>
  <c r="R317" i="47"/>
  <c r="P317" i="47" s="1"/>
  <c r="N317" i="47"/>
  <c r="J317" i="47"/>
  <c r="F317" i="47"/>
  <c r="R316" i="47"/>
  <c r="P316" i="47" s="1"/>
  <c r="N316" i="47"/>
  <c r="J316" i="47"/>
  <c r="F316" i="47"/>
  <c r="R315" i="47"/>
  <c r="P315" i="47" s="1"/>
  <c r="N315" i="47"/>
  <c r="J315" i="47"/>
  <c r="F315" i="47"/>
  <c r="R314" i="47"/>
  <c r="P314" i="47" s="1"/>
  <c r="N314" i="47"/>
  <c r="J314" i="47"/>
  <c r="F314" i="47"/>
  <c r="R313" i="47"/>
  <c r="P313" i="47" s="1"/>
  <c r="N313" i="47"/>
  <c r="J313" i="47"/>
  <c r="F313" i="47"/>
  <c r="R312" i="47"/>
  <c r="P312" i="47" s="1"/>
  <c r="N312" i="47"/>
  <c r="J312" i="47"/>
  <c r="F312" i="47"/>
  <c r="R311" i="47"/>
  <c r="P311" i="47" s="1"/>
  <c r="N311" i="47"/>
  <c r="J311" i="47"/>
  <c r="F311" i="47"/>
  <c r="R310" i="47"/>
  <c r="P310" i="47" s="1"/>
  <c r="N310" i="47"/>
  <c r="J310" i="47"/>
  <c r="F310" i="47"/>
  <c r="R309" i="47"/>
  <c r="P309" i="47" s="1"/>
  <c r="N309" i="47"/>
  <c r="J309" i="47"/>
  <c r="F309" i="47"/>
  <c r="R302" i="47"/>
  <c r="P302" i="47" s="1"/>
  <c r="N302" i="47"/>
  <c r="J302" i="47"/>
  <c r="F302" i="47"/>
  <c r="R301" i="47"/>
  <c r="P301" i="47" s="1"/>
  <c r="N301" i="47"/>
  <c r="J301" i="47"/>
  <c r="F301" i="47"/>
  <c r="R300" i="47"/>
  <c r="P300" i="47" s="1"/>
  <c r="N300" i="47"/>
  <c r="J300" i="47"/>
  <c r="F300" i="47"/>
  <c r="R299" i="47"/>
  <c r="P299" i="47" s="1"/>
  <c r="N299" i="47"/>
  <c r="J299" i="47"/>
  <c r="F299" i="47"/>
  <c r="R298" i="47"/>
  <c r="P298" i="47" s="1"/>
  <c r="N298" i="47"/>
  <c r="J298" i="47"/>
  <c r="F298" i="47"/>
  <c r="R297" i="47"/>
  <c r="P297" i="47" s="1"/>
  <c r="N297" i="47"/>
  <c r="J297" i="47"/>
  <c r="F297" i="47"/>
  <c r="R296" i="47"/>
  <c r="P296" i="47" s="1"/>
  <c r="N296" i="47"/>
  <c r="J296" i="47"/>
  <c r="F296" i="47"/>
  <c r="R303" i="47"/>
  <c r="P303" i="47" s="1"/>
  <c r="N303" i="47"/>
  <c r="J303" i="47"/>
  <c r="F303" i="47"/>
  <c r="R295" i="47"/>
  <c r="P295" i="47" s="1"/>
  <c r="N295" i="47"/>
  <c r="J295" i="47"/>
  <c r="F295" i="47"/>
  <c r="R294" i="47"/>
  <c r="P294" i="47" s="1"/>
  <c r="N294" i="47"/>
  <c r="J294" i="47"/>
  <c r="F294" i="47"/>
  <c r="R293" i="47"/>
  <c r="P293" i="47" s="1"/>
  <c r="N293" i="47"/>
  <c r="J293" i="47"/>
  <c r="F293" i="47"/>
  <c r="R291" i="47"/>
  <c r="P291" i="47" s="1"/>
  <c r="N291" i="47"/>
  <c r="J291" i="47"/>
  <c r="F291" i="47"/>
  <c r="R290" i="47"/>
  <c r="P290" i="47" s="1"/>
  <c r="N290" i="47"/>
  <c r="J290" i="47"/>
  <c r="F290" i="47"/>
  <c r="R289" i="47"/>
  <c r="P289" i="47" s="1"/>
  <c r="N289" i="47"/>
  <c r="J289" i="47"/>
  <c r="F289" i="47"/>
  <c r="R288" i="47"/>
  <c r="P288" i="47" s="1"/>
  <c r="N288" i="47"/>
  <c r="J288" i="47"/>
  <c r="F288" i="47"/>
  <c r="R287" i="47"/>
  <c r="P287" i="47" s="1"/>
  <c r="N287" i="47"/>
  <c r="J287" i="47"/>
  <c r="F287" i="47"/>
  <c r="R292" i="47"/>
  <c r="P292" i="47" s="1"/>
  <c r="N292" i="47"/>
  <c r="J292" i="47"/>
  <c r="F292" i="47"/>
  <c r="R286" i="47"/>
  <c r="P286" i="47" s="1"/>
  <c r="N286" i="47"/>
  <c r="J286" i="47"/>
  <c r="F286" i="47"/>
  <c r="R285" i="47"/>
  <c r="P285" i="47" s="1"/>
  <c r="N285" i="47"/>
  <c r="J285" i="47"/>
  <c r="F285" i="47"/>
  <c r="F38" i="47"/>
  <c r="F37" i="47"/>
  <c r="F36" i="47"/>
  <c r="F15" i="47"/>
  <c r="V91" i="47" l="1"/>
  <c r="H297" i="47"/>
  <c r="L297" i="47"/>
  <c r="H124" i="47"/>
  <c r="H320" i="47"/>
  <c r="L320" i="47"/>
  <c r="H288" i="47"/>
  <c r="L288" i="47"/>
  <c r="H311" i="47"/>
  <c r="L311" i="47"/>
  <c r="H362" i="47"/>
  <c r="L362" i="47"/>
  <c r="H93" i="47"/>
  <c r="H119" i="47"/>
  <c r="H293" i="47"/>
  <c r="L293" i="47"/>
  <c r="H301" i="47"/>
  <c r="L301" i="47"/>
  <c r="H315" i="47"/>
  <c r="L315" i="47"/>
  <c r="H324" i="47"/>
  <c r="L324" i="47"/>
  <c r="H376" i="47"/>
  <c r="L376" i="47"/>
  <c r="H125" i="47"/>
  <c r="H372" i="47"/>
  <c r="L372" i="47"/>
  <c r="H286" i="47"/>
  <c r="L286" i="47"/>
  <c r="H290" i="47"/>
  <c r="L290" i="47"/>
  <c r="H295" i="47"/>
  <c r="L295" i="47"/>
  <c r="H299" i="47"/>
  <c r="L299" i="47"/>
  <c r="H309" i="47"/>
  <c r="L309" i="47"/>
  <c r="H313" i="47"/>
  <c r="L313" i="47"/>
  <c r="H317" i="47"/>
  <c r="L317" i="47"/>
  <c r="H322" i="47"/>
  <c r="L322" i="47"/>
  <c r="H359" i="47"/>
  <c r="L359" i="47"/>
  <c r="H371" i="47"/>
  <c r="L371" i="47"/>
  <c r="H363" i="47"/>
  <c r="L363" i="47"/>
  <c r="H364" i="47"/>
  <c r="L364" i="47"/>
  <c r="H375" i="47"/>
  <c r="L375" i="47"/>
  <c r="H377" i="47"/>
  <c r="L377" i="47"/>
  <c r="H370" i="47"/>
  <c r="L370" i="47"/>
  <c r="H373" i="47"/>
  <c r="L373" i="47"/>
  <c r="H361" i="47"/>
  <c r="L361" i="47"/>
  <c r="H360" i="47"/>
  <c r="L360" i="47"/>
  <c r="H319" i="47"/>
  <c r="L319" i="47"/>
  <c r="H321" i="47"/>
  <c r="L321" i="47"/>
  <c r="H323" i="47"/>
  <c r="L323" i="47"/>
  <c r="H325" i="47"/>
  <c r="L325" i="47"/>
  <c r="H314" i="47"/>
  <c r="L314" i="47"/>
  <c r="H316" i="47"/>
  <c r="L316" i="47"/>
  <c r="H318" i="47"/>
  <c r="L318" i="47"/>
  <c r="H326" i="47"/>
  <c r="L326" i="47"/>
  <c r="H310" i="47"/>
  <c r="L310" i="47"/>
  <c r="H312" i="47"/>
  <c r="L312" i="47"/>
  <c r="H296" i="47"/>
  <c r="L296" i="47"/>
  <c r="H298" i="47"/>
  <c r="L298" i="47"/>
  <c r="H300" i="47"/>
  <c r="L300" i="47"/>
  <c r="H302" i="47"/>
  <c r="L302" i="47"/>
  <c r="H294" i="47"/>
  <c r="L294" i="47"/>
  <c r="H303" i="47"/>
  <c r="L303" i="47"/>
  <c r="H287" i="47"/>
  <c r="L287" i="47"/>
  <c r="H289" i="47"/>
  <c r="L289" i="47"/>
  <c r="H291" i="47"/>
  <c r="L291" i="47"/>
  <c r="H285" i="47"/>
  <c r="L285" i="47"/>
  <c r="H292" i="47"/>
  <c r="L292" i="47"/>
  <c r="M20" i="57" l="1"/>
  <c r="G172" i="50"/>
  <c r="G171" i="50"/>
  <c r="G170" i="50"/>
  <c r="G169" i="50"/>
  <c r="T164" i="50"/>
  <c r="L164" i="50"/>
  <c r="T163" i="50"/>
  <c r="L163" i="50"/>
  <c r="N163" i="50" s="1"/>
  <c r="T162" i="50"/>
  <c r="L162" i="50"/>
  <c r="T161" i="50"/>
  <c r="L161" i="50"/>
  <c r="T160" i="50"/>
  <c r="L160" i="50"/>
  <c r="T159" i="50"/>
  <c r="L159" i="50"/>
  <c r="N159" i="50" s="1"/>
  <c r="U159" i="50" s="1"/>
  <c r="T158" i="50"/>
  <c r="L158" i="50"/>
  <c r="N158" i="50" s="1"/>
  <c r="T157" i="50"/>
  <c r="P157" i="50"/>
  <c r="V157" i="50" s="1"/>
  <c r="N157" i="50"/>
  <c r="L157" i="50"/>
  <c r="T156" i="50"/>
  <c r="L156" i="50"/>
  <c r="T155" i="50"/>
  <c r="L155" i="50"/>
  <c r="N155" i="50" s="1"/>
  <c r="T154" i="50"/>
  <c r="P154" i="50"/>
  <c r="V154" i="50" s="1"/>
  <c r="L154" i="50"/>
  <c r="N154" i="50" s="1"/>
  <c r="T153" i="50"/>
  <c r="L153" i="50"/>
  <c r="P153" i="50" s="1"/>
  <c r="V153" i="50" s="1"/>
  <c r="T152" i="50"/>
  <c r="L152" i="50"/>
  <c r="T151" i="50"/>
  <c r="L151" i="50"/>
  <c r="N151" i="50" s="1"/>
  <c r="U151" i="50" s="1"/>
  <c r="T150" i="50"/>
  <c r="L150" i="50"/>
  <c r="T149" i="50"/>
  <c r="P149" i="50"/>
  <c r="V149" i="50" s="1"/>
  <c r="N149" i="50"/>
  <c r="L149" i="50"/>
  <c r="T148" i="50"/>
  <c r="L148" i="50"/>
  <c r="T147" i="50"/>
  <c r="L147" i="50"/>
  <c r="N147" i="50" s="1"/>
  <c r="T146" i="50"/>
  <c r="L146" i="50"/>
  <c r="N146" i="50" s="1"/>
  <c r="T145" i="50"/>
  <c r="N145" i="50"/>
  <c r="L145" i="50"/>
  <c r="P145" i="50" s="1"/>
  <c r="V145" i="50" s="1"/>
  <c r="T144" i="50"/>
  <c r="L144" i="50"/>
  <c r="T143" i="50"/>
  <c r="L143" i="50"/>
  <c r="N143" i="50" s="1"/>
  <c r="U143" i="50" s="1"/>
  <c r="T142" i="50"/>
  <c r="L142" i="50"/>
  <c r="T141" i="50"/>
  <c r="P141" i="50"/>
  <c r="V141" i="50" s="1"/>
  <c r="N141" i="50"/>
  <c r="L141" i="50"/>
  <c r="T140" i="50"/>
  <c r="L140" i="50"/>
  <c r="T139" i="50"/>
  <c r="L139" i="50"/>
  <c r="N139" i="50" s="1"/>
  <c r="T138" i="50"/>
  <c r="L138" i="50"/>
  <c r="T137" i="50"/>
  <c r="L137" i="50"/>
  <c r="P137" i="50" s="1"/>
  <c r="V137" i="50" s="1"/>
  <c r="T136" i="50"/>
  <c r="L136" i="50"/>
  <c r="T135" i="50"/>
  <c r="L135" i="50"/>
  <c r="N135" i="50" s="1"/>
  <c r="U135" i="50" s="1"/>
  <c r="T134" i="50"/>
  <c r="P134" i="50"/>
  <c r="V134" i="50" s="1"/>
  <c r="L134" i="50"/>
  <c r="N134" i="50" s="1"/>
  <c r="T133" i="50"/>
  <c r="P133" i="50"/>
  <c r="V133" i="50" s="1"/>
  <c r="N133" i="50"/>
  <c r="L133" i="50"/>
  <c r="T132" i="50"/>
  <c r="L132" i="50"/>
  <c r="T131" i="50"/>
  <c r="L131" i="50"/>
  <c r="N131" i="50" s="1"/>
  <c r="T130" i="50"/>
  <c r="L130" i="50"/>
  <c r="N130" i="50" s="1"/>
  <c r="T129" i="50"/>
  <c r="L129" i="50"/>
  <c r="T128" i="50"/>
  <c r="L128" i="50"/>
  <c r="T127" i="50"/>
  <c r="L127" i="50"/>
  <c r="P127" i="50" s="1"/>
  <c r="V127" i="50" s="1"/>
  <c r="T126" i="50"/>
  <c r="L126" i="50"/>
  <c r="T125" i="50"/>
  <c r="L125" i="50"/>
  <c r="T124" i="50"/>
  <c r="L124" i="50"/>
  <c r="T123" i="50"/>
  <c r="L123" i="50"/>
  <c r="P123" i="50" s="1"/>
  <c r="T122" i="50"/>
  <c r="L122" i="50"/>
  <c r="N122" i="50" s="1"/>
  <c r="U122" i="50" s="1"/>
  <c r="T121" i="50"/>
  <c r="P121" i="50"/>
  <c r="N121" i="50"/>
  <c r="U121" i="50" s="1"/>
  <c r="L121" i="50"/>
  <c r="T120" i="50"/>
  <c r="L120" i="50"/>
  <c r="T119" i="50"/>
  <c r="L119" i="50"/>
  <c r="P119" i="50" s="1"/>
  <c r="T118" i="50"/>
  <c r="L118" i="50"/>
  <c r="N118" i="50" s="1"/>
  <c r="U118" i="50" s="1"/>
  <c r="T117" i="50"/>
  <c r="N117" i="50"/>
  <c r="L117" i="50"/>
  <c r="P117" i="50" s="1"/>
  <c r="V117" i="50" s="1"/>
  <c r="T116" i="50"/>
  <c r="L116" i="50"/>
  <c r="P116" i="50" s="1"/>
  <c r="V116" i="50" s="1"/>
  <c r="T115" i="50"/>
  <c r="L115" i="50"/>
  <c r="T114" i="50"/>
  <c r="L114" i="50"/>
  <c r="T113" i="50"/>
  <c r="L113" i="50"/>
  <c r="T112" i="50"/>
  <c r="L112" i="50"/>
  <c r="N112" i="50" s="1"/>
  <c r="T111" i="50"/>
  <c r="L111" i="50"/>
  <c r="P111" i="50" s="1"/>
  <c r="T110" i="50"/>
  <c r="L110" i="50"/>
  <c r="T109" i="50"/>
  <c r="L109" i="50"/>
  <c r="V108" i="50"/>
  <c r="T108" i="50"/>
  <c r="L108" i="50"/>
  <c r="P108" i="50" s="1"/>
  <c r="T107" i="50"/>
  <c r="L107" i="50"/>
  <c r="P107" i="50" s="1"/>
  <c r="T106" i="50"/>
  <c r="L106" i="50"/>
  <c r="N106" i="50" s="1"/>
  <c r="U106" i="50" s="1"/>
  <c r="T105" i="50"/>
  <c r="N105" i="50"/>
  <c r="U105" i="50" s="1"/>
  <c r="L105" i="50"/>
  <c r="P105" i="50" s="1"/>
  <c r="T104" i="50"/>
  <c r="L104" i="50"/>
  <c r="T103" i="50"/>
  <c r="N103" i="50"/>
  <c r="L103" i="50"/>
  <c r="P103" i="50" s="1"/>
  <c r="T102" i="50"/>
  <c r="L102" i="50"/>
  <c r="T101" i="50"/>
  <c r="L101" i="50"/>
  <c r="P101" i="50" s="1"/>
  <c r="T100" i="50"/>
  <c r="P100" i="50"/>
  <c r="V100" i="50" s="1"/>
  <c r="L100" i="50"/>
  <c r="N100" i="50" s="1"/>
  <c r="T99" i="50"/>
  <c r="P99" i="50"/>
  <c r="V99" i="50" s="1"/>
  <c r="N99" i="50"/>
  <c r="U99" i="50" s="1"/>
  <c r="L99" i="50"/>
  <c r="T98" i="50"/>
  <c r="L98" i="50"/>
  <c r="N98" i="50" s="1"/>
  <c r="T97" i="50"/>
  <c r="L97" i="50"/>
  <c r="P97" i="50" s="1"/>
  <c r="T96" i="50"/>
  <c r="L96" i="50"/>
  <c r="N96" i="50" s="1"/>
  <c r="U96" i="50" s="1"/>
  <c r="T95" i="50"/>
  <c r="L95" i="50"/>
  <c r="T94" i="50"/>
  <c r="L94" i="50"/>
  <c r="T93" i="50"/>
  <c r="L93" i="50"/>
  <c r="P93" i="50" s="1"/>
  <c r="T92" i="50"/>
  <c r="L92" i="50"/>
  <c r="N92" i="50" s="1"/>
  <c r="U92" i="50" s="1"/>
  <c r="T91" i="50"/>
  <c r="L91" i="50"/>
  <c r="T90" i="50"/>
  <c r="L90" i="50"/>
  <c r="N90" i="50" s="1"/>
  <c r="T89" i="50"/>
  <c r="L89" i="50"/>
  <c r="T88" i="50"/>
  <c r="L88" i="50"/>
  <c r="T87" i="50"/>
  <c r="P87" i="50"/>
  <c r="V87" i="50" s="1"/>
  <c r="L87" i="50"/>
  <c r="N87" i="50" s="1"/>
  <c r="U87" i="50" s="1"/>
  <c r="T86" i="50"/>
  <c r="P86" i="50"/>
  <c r="V86" i="50" s="1"/>
  <c r="L86" i="50"/>
  <c r="N86" i="50" s="1"/>
  <c r="T85" i="50"/>
  <c r="L85" i="50"/>
  <c r="P85" i="50" s="1"/>
  <c r="T84" i="50"/>
  <c r="L84" i="50"/>
  <c r="T83" i="50"/>
  <c r="L83" i="50"/>
  <c r="N83" i="50" s="1"/>
  <c r="T82" i="50"/>
  <c r="L82" i="50"/>
  <c r="P82" i="50" s="1"/>
  <c r="V82" i="50" s="1"/>
  <c r="T81" i="50"/>
  <c r="L81" i="50"/>
  <c r="P81" i="50" s="1"/>
  <c r="T80" i="50"/>
  <c r="L80" i="50"/>
  <c r="N80" i="50" s="1"/>
  <c r="U80" i="50" s="1"/>
  <c r="T79" i="50"/>
  <c r="P79" i="50"/>
  <c r="N79" i="50"/>
  <c r="U79" i="50" s="1"/>
  <c r="L79" i="50"/>
  <c r="T78" i="50"/>
  <c r="L78" i="50"/>
  <c r="T77" i="50"/>
  <c r="N77" i="50"/>
  <c r="L77" i="50"/>
  <c r="P77" i="50" s="1"/>
  <c r="T76" i="50"/>
  <c r="L76" i="50"/>
  <c r="N76" i="50" s="1"/>
  <c r="U76" i="50" s="1"/>
  <c r="T75" i="50"/>
  <c r="P75" i="50"/>
  <c r="V75" i="50" s="1"/>
  <c r="N75" i="50"/>
  <c r="L75" i="50"/>
  <c r="T74" i="50"/>
  <c r="L74" i="50"/>
  <c r="N74" i="50" s="1"/>
  <c r="T73" i="50"/>
  <c r="L73" i="50"/>
  <c r="T72" i="50"/>
  <c r="L72" i="50"/>
  <c r="T71" i="50"/>
  <c r="L71" i="50"/>
  <c r="T70" i="50"/>
  <c r="L70" i="50"/>
  <c r="T69" i="50"/>
  <c r="L69" i="50"/>
  <c r="P69" i="50" s="1"/>
  <c r="T68" i="50"/>
  <c r="P68" i="50"/>
  <c r="N68" i="50"/>
  <c r="L68" i="50"/>
  <c r="T67" i="50"/>
  <c r="L67" i="50"/>
  <c r="T66" i="50"/>
  <c r="L66" i="50"/>
  <c r="N66" i="50" s="1"/>
  <c r="U66" i="50" s="1"/>
  <c r="T65" i="50"/>
  <c r="L65" i="50"/>
  <c r="N65" i="50" s="1"/>
  <c r="T64" i="50"/>
  <c r="P64" i="50"/>
  <c r="V64" i="50" s="1"/>
  <c r="N64" i="50"/>
  <c r="L64" i="50"/>
  <c r="T63" i="50"/>
  <c r="L63" i="50"/>
  <c r="T62" i="50"/>
  <c r="L62" i="50"/>
  <c r="N62" i="50" s="1"/>
  <c r="U62" i="50" s="1"/>
  <c r="T61" i="50"/>
  <c r="V61" i="50" s="1"/>
  <c r="P61" i="50"/>
  <c r="L61" i="50"/>
  <c r="N61" i="50" s="1"/>
  <c r="U58" i="50"/>
  <c r="T58" i="50"/>
  <c r="L58" i="50"/>
  <c r="N58" i="50" s="1"/>
  <c r="T57" i="50"/>
  <c r="L57" i="50"/>
  <c r="T56" i="50"/>
  <c r="L56" i="50"/>
  <c r="N56" i="50" s="1"/>
  <c r="U56" i="50" s="1"/>
  <c r="T55" i="50"/>
  <c r="P55" i="50"/>
  <c r="L55" i="50"/>
  <c r="N55" i="50" s="1"/>
  <c r="T54" i="50"/>
  <c r="P54" i="50"/>
  <c r="V54" i="50" s="1"/>
  <c r="N54" i="50"/>
  <c r="L54" i="50"/>
  <c r="T53" i="50"/>
  <c r="L53" i="50"/>
  <c r="T52" i="50"/>
  <c r="L52" i="50"/>
  <c r="N52" i="50" s="1"/>
  <c r="U52" i="50" s="1"/>
  <c r="T51" i="50"/>
  <c r="P51" i="50"/>
  <c r="V51" i="50" s="1"/>
  <c r="L51" i="50"/>
  <c r="N51" i="50" s="1"/>
  <c r="U50" i="50"/>
  <c r="T50" i="50"/>
  <c r="P50" i="50"/>
  <c r="V50" i="50" s="1"/>
  <c r="L50" i="50"/>
  <c r="N50" i="50" s="1"/>
  <c r="T49" i="50"/>
  <c r="L49" i="50"/>
  <c r="T48" i="50"/>
  <c r="L48" i="50"/>
  <c r="N48" i="50" s="1"/>
  <c r="U48" i="50" s="1"/>
  <c r="T47" i="50"/>
  <c r="P47" i="50"/>
  <c r="V47" i="50" s="1"/>
  <c r="L47" i="50"/>
  <c r="N47" i="50" s="1"/>
  <c r="T46" i="50"/>
  <c r="P46" i="50"/>
  <c r="V46" i="50" s="1"/>
  <c r="N46" i="50"/>
  <c r="Q46" i="50" s="1"/>
  <c r="L46" i="50"/>
  <c r="T45" i="50"/>
  <c r="L45" i="50"/>
  <c r="T44" i="50"/>
  <c r="L44" i="50"/>
  <c r="N44" i="50" s="1"/>
  <c r="U44" i="50" s="1"/>
  <c r="T43" i="50"/>
  <c r="P43" i="50"/>
  <c r="V43" i="50" s="1"/>
  <c r="L43" i="50"/>
  <c r="N43" i="50" s="1"/>
  <c r="T42" i="50"/>
  <c r="L42" i="50"/>
  <c r="N42" i="50" s="1"/>
  <c r="T41" i="50"/>
  <c r="L41" i="50"/>
  <c r="T40" i="50"/>
  <c r="L40" i="50"/>
  <c r="N40" i="50" s="1"/>
  <c r="U40" i="50" s="1"/>
  <c r="T39" i="50"/>
  <c r="P39" i="50"/>
  <c r="V39" i="50" s="1"/>
  <c r="L39" i="50"/>
  <c r="N39" i="50" s="1"/>
  <c r="T38" i="50"/>
  <c r="P38" i="50"/>
  <c r="N38" i="50"/>
  <c r="Q38" i="50" s="1"/>
  <c r="L38" i="50"/>
  <c r="T37" i="50"/>
  <c r="L37" i="50"/>
  <c r="T36" i="50"/>
  <c r="L36" i="50"/>
  <c r="N36" i="50" s="1"/>
  <c r="U36" i="50" s="1"/>
  <c r="V35" i="50"/>
  <c r="T35" i="50"/>
  <c r="P35" i="50"/>
  <c r="L35" i="50"/>
  <c r="N35" i="50" s="1"/>
  <c r="T34" i="50"/>
  <c r="L34" i="50"/>
  <c r="T33" i="50"/>
  <c r="L33" i="50"/>
  <c r="T32" i="50"/>
  <c r="L32" i="50"/>
  <c r="N32" i="50" s="1"/>
  <c r="U32" i="50" s="1"/>
  <c r="T31" i="50"/>
  <c r="P31" i="50"/>
  <c r="L31" i="50"/>
  <c r="N31" i="50" s="1"/>
  <c r="T30" i="50"/>
  <c r="P30" i="50"/>
  <c r="N30" i="50"/>
  <c r="L30" i="50"/>
  <c r="T29" i="50"/>
  <c r="L29" i="50"/>
  <c r="T28" i="50"/>
  <c r="L28" i="50"/>
  <c r="N28" i="50" s="1"/>
  <c r="U28" i="50" s="1"/>
  <c r="V27" i="50"/>
  <c r="T27" i="50"/>
  <c r="P27" i="50"/>
  <c r="L27" i="50"/>
  <c r="N27" i="50" s="1"/>
  <c r="U26" i="50"/>
  <c r="T26" i="50"/>
  <c r="L26" i="50"/>
  <c r="N26" i="50" s="1"/>
  <c r="T25" i="50"/>
  <c r="L25" i="50"/>
  <c r="T24" i="50"/>
  <c r="L24" i="50"/>
  <c r="N24" i="50" s="1"/>
  <c r="U24" i="50" s="1"/>
  <c r="T23" i="50"/>
  <c r="P23" i="50"/>
  <c r="V23" i="50" s="1"/>
  <c r="L23" i="50"/>
  <c r="N23" i="50" s="1"/>
  <c r="T22" i="50"/>
  <c r="P22" i="50"/>
  <c r="V22" i="50" s="1"/>
  <c r="N22" i="50"/>
  <c r="Q22" i="50" s="1"/>
  <c r="L22" i="50"/>
  <c r="T21" i="50"/>
  <c r="L21" i="50"/>
  <c r="T20" i="50"/>
  <c r="L20" i="50"/>
  <c r="N20" i="50" s="1"/>
  <c r="U20" i="50" s="1"/>
  <c r="T19" i="50"/>
  <c r="P19" i="50"/>
  <c r="V19" i="50" s="1"/>
  <c r="L19" i="50"/>
  <c r="N19" i="50" s="1"/>
  <c r="U18" i="50"/>
  <c r="T18" i="50"/>
  <c r="P18" i="50"/>
  <c r="V18" i="50" s="1"/>
  <c r="L18" i="50"/>
  <c r="N18" i="50" s="1"/>
  <c r="T17" i="50"/>
  <c r="L17" i="50"/>
  <c r="P17" i="50" s="1"/>
  <c r="T16" i="50"/>
  <c r="L16" i="50"/>
  <c r="P16" i="50" s="1"/>
  <c r="T15" i="50"/>
  <c r="L15" i="50"/>
  <c r="N15" i="50" s="1"/>
  <c r="U15" i="50" s="1"/>
  <c r="T14" i="50"/>
  <c r="L14" i="50"/>
  <c r="T13" i="50"/>
  <c r="L13" i="50"/>
  <c r="P13" i="50" s="1"/>
  <c r="V13" i="50" s="1"/>
  <c r="T12" i="50"/>
  <c r="N12" i="50"/>
  <c r="U12" i="50" s="1"/>
  <c r="L12" i="50"/>
  <c r="P12" i="50" s="1"/>
  <c r="T11" i="50"/>
  <c r="L11" i="50"/>
  <c r="N11" i="50" s="1"/>
  <c r="U11" i="50" s="1"/>
  <c r="T10" i="50"/>
  <c r="N10" i="50"/>
  <c r="U10" i="50" s="1"/>
  <c r="L10" i="50"/>
  <c r="P10" i="50" s="1"/>
  <c r="T9" i="50"/>
  <c r="L9" i="50"/>
  <c r="P9" i="50" s="1"/>
  <c r="T8" i="50"/>
  <c r="L8" i="50"/>
  <c r="P8" i="50" s="1"/>
  <c r="T7" i="50"/>
  <c r="L7" i="50"/>
  <c r="T6" i="50"/>
  <c r="L6" i="50"/>
  <c r="N6" i="50" s="1"/>
  <c r="T5" i="50"/>
  <c r="P5" i="50"/>
  <c r="V5" i="50" s="1"/>
  <c r="L5" i="50"/>
  <c r="N5" i="50" s="1"/>
  <c r="T4" i="50"/>
  <c r="L4" i="50"/>
  <c r="G172" i="53"/>
  <c r="G171" i="53"/>
  <c r="G170" i="53"/>
  <c r="G169" i="53"/>
  <c r="T164" i="53"/>
  <c r="L164" i="53"/>
  <c r="T163" i="53"/>
  <c r="L163" i="53"/>
  <c r="T162" i="53"/>
  <c r="N162" i="53"/>
  <c r="L162" i="53"/>
  <c r="P162" i="53" s="1"/>
  <c r="T161" i="53"/>
  <c r="L161" i="53"/>
  <c r="T160" i="53"/>
  <c r="P160" i="53"/>
  <c r="V160" i="53" s="1"/>
  <c r="N160" i="53"/>
  <c r="L160" i="53"/>
  <c r="T159" i="53"/>
  <c r="P159" i="53"/>
  <c r="V159" i="53" s="1"/>
  <c r="L159" i="53"/>
  <c r="N159" i="53" s="1"/>
  <c r="T158" i="53"/>
  <c r="N158" i="53"/>
  <c r="U158" i="53" s="1"/>
  <c r="L158" i="53"/>
  <c r="P158" i="53" s="1"/>
  <c r="T157" i="53"/>
  <c r="L157" i="53"/>
  <c r="T156" i="53"/>
  <c r="N156" i="53"/>
  <c r="U156" i="53" s="1"/>
  <c r="L156" i="53"/>
  <c r="P156" i="53" s="1"/>
  <c r="T155" i="53"/>
  <c r="L155" i="53"/>
  <c r="T154" i="53"/>
  <c r="L154" i="53"/>
  <c r="P154" i="53" s="1"/>
  <c r="T153" i="53"/>
  <c r="P153" i="53"/>
  <c r="L153" i="53"/>
  <c r="N153" i="53" s="1"/>
  <c r="T152" i="53"/>
  <c r="P152" i="53"/>
  <c r="V152" i="53" s="1"/>
  <c r="N152" i="53"/>
  <c r="L152" i="53"/>
  <c r="T151" i="53"/>
  <c r="P151" i="53"/>
  <c r="V151" i="53" s="1"/>
  <c r="L151" i="53"/>
  <c r="N151" i="53" s="1"/>
  <c r="T150" i="53"/>
  <c r="N150" i="53"/>
  <c r="L150" i="53"/>
  <c r="P150" i="53" s="1"/>
  <c r="V150" i="53" s="1"/>
  <c r="T149" i="53"/>
  <c r="L149" i="53"/>
  <c r="T148" i="53"/>
  <c r="L148" i="53"/>
  <c r="T147" i="53"/>
  <c r="L147" i="53"/>
  <c r="T146" i="53"/>
  <c r="N146" i="53"/>
  <c r="L146" i="53"/>
  <c r="P146" i="53" s="1"/>
  <c r="V146" i="53" s="1"/>
  <c r="T145" i="53"/>
  <c r="L145" i="53"/>
  <c r="T144" i="53"/>
  <c r="L144" i="53"/>
  <c r="T143" i="53"/>
  <c r="L143" i="53"/>
  <c r="N143" i="53" s="1"/>
  <c r="T142" i="53"/>
  <c r="N142" i="53"/>
  <c r="U142" i="53" s="1"/>
  <c r="L142" i="53"/>
  <c r="P142" i="53" s="1"/>
  <c r="T141" i="53"/>
  <c r="L141" i="53"/>
  <c r="T140" i="53"/>
  <c r="L140" i="53"/>
  <c r="N140" i="53" s="1"/>
  <c r="U140" i="53" s="1"/>
  <c r="T139" i="53"/>
  <c r="L139" i="53"/>
  <c r="T138" i="53"/>
  <c r="L138" i="53"/>
  <c r="T137" i="53"/>
  <c r="L137" i="53"/>
  <c r="T136" i="53"/>
  <c r="L136" i="53"/>
  <c r="P136" i="53" s="1"/>
  <c r="T135" i="53"/>
  <c r="L135" i="53"/>
  <c r="T134" i="53"/>
  <c r="N134" i="53"/>
  <c r="L134" i="53"/>
  <c r="P134" i="53" s="1"/>
  <c r="V134" i="53" s="1"/>
  <c r="T133" i="53"/>
  <c r="L133" i="53"/>
  <c r="T132" i="53"/>
  <c r="L132" i="53"/>
  <c r="N132" i="53" s="1"/>
  <c r="U132" i="53" s="1"/>
  <c r="T131" i="53"/>
  <c r="L131" i="53"/>
  <c r="T130" i="53"/>
  <c r="L130" i="53"/>
  <c r="T129" i="53"/>
  <c r="L129" i="53"/>
  <c r="T128" i="53"/>
  <c r="L128" i="53"/>
  <c r="P128" i="53" s="1"/>
  <c r="T127" i="53"/>
  <c r="L127" i="53"/>
  <c r="T126" i="53"/>
  <c r="L126" i="53"/>
  <c r="T125" i="53"/>
  <c r="L125" i="53"/>
  <c r="T124" i="53"/>
  <c r="P124" i="53"/>
  <c r="V124" i="53" s="1"/>
  <c r="N124" i="53"/>
  <c r="U124" i="53" s="1"/>
  <c r="L124" i="53"/>
  <c r="T123" i="53"/>
  <c r="L123" i="53"/>
  <c r="T122" i="53"/>
  <c r="L122" i="53"/>
  <c r="T121" i="53"/>
  <c r="P121" i="53"/>
  <c r="V121" i="53" s="1"/>
  <c r="L121" i="53"/>
  <c r="N121" i="53" s="1"/>
  <c r="T120" i="53"/>
  <c r="P120" i="53"/>
  <c r="L120" i="53"/>
  <c r="N120" i="53" s="1"/>
  <c r="U120" i="53" s="1"/>
  <c r="T119" i="53"/>
  <c r="L119" i="53"/>
  <c r="T118" i="53"/>
  <c r="L118" i="53"/>
  <c r="T117" i="53"/>
  <c r="L117" i="53"/>
  <c r="T116" i="53"/>
  <c r="Q116" i="53"/>
  <c r="P116" i="53"/>
  <c r="V116" i="53" s="1"/>
  <c r="N116" i="53"/>
  <c r="U116" i="53" s="1"/>
  <c r="L116" i="53"/>
  <c r="T115" i="53"/>
  <c r="L115" i="53"/>
  <c r="T114" i="53"/>
  <c r="L114" i="53"/>
  <c r="T113" i="53"/>
  <c r="L113" i="53"/>
  <c r="T112" i="53"/>
  <c r="L112" i="53"/>
  <c r="N112" i="53" s="1"/>
  <c r="U112" i="53" s="1"/>
  <c r="T111" i="53"/>
  <c r="P111" i="53"/>
  <c r="V111" i="53" s="1"/>
  <c r="L111" i="53"/>
  <c r="N111" i="53" s="1"/>
  <c r="T110" i="53"/>
  <c r="L110" i="53"/>
  <c r="T109" i="53"/>
  <c r="L109" i="53"/>
  <c r="T108" i="53"/>
  <c r="P108" i="53"/>
  <c r="V108" i="53" s="1"/>
  <c r="N108" i="53"/>
  <c r="U108" i="53" s="1"/>
  <c r="L108" i="53"/>
  <c r="T107" i="53"/>
  <c r="L107" i="53"/>
  <c r="T106" i="53"/>
  <c r="N106" i="53"/>
  <c r="L106" i="53"/>
  <c r="P106" i="53" s="1"/>
  <c r="T105" i="53"/>
  <c r="P105" i="53"/>
  <c r="L105" i="53"/>
  <c r="N105" i="53" s="1"/>
  <c r="T104" i="53"/>
  <c r="P104" i="53"/>
  <c r="V104" i="53" s="1"/>
  <c r="N104" i="53"/>
  <c r="U104" i="53" s="1"/>
  <c r="L104" i="53"/>
  <c r="T103" i="53"/>
  <c r="P103" i="53"/>
  <c r="V103" i="53" s="1"/>
  <c r="L103" i="53"/>
  <c r="N103" i="53" s="1"/>
  <c r="U103" i="53" s="1"/>
  <c r="T102" i="53"/>
  <c r="L102" i="53"/>
  <c r="T101" i="53"/>
  <c r="L101" i="53"/>
  <c r="N101" i="53" s="1"/>
  <c r="T100" i="53"/>
  <c r="P100" i="53"/>
  <c r="L100" i="53"/>
  <c r="N100" i="53" s="1"/>
  <c r="U100" i="53" s="1"/>
  <c r="T99" i="53"/>
  <c r="L99" i="53"/>
  <c r="N99" i="53" s="1"/>
  <c r="T98" i="53"/>
  <c r="L98" i="53"/>
  <c r="P98" i="53" s="1"/>
  <c r="V98" i="53" s="1"/>
  <c r="T97" i="53"/>
  <c r="L97" i="53"/>
  <c r="T96" i="53"/>
  <c r="N96" i="53"/>
  <c r="L96" i="53"/>
  <c r="P96" i="53" s="1"/>
  <c r="V96" i="53" s="1"/>
  <c r="T95" i="53"/>
  <c r="P95" i="53"/>
  <c r="V95" i="53" s="1"/>
  <c r="L95" i="53"/>
  <c r="N95" i="53" s="1"/>
  <c r="T94" i="53"/>
  <c r="L94" i="53"/>
  <c r="T93" i="53"/>
  <c r="L93" i="53"/>
  <c r="N93" i="53" s="1"/>
  <c r="T92" i="53"/>
  <c r="P92" i="53"/>
  <c r="V92" i="53" s="1"/>
  <c r="N92" i="53"/>
  <c r="U92" i="53" s="1"/>
  <c r="L92" i="53"/>
  <c r="T91" i="53"/>
  <c r="L91" i="53"/>
  <c r="N91" i="53" s="1"/>
  <c r="T90" i="53"/>
  <c r="L90" i="53"/>
  <c r="T89" i="53"/>
  <c r="L89" i="53"/>
  <c r="T88" i="53"/>
  <c r="L88" i="53"/>
  <c r="T87" i="53"/>
  <c r="P87" i="53"/>
  <c r="V87" i="53" s="1"/>
  <c r="L87" i="53"/>
  <c r="N87" i="53" s="1"/>
  <c r="T86" i="53"/>
  <c r="L86" i="53"/>
  <c r="T85" i="53"/>
  <c r="L85" i="53"/>
  <c r="N85" i="53" s="1"/>
  <c r="T84" i="53"/>
  <c r="P84" i="53"/>
  <c r="V84" i="53" s="1"/>
  <c r="N84" i="53"/>
  <c r="U84" i="53" s="1"/>
  <c r="L84" i="53"/>
  <c r="T83" i="53"/>
  <c r="L83" i="53"/>
  <c r="N83" i="53" s="1"/>
  <c r="T82" i="53"/>
  <c r="L82" i="53"/>
  <c r="T81" i="53"/>
  <c r="P81" i="53"/>
  <c r="V81" i="53" s="1"/>
  <c r="L81" i="53"/>
  <c r="N81" i="53" s="1"/>
  <c r="T80" i="53"/>
  <c r="P80" i="53"/>
  <c r="V80" i="53" s="1"/>
  <c r="L80" i="53"/>
  <c r="N80" i="53" s="1"/>
  <c r="U80" i="53" s="1"/>
  <c r="T79" i="53"/>
  <c r="L79" i="53"/>
  <c r="T78" i="53"/>
  <c r="L78" i="53"/>
  <c r="T77" i="53"/>
  <c r="L77" i="53"/>
  <c r="N77" i="53" s="1"/>
  <c r="T76" i="53"/>
  <c r="P76" i="53"/>
  <c r="V76" i="53" s="1"/>
  <c r="N76" i="53"/>
  <c r="U76" i="53" s="1"/>
  <c r="L76" i="53"/>
  <c r="T75" i="53"/>
  <c r="L75" i="53"/>
  <c r="N75" i="53" s="1"/>
  <c r="T74" i="53"/>
  <c r="N74" i="53"/>
  <c r="Q74" i="53" s="1"/>
  <c r="L74" i="53"/>
  <c r="P74" i="53" s="1"/>
  <c r="V73" i="53"/>
  <c r="T73" i="53"/>
  <c r="P73" i="53"/>
  <c r="L73" i="53"/>
  <c r="N73" i="53" s="1"/>
  <c r="T72" i="53"/>
  <c r="P72" i="53"/>
  <c r="N72" i="53"/>
  <c r="L72" i="53"/>
  <c r="T71" i="53"/>
  <c r="P71" i="53"/>
  <c r="L71" i="53"/>
  <c r="N71" i="53" s="1"/>
  <c r="T70" i="53"/>
  <c r="Q70" i="53"/>
  <c r="N70" i="53"/>
  <c r="U70" i="53" s="1"/>
  <c r="L70" i="53"/>
  <c r="P70" i="53" s="1"/>
  <c r="T69" i="53"/>
  <c r="L69" i="53"/>
  <c r="N69" i="53" s="1"/>
  <c r="T68" i="53"/>
  <c r="L68" i="53"/>
  <c r="T67" i="53"/>
  <c r="L67" i="53"/>
  <c r="N67" i="53" s="1"/>
  <c r="T66" i="53"/>
  <c r="N66" i="53"/>
  <c r="U66" i="53" s="1"/>
  <c r="L66" i="53"/>
  <c r="P66" i="53" s="1"/>
  <c r="T65" i="53"/>
  <c r="L65" i="53"/>
  <c r="T64" i="53"/>
  <c r="P64" i="53"/>
  <c r="V64" i="53" s="1"/>
  <c r="N64" i="53"/>
  <c r="L64" i="53"/>
  <c r="T63" i="53"/>
  <c r="P63" i="53"/>
  <c r="V63" i="53" s="1"/>
  <c r="L63" i="53"/>
  <c r="N63" i="53" s="1"/>
  <c r="T62" i="53"/>
  <c r="N62" i="53"/>
  <c r="U62" i="53" s="1"/>
  <c r="L62" i="53"/>
  <c r="P62" i="53" s="1"/>
  <c r="T61" i="53"/>
  <c r="L61" i="53"/>
  <c r="N61" i="53" s="1"/>
  <c r="T58" i="53"/>
  <c r="P58" i="53"/>
  <c r="V58" i="53" s="1"/>
  <c r="L58" i="53"/>
  <c r="N58" i="53" s="1"/>
  <c r="T57" i="53"/>
  <c r="L57" i="53"/>
  <c r="N57" i="53" s="1"/>
  <c r="T56" i="53"/>
  <c r="N56" i="53"/>
  <c r="U56" i="53" s="1"/>
  <c r="L56" i="53"/>
  <c r="P56" i="53" s="1"/>
  <c r="T55" i="53"/>
  <c r="L55" i="53"/>
  <c r="N55" i="53" s="1"/>
  <c r="T54" i="53"/>
  <c r="P54" i="53"/>
  <c r="Q54" i="53" s="1"/>
  <c r="L54" i="53"/>
  <c r="N54" i="53" s="1"/>
  <c r="U54" i="53" s="1"/>
  <c r="T53" i="53"/>
  <c r="P53" i="53"/>
  <c r="V53" i="53" s="1"/>
  <c r="L53" i="53"/>
  <c r="N53" i="53" s="1"/>
  <c r="T52" i="53"/>
  <c r="L52" i="53"/>
  <c r="T51" i="53"/>
  <c r="L51" i="53"/>
  <c r="N51" i="53" s="1"/>
  <c r="U51" i="53" s="1"/>
  <c r="T50" i="53"/>
  <c r="P50" i="53"/>
  <c r="N50" i="53"/>
  <c r="U50" i="53" s="1"/>
  <c r="L50" i="53"/>
  <c r="T49" i="53"/>
  <c r="N49" i="53"/>
  <c r="L49" i="53"/>
  <c r="P49" i="53" s="1"/>
  <c r="T48" i="53"/>
  <c r="L48" i="53"/>
  <c r="P48" i="53" s="1"/>
  <c r="V48" i="53" s="1"/>
  <c r="T47" i="53"/>
  <c r="P47" i="53"/>
  <c r="Q47" i="53" s="1"/>
  <c r="L47" i="53"/>
  <c r="N47" i="53" s="1"/>
  <c r="U47" i="53" s="1"/>
  <c r="T46" i="53"/>
  <c r="P46" i="53"/>
  <c r="V46" i="53" s="1"/>
  <c r="N46" i="53"/>
  <c r="U46" i="53" s="1"/>
  <c r="L46" i="53"/>
  <c r="T45" i="53"/>
  <c r="L45" i="53"/>
  <c r="P45" i="53" s="1"/>
  <c r="V45" i="53" s="1"/>
  <c r="T44" i="53"/>
  <c r="L44" i="53"/>
  <c r="T43" i="53"/>
  <c r="L43" i="53"/>
  <c r="N43" i="53" s="1"/>
  <c r="U43" i="53" s="1"/>
  <c r="T42" i="53"/>
  <c r="L42" i="53"/>
  <c r="P42" i="53" s="1"/>
  <c r="V42" i="53" s="1"/>
  <c r="T41" i="53"/>
  <c r="L41" i="53"/>
  <c r="P41" i="53" s="1"/>
  <c r="T40" i="53"/>
  <c r="L40" i="53"/>
  <c r="P40" i="53" s="1"/>
  <c r="V40" i="53" s="1"/>
  <c r="T39" i="53"/>
  <c r="P39" i="53"/>
  <c r="L39" i="53"/>
  <c r="N39" i="53" s="1"/>
  <c r="U39" i="53" s="1"/>
  <c r="T38" i="53"/>
  <c r="P38" i="53"/>
  <c r="Q38" i="53" s="1"/>
  <c r="N38" i="53"/>
  <c r="U38" i="53" s="1"/>
  <c r="L38" i="53"/>
  <c r="T37" i="53"/>
  <c r="P37" i="53"/>
  <c r="V37" i="53" s="1"/>
  <c r="L37" i="53"/>
  <c r="N37" i="53" s="1"/>
  <c r="T36" i="53"/>
  <c r="L36" i="53"/>
  <c r="T35" i="53"/>
  <c r="L35" i="53"/>
  <c r="N35" i="53" s="1"/>
  <c r="U35" i="53" s="1"/>
  <c r="T34" i="53"/>
  <c r="Q34" i="53"/>
  <c r="P34" i="53"/>
  <c r="V34" i="53" s="1"/>
  <c r="L34" i="53"/>
  <c r="N34" i="53" s="1"/>
  <c r="U34" i="53" s="1"/>
  <c r="T33" i="53"/>
  <c r="N33" i="53"/>
  <c r="L33" i="53"/>
  <c r="P33" i="53" s="1"/>
  <c r="T32" i="53"/>
  <c r="L32" i="53"/>
  <c r="P32" i="53" s="1"/>
  <c r="V32" i="53" s="1"/>
  <c r="T31" i="53"/>
  <c r="L31" i="53"/>
  <c r="N31" i="53" s="1"/>
  <c r="U31" i="53" s="1"/>
  <c r="T30" i="53"/>
  <c r="P30" i="53"/>
  <c r="V30" i="53" s="1"/>
  <c r="L30" i="53"/>
  <c r="N30" i="53" s="1"/>
  <c r="U30" i="53" s="1"/>
  <c r="T29" i="53"/>
  <c r="L29" i="53"/>
  <c r="P29" i="53" s="1"/>
  <c r="T28" i="53"/>
  <c r="L28" i="53"/>
  <c r="T27" i="53"/>
  <c r="L27" i="53"/>
  <c r="N27" i="53" s="1"/>
  <c r="U27" i="53" s="1"/>
  <c r="T26" i="53"/>
  <c r="P26" i="53"/>
  <c r="V26" i="53" s="1"/>
  <c r="N26" i="53"/>
  <c r="L26" i="53"/>
  <c r="T25" i="53"/>
  <c r="P25" i="53"/>
  <c r="N25" i="53"/>
  <c r="L25" i="53"/>
  <c r="T24" i="53"/>
  <c r="L24" i="53"/>
  <c r="P24" i="53" s="1"/>
  <c r="V24" i="53" s="1"/>
  <c r="T23" i="53"/>
  <c r="L23" i="53"/>
  <c r="N23" i="53" s="1"/>
  <c r="U23" i="53" s="1"/>
  <c r="T22" i="53"/>
  <c r="P22" i="53"/>
  <c r="Q22" i="53" s="1"/>
  <c r="L22" i="53"/>
  <c r="N22" i="53" s="1"/>
  <c r="U22" i="53" s="1"/>
  <c r="T21" i="53"/>
  <c r="P21" i="53"/>
  <c r="V21" i="53" s="1"/>
  <c r="L21" i="53"/>
  <c r="N21" i="53" s="1"/>
  <c r="T20" i="53"/>
  <c r="L20" i="53"/>
  <c r="P20" i="53" s="1"/>
  <c r="T19" i="53"/>
  <c r="L19" i="53"/>
  <c r="N19" i="53" s="1"/>
  <c r="U19" i="53" s="1"/>
  <c r="T18" i="53"/>
  <c r="L18" i="53"/>
  <c r="T17" i="53"/>
  <c r="L17" i="53"/>
  <c r="P17" i="53" s="1"/>
  <c r="T16" i="53"/>
  <c r="L16" i="53"/>
  <c r="P16" i="53" s="1"/>
  <c r="V16" i="53" s="1"/>
  <c r="T15" i="53"/>
  <c r="L15" i="53"/>
  <c r="T14" i="53"/>
  <c r="L14" i="53"/>
  <c r="T13" i="53"/>
  <c r="L13" i="53"/>
  <c r="P13" i="53" s="1"/>
  <c r="T12" i="53"/>
  <c r="N12" i="53"/>
  <c r="U12" i="53" s="1"/>
  <c r="L12" i="53"/>
  <c r="P12" i="53" s="1"/>
  <c r="T11" i="53"/>
  <c r="L11" i="53"/>
  <c r="N11" i="53" s="1"/>
  <c r="U11" i="53" s="1"/>
  <c r="T10" i="53"/>
  <c r="P10" i="53"/>
  <c r="L10" i="53"/>
  <c r="N10" i="53" s="1"/>
  <c r="T9" i="53"/>
  <c r="L9" i="53"/>
  <c r="P9" i="53" s="1"/>
  <c r="V9" i="53" s="1"/>
  <c r="T8" i="53"/>
  <c r="P8" i="53"/>
  <c r="V8" i="53" s="1"/>
  <c r="N8" i="53"/>
  <c r="L8" i="53"/>
  <c r="T7" i="53"/>
  <c r="L7" i="53"/>
  <c r="N7" i="53" s="1"/>
  <c r="T6" i="53"/>
  <c r="L6" i="53"/>
  <c r="T5" i="53"/>
  <c r="L5" i="53"/>
  <c r="T4" i="53"/>
  <c r="P4" i="53"/>
  <c r="L4" i="53"/>
  <c r="N4" i="53" s="1"/>
  <c r="Q4" i="53" s="1"/>
  <c r="G172" i="49"/>
  <c r="G171" i="49"/>
  <c r="G170" i="49"/>
  <c r="G169" i="49"/>
  <c r="T164" i="49"/>
  <c r="L164" i="49"/>
  <c r="T163" i="49"/>
  <c r="L163" i="49"/>
  <c r="T162" i="49"/>
  <c r="P162" i="49"/>
  <c r="L162" i="49"/>
  <c r="N162" i="49" s="1"/>
  <c r="T161" i="49"/>
  <c r="N161" i="49"/>
  <c r="L161" i="49"/>
  <c r="P161" i="49" s="1"/>
  <c r="T160" i="49"/>
  <c r="L160" i="49"/>
  <c r="T159" i="49"/>
  <c r="L159" i="49"/>
  <c r="N159" i="49" s="1"/>
  <c r="T158" i="49"/>
  <c r="L158" i="49"/>
  <c r="T157" i="49"/>
  <c r="L157" i="49"/>
  <c r="P157" i="49" s="1"/>
  <c r="T156" i="49"/>
  <c r="L156" i="49"/>
  <c r="T155" i="49"/>
  <c r="P155" i="49"/>
  <c r="V155" i="49" s="1"/>
  <c r="L155" i="49"/>
  <c r="N155" i="49" s="1"/>
  <c r="T154" i="49"/>
  <c r="P154" i="49"/>
  <c r="V154" i="49" s="1"/>
  <c r="N154" i="49"/>
  <c r="Q154" i="49" s="1"/>
  <c r="L154" i="49"/>
  <c r="T153" i="49"/>
  <c r="L153" i="49"/>
  <c r="T152" i="49"/>
  <c r="L152" i="49"/>
  <c r="T151" i="49"/>
  <c r="L151" i="49"/>
  <c r="N151" i="49" s="1"/>
  <c r="T150" i="49"/>
  <c r="L150" i="49"/>
  <c r="T149" i="49"/>
  <c r="L149" i="49"/>
  <c r="P149" i="49" s="1"/>
  <c r="T148" i="49"/>
  <c r="L148" i="49"/>
  <c r="T147" i="49"/>
  <c r="L147" i="49"/>
  <c r="T146" i="49"/>
  <c r="P146" i="49"/>
  <c r="V146" i="49" s="1"/>
  <c r="N146" i="49"/>
  <c r="Q146" i="49" s="1"/>
  <c r="L146" i="49"/>
  <c r="T145" i="49"/>
  <c r="L145" i="49"/>
  <c r="P145" i="49" s="1"/>
  <c r="V145" i="49" s="1"/>
  <c r="T144" i="49"/>
  <c r="L144" i="49"/>
  <c r="T143" i="49"/>
  <c r="P143" i="49"/>
  <c r="L143" i="49"/>
  <c r="N143" i="49" s="1"/>
  <c r="T142" i="49"/>
  <c r="L142" i="49"/>
  <c r="N142" i="49" s="1"/>
  <c r="U142" i="49" s="1"/>
  <c r="T141" i="49"/>
  <c r="L141" i="49"/>
  <c r="P141" i="49" s="1"/>
  <c r="T140" i="49"/>
  <c r="L140" i="49"/>
  <c r="T139" i="49"/>
  <c r="L139" i="49"/>
  <c r="N139" i="49" s="1"/>
  <c r="U139" i="49" s="1"/>
  <c r="T138" i="49"/>
  <c r="L138" i="49"/>
  <c r="P138" i="49" s="1"/>
  <c r="T137" i="49"/>
  <c r="L137" i="49"/>
  <c r="P137" i="49" s="1"/>
  <c r="V137" i="49" s="1"/>
  <c r="T136" i="49"/>
  <c r="L136" i="49"/>
  <c r="T135" i="49"/>
  <c r="L135" i="49"/>
  <c r="T134" i="49"/>
  <c r="L134" i="49"/>
  <c r="P134" i="49" s="1"/>
  <c r="T133" i="49"/>
  <c r="L133" i="49"/>
  <c r="P133" i="49" s="1"/>
  <c r="T132" i="49"/>
  <c r="L132" i="49"/>
  <c r="T131" i="49"/>
  <c r="L131" i="49"/>
  <c r="T130" i="49"/>
  <c r="L130" i="49"/>
  <c r="T129" i="49"/>
  <c r="L129" i="49"/>
  <c r="P129" i="49" s="1"/>
  <c r="T128" i="49"/>
  <c r="L128" i="49"/>
  <c r="T127" i="49"/>
  <c r="L127" i="49"/>
  <c r="N127" i="49" s="1"/>
  <c r="T126" i="49"/>
  <c r="L126" i="49"/>
  <c r="P126" i="49" s="1"/>
  <c r="T125" i="49"/>
  <c r="L125" i="49"/>
  <c r="P125" i="49" s="1"/>
  <c r="T124" i="49"/>
  <c r="L124" i="49"/>
  <c r="T123" i="49"/>
  <c r="L123" i="49"/>
  <c r="T122" i="49"/>
  <c r="L122" i="49"/>
  <c r="P122" i="49" s="1"/>
  <c r="T121" i="49"/>
  <c r="N121" i="49"/>
  <c r="L121" i="49"/>
  <c r="P121" i="49" s="1"/>
  <c r="V121" i="49" s="1"/>
  <c r="T120" i="49"/>
  <c r="L120" i="49"/>
  <c r="T119" i="49"/>
  <c r="P119" i="49"/>
  <c r="L119" i="49"/>
  <c r="N119" i="49" s="1"/>
  <c r="T118" i="49"/>
  <c r="L118" i="49"/>
  <c r="P118" i="49" s="1"/>
  <c r="V118" i="49" s="1"/>
  <c r="T117" i="49"/>
  <c r="L117" i="49"/>
  <c r="P117" i="49" s="1"/>
  <c r="T116" i="49"/>
  <c r="L116" i="49"/>
  <c r="T115" i="49"/>
  <c r="P115" i="49"/>
  <c r="N115" i="49"/>
  <c r="U115" i="49" s="1"/>
  <c r="T114" i="49"/>
  <c r="L114" i="49"/>
  <c r="P114" i="49" s="1"/>
  <c r="T113" i="49"/>
  <c r="L113" i="49"/>
  <c r="P113" i="49" s="1"/>
  <c r="V113" i="49" s="1"/>
  <c r="T112" i="49"/>
  <c r="L112" i="49"/>
  <c r="T111" i="49"/>
  <c r="L111" i="49"/>
  <c r="N111" i="49" s="1"/>
  <c r="T110" i="49"/>
  <c r="N110" i="49"/>
  <c r="U110" i="49" s="1"/>
  <c r="L110" i="49"/>
  <c r="P110" i="49" s="1"/>
  <c r="T109" i="49"/>
  <c r="L109" i="49"/>
  <c r="P109" i="49" s="1"/>
  <c r="T108" i="49"/>
  <c r="L108" i="49"/>
  <c r="T107" i="49"/>
  <c r="L107" i="49"/>
  <c r="N107" i="49" s="1"/>
  <c r="U107" i="49" s="1"/>
  <c r="T106" i="49"/>
  <c r="L106" i="49"/>
  <c r="P106" i="49" s="1"/>
  <c r="T105" i="49"/>
  <c r="L105" i="49"/>
  <c r="P105" i="49" s="1"/>
  <c r="V105" i="49" s="1"/>
  <c r="T104" i="49"/>
  <c r="L104" i="49"/>
  <c r="T103" i="49"/>
  <c r="L103" i="49"/>
  <c r="P103" i="49" s="1"/>
  <c r="V103" i="49" s="1"/>
  <c r="T102" i="49"/>
  <c r="L102" i="49"/>
  <c r="P102" i="49" s="1"/>
  <c r="T101" i="49"/>
  <c r="L101" i="49"/>
  <c r="T100" i="49"/>
  <c r="L100" i="49"/>
  <c r="N100" i="49" s="1"/>
  <c r="U100" i="49" s="1"/>
  <c r="T99" i="49"/>
  <c r="L99" i="49"/>
  <c r="P99" i="49" s="1"/>
  <c r="T98" i="49"/>
  <c r="L98" i="49"/>
  <c r="N98" i="49" s="1"/>
  <c r="T97" i="49"/>
  <c r="L97" i="49"/>
  <c r="T96" i="49"/>
  <c r="L96" i="49"/>
  <c r="N96" i="49" s="1"/>
  <c r="U96" i="49" s="1"/>
  <c r="T95" i="49"/>
  <c r="L95" i="49"/>
  <c r="P95" i="49" s="1"/>
  <c r="T94" i="49"/>
  <c r="L94" i="49"/>
  <c r="P94" i="49" s="1"/>
  <c r="T93" i="49"/>
  <c r="L93" i="49"/>
  <c r="T92" i="49"/>
  <c r="L92" i="49"/>
  <c r="N92" i="49" s="1"/>
  <c r="U92" i="49" s="1"/>
  <c r="T91" i="49"/>
  <c r="L91" i="49"/>
  <c r="P91" i="49" s="1"/>
  <c r="T90" i="49"/>
  <c r="L90" i="49"/>
  <c r="P90" i="49" s="1"/>
  <c r="T89" i="49"/>
  <c r="L89" i="49"/>
  <c r="T88" i="49"/>
  <c r="L88" i="49"/>
  <c r="N88" i="49" s="1"/>
  <c r="U88" i="49" s="1"/>
  <c r="T87" i="49"/>
  <c r="N87" i="49"/>
  <c r="U87" i="49" s="1"/>
  <c r="L87" i="49"/>
  <c r="P87" i="49" s="1"/>
  <c r="T86" i="49"/>
  <c r="L86" i="49"/>
  <c r="P86" i="49" s="1"/>
  <c r="T85" i="49"/>
  <c r="L85" i="49"/>
  <c r="T84" i="49"/>
  <c r="L84" i="49"/>
  <c r="N84" i="49" s="1"/>
  <c r="U84" i="49" s="1"/>
  <c r="T83" i="49"/>
  <c r="L83" i="49"/>
  <c r="P83" i="49" s="1"/>
  <c r="T82" i="49"/>
  <c r="L82" i="49"/>
  <c r="P82" i="49" s="1"/>
  <c r="V82" i="49" s="1"/>
  <c r="T81" i="49"/>
  <c r="L81" i="49"/>
  <c r="T80" i="49"/>
  <c r="L80" i="49"/>
  <c r="N80" i="49" s="1"/>
  <c r="U80" i="49" s="1"/>
  <c r="T79" i="49"/>
  <c r="N79" i="49"/>
  <c r="U79" i="49" s="1"/>
  <c r="L79" i="49"/>
  <c r="P79" i="49" s="1"/>
  <c r="T78" i="49"/>
  <c r="L78" i="49"/>
  <c r="P78" i="49" s="1"/>
  <c r="T77" i="49"/>
  <c r="L77" i="49"/>
  <c r="T76" i="49"/>
  <c r="L76" i="49"/>
  <c r="N76" i="49" s="1"/>
  <c r="U76" i="49" s="1"/>
  <c r="T75" i="49"/>
  <c r="L75" i="49"/>
  <c r="P75" i="49" s="1"/>
  <c r="T74" i="49"/>
  <c r="L74" i="49"/>
  <c r="P74" i="49" s="1"/>
  <c r="T73" i="49"/>
  <c r="L73" i="49"/>
  <c r="T72" i="49"/>
  <c r="L72" i="49"/>
  <c r="N72" i="49" s="1"/>
  <c r="U72" i="49" s="1"/>
  <c r="T71" i="49"/>
  <c r="L71" i="49"/>
  <c r="T70" i="49"/>
  <c r="L70" i="49"/>
  <c r="P70" i="49" s="1"/>
  <c r="T69" i="49"/>
  <c r="L69" i="49"/>
  <c r="T68" i="49"/>
  <c r="L68" i="49"/>
  <c r="N68" i="49" s="1"/>
  <c r="U68" i="49" s="1"/>
  <c r="T67" i="49"/>
  <c r="L67" i="49"/>
  <c r="P67" i="49" s="1"/>
  <c r="V67" i="49" s="1"/>
  <c r="T66" i="49"/>
  <c r="L66" i="49"/>
  <c r="P66" i="49" s="1"/>
  <c r="V66" i="49" s="1"/>
  <c r="T65" i="49"/>
  <c r="L65" i="49"/>
  <c r="T64" i="49"/>
  <c r="L64" i="49"/>
  <c r="N64" i="49" s="1"/>
  <c r="U64" i="49" s="1"/>
  <c r="T63" i="49"/>
  <c r="L63" i="49"/>
  <c r="P63" i="49" s="1"/>
  <c r="V63" i="49" s="1"/>
  <c r="T62" i="49"/>
  <c r="L62" i="49"/>
  <c r="P62" i="49" s="1"/>
  <c r="T61" i="49"/>
  <c r="L61" i="49"/>
  <c r="T58" i="49"/>
  <c r="L58" i="49"/>
  <c r="N58" i="49" s="1"/>
  <c r="U58" i="49" s="1"/>
  <c r="T57" i="49"/>
  <c r="L57" i="49"/>
  <c r="P57" i="49" s="1"/>
  <c r="T56" i="49"/>
  <c r="L56" i="49"/>
  <c r="T55" i="49"/>
  <c r="L55" i="49"/>
  <c r="P55" i="49" s="1"/>
  <c r="T54" i="49"/>
  <c r="L54" i="49"/>
  <c r="N54" i="49" s="1"/>
  <c r="U54" i="49" s="1"/>
  <c r="T53" i="49"/>
  <c r="L53" i="49"/>
  <c r="P53" i="49" s="1"/>
  <c r="V53" i="49" s="1"/>
  <c r="T52" i="49"/>
  <c r="N52" i="49"/>
  <c r="L52" i="49"/>
  <c r="P52" i="49" s="1"/>
  <c r="V52" i="49" s="1"/>
  <c r="T51" i="49"/>
  <c r="L51" i="49"/>
  <c r="P51" i="49" s="1"/>
  <c r="T50" i="49"/>
  <c r="L50" i="49"/>
  <c r="N50" i="49" s="1"/>
  <c r="U50" i="49" s="1"/>
  <c r="T49" i="49"/>
  <c r="L49" i="49"/>
  <c r="T48" i="49"/>
  <c r="L48" i="49"/>
  <c r="N48" i="49" s="1"/>
  <c r="T47" i="49"/>
  <c r="L47" i="49"/>
  <c r="T46" i="49"/>
  <c r="L46" i="49"/>
  <c r="N46" i="49" s="1"/>
  <c r="U46" i="49" s="1"/>
  <c r="T45" i="49"/>
  <c r="L45" i="49"/>
  <c r="N45" i="49" s="1"/>
  <c r="U45" i="49" s="1"/>
  <c r="T44" i="49"/>
  <c r="L44" i="49"/>
  <c r="N44" i="49" s="1"/>
  <c r="T43" i="49"/>
  <c r="L43" i="49"/>
  <c r="P43" i="49" s="1"/>
  <c r="T42" i="49"/>
  <c r="P42" i="49"/>
  <c r="L42" i="49"/>
  <c r="N42" i="49" s="1"/>
  <c r="T41" i="49"/>
  <c r="N41" i="49"/>
  <c r="L41" i="49"/>
  <c r="P41" i="49" s="1"/>
  <c r="T40" i="49"/>
  <c r="L40" i="49"/>
  <c r="P40" i="49" s="1"/>
  <c r="V40" i="49" s="1"/>
  <c r="T39" i="49"/>
  <c r="L39" i="49"/>
  <c r="P39" i="49" s="1"/>
  <c r="T38" i="49"/>
  <c r="L38" i="49"/>
  <c r="T37" i="49"/>
  <c r="P37" i="49"/>
  <c r="L37" i="49"/>
  <c r="N37" i="49" s="1"/>
  <c r="U37" i="49" s="1"/>
  <c r="T36" i="49"/>
  <c r="L36" i="49"/>
  <c r="P36" i="49" s="1"/>
  <c r="T35" i="49"/>
  <c r="L35" i="49"/>
  <c r="P35" i="49" s="1"/>
  <c r="T34" i="49"/>
  <c r="P34" i="49"/>
  <c r="L34" i="49"/>
  <c r="N34" i="49" s="1"/>
  <c r="T33" i="49"/>
  <c r="N33" i="49"/>
  <c r="L33" i="49"/>
  <c r="P33" i="49" s="1"/>
  <c r="V33" i="49" s="1"/>
  <c r="T32" i="49"/>
  <c r="L32" i="49"/>
  <c r="N32" i="49" s="1"/>
  <c r="T31" i="49"/>
  <c r="L31" i="49"/>
  <c r="P31" i="49" s="1"/>
  <c r="T30" i="49"/>
  <c r="L30" i="49"/>
  <c r="T29" i="49"/>
  <c r="L29" i="49"/>
  <c r="N29" i="49" s="1"/>
  <c r="T28" i="49"/>
  <c r="L28" i="49"/>
  <c r="P28" i="49" s="1"/>
  <c r="T27" i="49"/>
  <c r="L27" i="49"/>
  <c r="P27" i="49" s="1"/>
  <c r="T26" i="49"/>
  <c r="L26" i="49"/>
  <c r="T25" i="49"/>
  <c r="N25" i="49"/>
  <c r="U25" i="49" s="1"/>
  <c r="L25" i="49"/>
  <c r="P25" i="49" s="1"/>
  <c r="T24" i="49"/>
  <c r="L24" i="49"/>
  <c r="P24" i="49" s="1"/>
  <c r="T23" i="49"/>
  <c r="L23" i="49"/>
  <c r="P23" i="49" s="1"/>
  <c r="T22" i="49"/>
  <c r="L22" i="49"/>
  <c r="T21" i="49"/>
  <c r="L21" i="49"/>
  <c r="T20" i="49"/>
  <c r="L20" i="49"/>
  <c r="N20" i="49" s="1"/>
  <c r="T19" i="49"/>
  <c r="L19" i="49"/>
  <c r="P19" i="49" s="1"/>
  <c r="V19" i="49" s="1"/>
  <c r="T18" i="49"/>
  <c r="P18" i="49"/>
  <c r="V18" i="49" s="1"/>
  <c r="L18" i="49"/>
  <c r="N18" i="49" s="1"/>
  <c r="T17" i="49"/>
  <c r="L17" i="49"/>
  <c r="T16" i="49"/>
  <c r="L16" i="49"/>
  <c r="N16" i="49" s="1"/>
  <c r="T15" i="49"/>
  <c r="L15" i="49"/>
  <c r="P15" i="49" s="1"/>
  <c r="V15" i="49" s="1"/>
  <c r="T14" i="49"/>
  <c r="L14" i="49"/>
  <c r="T13" i="49"/>
  <c r="L13" i="49"/>
  <c r="N13" i="49" s="1"/>
  <c r="T12" i="49"/>
  <c r="L12" i="49"/>
  <c r="P12" i="49" s="1"/>
  <c r="V12" i="49" s="1"/>
  <c r="T11" i="49"/>
  <c r="L11" i="49"/>
  <c r="P11" i="49" s="1"/>
  <c r="V11" i="49" s="1"/>
  <c r="T10" i="49"/>
  <c r="L10" i="49"/>
  <c r="N10" i="49" s="1"/>
  <c r="T9" i="49"/>
  <c r="L9" i="49"/>
  <c r="T8" i="49"/>
  <c r="L8" i="49"/>
  <c r="N8" i="49" s="1"/>
  <c r="T7" i="49"/>
  <c r="L7" i="49"/>
  <c r="P7" i="49" s="1"/>
  <c r="V7" i="49" s="1"/>
  <c r="T6" i="49"/>
  <c r="L6" i="49"/>
  <c r="N6" i="49" s="1"/>
  <c r="T5" i="49"/>
  <c r="L5" i="49"/>
  <c r="P5" i="49" s="1"/>
  <c r="V5" i="49" s="1"/>
  <c r="T4" i="49"/>
  <c r="L4" i="49"/>
  <c r="G172" i="52"/>
  <c r="G171" i="52"/>
  <c r="G170" i="52"/>
  <c r="G169" i="52"/>
  <c r="T164" i="52"/>
  <c r="N164" i="52"/>
  <c r="L164" i="52"/>
  <c r="P164" i="52" s="1"/>
  <c r="V164" i="52" s="1"/>
  <c r="V163" i="52"/>
  <c r="T163" i="52"/>
  <c r="P163" i="52"/>
  <c r="L163" i="52"/>
  <c r="N163" i="52" s="1"/>
  <c r="T162" i="52"/>
  <c r="N162" i="52"/>
  <c r="Q162" i="52" s="1"/>
  <c r="L162" i="52"/>
  <c r="P162" i="52" s="1"/>
  <c r="T161" i="52"/>
  <c r="L161" i="52"/>
  <c r="T160" i="52"/>
  <c r="L160" i="52"/>
  <c r="P160" i="52" s="1"/>
  <c r="V160" i="52" s="1"/>
  <c r="T159" i="52"/>
  <c r="L159" i="52"/>
  <c r="T158" i="52"/>
  <c r="L158" i="52"/>
  <c r="T157" i="52"/>
  <c r="L157" i="52"/>
  <c r="N157" i="52" s="1"/>
  <c r="T156" i="52"/>
  <c r="N156" i="52"/>
  <c r="U156" i="52" s="1"/>
  <c r="L156" i="52"/>
  <c r="P156" i="52" s="1"/>
  <c r="T155" i="52"/>
  <c r="L155" i="52"/>
  <c r="T154" i="52"/>
  <c r="N154" i="52"/>
  <c r="L154" i="52"/>
  <c r="P154" i="52" s="1"/>
  <c r="T153" i="52"/>
  <c r="P153" i="52"/>
  <c r="L153" i="52"/>
  <c r="N153" i="52" s="1"/>
  <c r="T152" i="52"/>
  <c r="Q152" i="52"/>
  <c r="N152" i="52"/>
  <c r="U152" i="52" s="1"/>
  <c r="L152" i="52"/>
  <c r="P152" i="52" s="1"/>
  <c r="T151" i="52"/>
  <c r="L151" i="52"/>
  <c r="T150" i="52"/>
  <c r="L150" i="52"/>
  <c r="T149" i="52"/>
  <c r="L149" i="52"/>
  <c r="T148" i="52"/>
  <c r="L148" i="52"/>
  <c r="T147" i="52"/>
  <c r="L147" i="52"/>
  <c r="T146" i="52"/>
  <c r="N146" i="52"/>
  <c r="L146" i="52"/>
  <c r="P146" i="52" s="1"/>
  <c r="V146" i="52" s="1"/>
  <c r="T145" i="52"/>
  <c r="L145" i="52"/>
  <c r="T144" i="52"/>
  <c r="L144" i="52"/>
  <c r="P144" i="52" s="1"/>
  <c r="V144" i="52" s="1"/>
  <c r="T143" i="52"/>
  <c r="L143" i="52"/>
  <c r="T142" i="52"/>
  <c r="L142" i="52"/>
  <c r="T141" i="52"/>
  <c r="L141" i="52"/>
  <c r="N141" i="52" s="1"/>
  <c r="T140" i="52"/>
  <c r="N140" i="52"/>
  <c r="U140" i="52" s="1"/>
  <c r="L140" i="52"/>
  <c r="P140" i="52" s="1"/>
  <c r="T139" i="52"/>
  <c r="L139" i="52"/>
  <c r="T138" i="52"/>
  <c r="N138" i="52"/>
  <c r="L138" i="52"/>
  <c r="P138" i="52" s="1"/>
  <c r="T137" i="52"/>
  <c r="P137" i="52"/>
  <c r="L137" i="52"/>
  <c r="N137" i="52" s="1"/>
  <c r="T136" i="52"/>
  <c r="Q136" i="52"/>
  <c r="N136" i="52"/>
  <c r="U136" i="52" s="1"/>
  <c r="L136" i="52"/>
  <c r="P136" i="52" s="1"/>
  <c r="T135" i="52"/>
  <c r="L135" i="52"/>
  <c r="T134" i="52"/>
  <c r="L134" i="52"/>
  <c r="T133" i="52"/>
  <c r="L133" i="52"/>
  <c r="T132" i="52"/>
  <c r="L132" i="52"/>
  <c r="T131" i="52"/>
  <c r="L131" i="52"/>
  <c r="T130" i="52"/>
  <c r="N130" i="52"/>
  <c r="L130" i="52"/>
  <c r="P130" i="52" s="1"/>
  <c r="V130" i="52" s="1"/>
  <c r="T129" i="52"/>
  <c r="L129" i="52"/>
  <c r="N129" i="52" s="1"/>
  <c r="T128" i="52"/>
  <c r="N128" i="52"/>
  <c r="U128" i="52" s="1"/>
  <c r="L128" i="52"/>
  <c r="P128" i="52" s="1"/>
  <c r="T127" i="52"/>
  <c r="L127" i="52"/>
  <c r="T126" i="52"/>
  <c r="L126" i="52"/>
  <c r="P126" i="52" s="1"/>
  <c r="T125" i="52"/>
  <c r="L125" i="52"/>
  <c r="N125" i="52" s="1"/>
  <c r="T124" i="52"/>
  <c r="L124" i="52"/>
  <c r="P124" i="52" s="1"/>
  <c r="T123" i="52"/>
  <c r="L123" i="52"/>
  <c r="T122" i="52"/>
  <c r="L122" i="52"/>
  <c r="P122" i="52" s="1"/>
  <c r="T121" i="52"/>
  <c r="L121" i="52"/>
  <c r="N121" i="52" s="1"/>
  <c r="T120" i="52"/>
  <c r="N120" i="52"/>
  <c r="U120" i="52" s="1"/>
  <c r="L120" i="52"/>
  <c r="P120" i="52" s="1"/>
  <c r="T119" i="52"/>
  <c r="L119" i="52"/>
  <c r="T118" i="52"/>
  <c r="L118" i="52"/>
  <c r="P118" i="52" s="1"/>
  <c r="T117" i="52"/>
  <c r="L117" i="52"/>
  <c r="N117" i="52" s="1"/>
  <c r="T116" i="52"/>
  <c r="L116" i="52"/>
  <c r="P116" i="52" s="1"/>
  <c r="T115" i="52"/>
  <c r="L115" i="52"/>
  <c r="T114" i="52"/>
  <c r="L114" i="52"/>
  <c r="T113" i="52"/>
  <c r="L113" i="52"/>
  <c r="N113" i="52" s="1"/>
  <c r="T112" i="52"/>
  <c r="L112" i="52"/>
  <c r="P112" i="52" s="1"/>
  <c r="V112" i="52" s="1"/>
  <c r="T111" i="52"/>
  <c r="L111" i="52"/>
  <c r="T110" i="52"/>
  <c r="L110" i="52"/>
  <c r="P110" i="52" s="1"/>
  <c r="T109" i="52"/>
  <c r="L109" i="52"/>
  <c r="N109" i="52" s="1"/>
  <c r="T108" i="52"/>
  <c r="L108" i="52"/>
  <c r="P108" i="52" s="1"/>
  <c r="T107" i="52"/>
  <c r="L107" i="52"/>
  <c r="T106" i="52"/>
  <c r="L106" i="52"/>
  <c r="T105" i="52"/>
  <c r="L105" i="52"/>
  <c r="N105" i="52" s="1"/>
  <c r="T104" i="52"/>
  <c r="N104" i="52"/>
  <c r="U104" i="52" s="1"/>
  <c r="L104" i="52"/>
  <c r="P104" i="52" s="1"/>
  <c r="T103" i="52"/>
  <c r="L103" i="52"/>
  <c r="N103" i="52" s="1"/>
  <c r="T102" i="52"/>
  <c r="L102" i="52"/>
  <c r="P102" i="52" s="1"/>
  <c r="T101" i="52"/>
  <c r="L101" i="52"/>
  <c r="T100" i="52"/>
  <c r="L100" i="52"/>
  <c r="P100" i="52" s="1"/>
  <c r="T99" i="52"/>
  <c r="L99" i="52"/>
  <c r="N99" i="52" s="1"/>
  <c r="T98" i="52"/>
  <c r="L98" i="52"/>
  <c r="P98" i="52" s="1"/>
  <c r="T97" i="52"/>
  <c r="L97" i="52"/>
  <c r="N97" i="52" s="1"/>
  <c r="T96" i="52"/>
  <c r="L96" i="52"/>
  <c r="P96" i="52" s="1"/>
  <c r="T95" i="52"/>
  <c r="L95" i="52"/>
  <c r="N95" i="52" s="1"/>
  <c r="T94" i="52"/>
  <c r="L94" i="52"/>
  <c r="T93" i="52"/>
  <c r="P93" i="52"/>
  <c r="L93" i="52"/>
  <c r="N93" i="52" s="1"/>
  <c r="T92" i="52"/>
  <c r="L92" i="52"/>
  <c r="T91" i="52"/>
  <c r="L91" i="52"/>
  <c r="N91" i="52" s="1"/>
  <c r="T90" i="52"/>
  <c r="L90" i="52"/>
  <c r="P90" i="52" s="1"/>
  <c r="T89" i="52"/>
  <c r="L89" i="52"/>
  <c r="N89" i="52" s="1"/>
  <c r="T88" i="52"/>
  <c r="N88" i="52"/>
  <c r="L88" i="52"/>
  <c r="P88" i="52" s="1"/>
  <c r="T87" i="52"/>
  <c r="L87" i="52"/>
  <c r="N87" i="52" s="1"/>
  <c r="T86" i="52"/>
  <c r="L86" i="52"/>
  <c r="P86" i="52" s="1"/>
  <c r="T85" i="52"/>
  <c r="L85" i="52"/>
  <c r="N85" i="52" s="1"/>
  <c r="T84" i="52"/>
  <c r="L84" i="52"/>
  <c r="P84" i="52" s="1"/>
  <c r="T83" i="52"/>
  <c r="L83" i="52"/>
  <c r="N83" i="52" s="1"/>
  <c r="T82" i="52"/>
  <c r="L82" i="52"/>
  <c r="P82" i="52" s="1"/>
  <c r="T81" i="52"/>
  <c r="L81" i="52"/>
  <c r="N81" i="52" s="1"/>
  <c r="T80" i="52"/>
  <c r="L80" i="52"/>
  <c r="T79" i="52"/>
  <c r="L79" i="52"/>
  <c r="N79" i="52" s="1"/>
  <c r="T78" i="52"/>
  <c r="L78" i="52"/>
  <c r="P78" i="52" s="1"/>
  <c r="T77" i="52"/>
  <c r="L77" i="52"/>
  <c r="N77" i="52" s="1"/>
  <c r="T76" i="52"/>
  <c r="L76" i="52"/>
  <c r="P76" i="52" s="1"/>
  <c r="T75" i="52"/>
  <c r="L75" i="52"/>
  <c r="N75" i="52" s="1"/>
  <c r="T74" i="52"/>
  <c r="L74" i="52"/>
  <c r="P74" i="52" s="1"/>
  <c r="V74" i="52" s="1"/>
  <c r="T73" i="52"/>
  <c r="L73" i="52"/>
  <c r="N73" i="52" s="1"/>
  <c r="T72" i="52"/>
  <c r="L72" i="52"/>
  <c r="P72" i="52" s="1"/>
  <c r="V72" i="52" s="1"/>
  <c r="T71" i="52"/>
  <c r="L71" i="52"/>
  <c r="N71" i="52" s="1"/>
  <c r="T70" i="52"/>
  <c r="N70" i="52"/>
  <c r="U70" i="52" s="1"/>
  <c r="L70" i="52"/>
  <c r="P70" i="52" s="1"/>
  <c r="V70" i="52" s="1"/>
  <c r="T69" i="52"/>
  <c r="L69" i="52"/>
  <c r="N69" i="52" s="1"/>
  <c r="T68" i="52"/>
  <c r="L68" i="52"/>
  <c r="P68" i="52" s="1"/>
  <c r="T67" i="52"/>
  <c r="L67" i="52"/>
  <c r="T66" i="52"/>
  <c r="L66" i="52"/>
  <c r="P66" i="52" s="1"/>
  <c r="T65" i="52"/>
  <c r="L65" i="52"/>
  <c r="N65" i="52" s="1"/>
  <c r="T64" i="52"/>
  <c r="N64" i="52"/>
  <c r="U64" i="52" s="1"/>
  <c r="L64" i="52"/>
  <c r="P64" i="52" s="1"/>
  <c r="T63" i="52"/>
  <c r="L63" i="52"/>
  <c r="N63" i="52" s="1"/>
  <c r="T62" i="52"/>
  <c r="L62" i="52"/>
  <c r="P62" i="52" s="1"/>
  <c r="T61" i="52"/>
  <c r="L61" i="52"/>
  <c r="N61" i="52" s="1"/>
  <c r="T58" i="52"/>
  <c r="L58" i="52"/>
  <c r="T57" i="52"/>
  <c r="P57" i="52"/>
  <c r="L57" i="52"/>
  <c r="N57" i="52" s="1"/>
  <c r="T56" i="52"/>
  <c r="L56" i="52"/>
  <c r="P56" i="52" s="1"/>
  <c r="T55" i="52"/>
  <c r="L55" i="52"/>
  <c r="N55" i="52" s="1"/>
  <c r="U55" i="52" s="1"/>
  <c r="T54" i="52"/>
  <c r="L54" i="52"/>
  <c r="P54" i="52" s="1"/>
  <c r="T53" i="52"/>
  <c r="L53" i="52"/>
  <c r="P53" i="52" s="1"/>
  <c r="T52" i="52"/>
  <c r="L52" i="52"/>
  <c r="N52" i="52" s="1"/>
  <c r="T51" i="52"/>
  <c r="L51" i="52"/>
  <c r="P51" i="52" s="1"/>
  <c r="T50" i="52"/>
  <c r="L50" i="52"/>
  <c r="P50" i="52" s="1"/>
  <c r="T49" i="52"/>
  <c r="L49" i="52"/>
  <c r="P49" i="52" s="1"/>
  <c r="T48" i="52"/>
  <c r="L48" i="52"/>
  <c r="N48" i="52" s="1"/>
  <c r="T47" i="52"/>
  <c r="L47" i="52"/>
  <c r="P47" i="52" s="1"/>
  <c r="T46" i="52"/>
  <c r="L46" i="52"/>
  <c r="P46" i="52" s="1"/>
  <c r="V46" i="52" s="1"/>
  <c r="T45" i="52"/>
  <c r="L45" i="52"/>
  <c r="T44" i="52"/>
  <c r="L44" i="52"/>
  <c r="N44" i="52" s="1"/>
  <c r="T43" i="52"/>
  <c r="L43" i="52"/>
  <c r="P43" i="52" s="1"/>
  <c r="V43" i="52" s="1"/>
  <c r="T42" i="52"/>
  <c r="L42" i="52"/>
  <c r="P42" i="52" s="1"/>
  <c r="T41" i="52"/>
  <c r="L41" i="52"/>
  <c r="P41" i="52" s="1"/>
  <c r="T40" i="52"/>
  <c r="L40" i="52"/>
  <c r="T39" i="52"/>
  <c r="L39" i="52"/>
  <c r="P39" i="52" s="1"/>
  <c r="T38" i="52"/>
  <c r="L38" i="52"/>
  <c r="P38" i="52" s="1"/>
  <c r="T37" i="52"/>
  <c r="N37" i="52"/>
  <c r="U37" i="52" s="1"/>
  <c r="L37" i="52"/>
  <c r="P37" i="52" s="1"/>
  <c r="T36" i="52"/>
  <c r="L36" i="52"/>
  <c r="N36" i="52" s="1"/>
  <c r="T35" i="52"/>
  <c r="L35" i="52"/>
  <c r="T34" i="52"/>
  <c r="L34" i="52"/>
  <c r="P34" i="52" s="1"/>
  <c r="T33" i="52"/>
  <c r="L33" i="52"/>
  <c r="P33" i="52" s="1"/>
  <c r="T32" i="52"/>
  <c r="P32" i="52"/>
  <c r="L32" i="52"/>
  <c r="N32" i="52" s="1"/>
  <c r="T31" i="52"/>
  <c r="N31" i="52"/>
  <c r="L31" i="52"/>
  <c r="P31" i="52" s="1"/>
  <c r="T30" i="52"/>
  <c r="L30" i="52"/>
  <c r="T29" i="52"/>
  <c r="N29" i="52"/>
  <c r="U29" i="52" s="1"/>
  <c r="L29" i="52"/>
  <c r="P29" i="52" s="1"/>
  <c r="T28" i="52"/>
  <c r="L28" i="52"/>
  <c r="N28" i="52" s="1"/>
  <c r="T27" i="52"/>
  <c r="L27" i="52"/>
  <c r="T26" i="52"/>
  <c r="L26" i="52"/>
  <c r="T25" i="52"/>
  <c r="L25" i="52"/>
  <c r="T24" i="52"/>
  <c r="L24" i="52"/>
  <c r="T23" i="52"/>
  <c r="L23" i="52"/>
  <c r="T22" i="52"/>
  <c r="L22" i="52"/>
  <c r="T21" i="52"/>
  <c r="L21" i="52"/>
  <c r="T20" i="52"/>
  <c r="P20" i="52"/>
  <c r="L20" i="52"/>
  <c r="N20" i="52" s="1"/>
  <c r="T19" i="52"/>
  <c r="L19" i="52"/>
  <c r="T18" i="52"/>
  <c r="L18" i="52"/>
  <c r="T17" i="52"/>
  <c r="L17" i="52"/>
  <c r="P17" i="52" s="1"/>
  <c r="V17" i="52" s="1"/>
  <c r="T16" i="52"/>
  <c r="L16" i="52"/>
  <c r="T15" i="52"/>
  <c r="L15" i="52"/>
  <c r="P15" i="52" s="1"/>
  <c r="T14" i="52"/>
  <c r="L14" i="52"/>
  <c r="N14" i="52" s="1"/>
  <c r="T13" i="52"/>
  <c r="L13" i="52"/>
  <c r="T12" i="52"/>
  <c r="L12" i="52"/>
  <c r="N12" i="52" s="1"/>
  <c r="T11" i="52"/>
  <c r="L11" i="52"/>
  <c r="T10" i="52"/>
  <c r="L10" i="52"/>
  <c r="N10" i="52" s="1"/>
  <c r="T9" i="52"/>
  <c r="L9" i="52"/>
  <c r="P9" i="52" s="1"/>
  <c r="T8" i="52"/>
  <c r="L8" i="52"/>
  <c r="T7" i="52"/>
  <c r="L7" i="52"/>
  <c r="P7" i="52" s="1"/>
  <c r="T6" i="52"/>
  <c r="L6" i="52"/>
  <c r="N6" i="52" s="1"/>
  <c r="T5" i="52"/>
  <c r="L5" i="52"/>
  <c r="T4" i="52"/>
  <c r="L4" i="52"/>
  <c r="P4" i="52" s="1"/>
  <c r="G172" i="48"/>
  <c r="G171" i="48"/>
  <c r="G170" i="48"/>
  <c r="G169" i="48"/>
  <c r="T164" i="48"/>
  <c r="P164" i="48"/>
  <c r="V164" i="48" s="1"/>
  <c r="N164" i="48"/>
  <c r="L164" i="48"/>
  <c r="T163" i="48"/>
  <c r="L163" i="48"/>
  <c r="T162" i="48"/>
  <c r="L162" i="48"/>
  <c r="T161" i="48"/>
  <c r="L161" i="48"/>
  <c r="T160" i="48"/>
  <c r="L160" i="48"/>
  <c r="N160" i="48" s="1"/>
  <c r="U160" i="48" s="1"/>
  <c r="T159" i="48"/>
  <c r="P159" i="48"/>
  <c r="L159" i="48"/>
  <c r="N159" i="48" s="1"/>
  <c r="T158" i="48"/>
  <c r="L158" i="48"/>
  <c r="T157" i="48"/>
  <c r="L157" i="48"/>
  <c r="T156" i="48"/>
  <c r="L156" i="48"/>
  <c r="T155" i="48"/>
  <c r="L155" i="48"/>
  <c r="T154" i="48"/>
  <c r="N154" i="48"/>
  <c r="L154" i="48"/>
  <c r="P154" i="48" s="1"/>
  <c r="T153" i="48"/>
  <c r="L153" i="48"/>
  <c r="T152" i="48"/>
  <c r="P152" i="48"/>
  <c r="V152" i="48" s="1"/>
  <c r="N152" i="48"/>
  <c r="L152" i="48"/>
  <c r="T151" i="48"/>
  <c r="P151" i="48"/>
  <c r="V151" i="48" s="1"/>
  <c r="L151" i="48"/>
  <c r="N151" i="48" s="1"/>
  <c r="T150" i="48"/>
  <c r="N150" i="48"/>
  <c r="U150" i="48" s="1"/>
  <c r="L150" i="48"/>
  <c r="P150" i="48" s="1"/>
  <c r="T149" i="48"/>
  <c r="L149" i="48"/>
  <c r="T148" i="48"/>
  <c r="P148" i="48"/>
  <c r="L148" i="48"/>
  <c r="N148" i="48" s="1"/>
  <c r="T147" i="48"/>
  <c r="L147" i="48"/>
  <c r="T146" i="48"/>
  <c r="N146" i="48"/>
  <c r="L146" i="48"/>
  <c r="P146" i="48" s="1"/>
  <c r="T145" i="48"/>
  <c r="L145" i="48"/>
  <c r="N145" i="48" s="1"/>
  <c r="T144" i="48"/>
  <c r="Q144" i="48"/>
  <c r="P144" i="48"/>
  <c r="V144" i="48" s="1"/>
  <c r="N144" i="48"/>
  <c r="U144" i="48" s="1"/>
  <c r="L144" i="48"/>
  <c r="V143" i="48"/>
  <c r="T143" i="48"/>
  <c r="P143" i="48"/>
  <c r="L143" i="48"/>
  <c r="N143" i="48" s="1"/>
  <c r="U142" i="48"/>
  <c r="T142" i="48"/>
  <c r="N142" i="48"/>
  <c r="L142" i="48"/>
  <c r="P142" i="48" s="1"/>
  <c r="T141" i="48"/>
  <c r="L141" i="48"/>
  <c r="T140" i="48"/>
  <c r="N140" i="48"/>
  <c r="U140" i="48" s="1"/>
  <c r="L140" i="48"/>
  <c r="P140" i="48" s="1"/>
  <c r="V140" i="48" s="1"/>
  <c r="T139" i="48"/>
  <c r="L139" i="48"/>
  <c r="T138" i="48"/>
  <c r="N138" i="48"/>
  <c r="L138" i="48"/>
  <c r="P138" i="48" s="1"/>
  <c r="T137" i="48"/>
  <c r="P137" i="48"/>
  <c r="V137" i="48" s="1"/>
  <c r="L137" i="48"/>
  <c r="N137" i="48" s="1"/>
  <c r="T136" i="48"/>
  <c r="N136" i="48"/>
  <c r="U136" i="48" s="1"/>
  <c r="L136" i="48"/>
  <c r="P136" i="48" s="1"/>
  <c r="V136" i="48" s="1"/>
  <c r="T135" i="48"/>
  <c r="L135" i="48"/>
  <c r="T134" i="48"/>
  <c r="N134" i="48"/>
  <c r="L134" i="48"/>
  <c r="P134" i="48" s="1"/>
  <c r="V134" i="48" s="1"/>
  <c r="T133" i="48"/>
  <c r="L133" i="48"/>
  <c r="T132" i="48"/>
  <c r="L132" i="48"/>
  <c r="P132" i="48" s="1"/>
  <c r="T131" i="48"/>
  <c r="L131" i="48"/>
  <c r="T130" i="48"/>
  <c r="L130" i="48"/>
  <c r="T129" i="48"/>
  <c r="L129" i="48"/>
  <c r="N129" i="48" s="1"/>
  <c r="T128" i="48"/>
  <c r="P128" i="48"/>
  <c r="L128" i="48"/>
  <c r="N128" i="48" s="1"/>
  <c r="T127" i="48"/>
  <c r="P127" i="48"/>
  <c r="L127" i="48"/>
  <c r="N127" i="48" s="1"/>
  <c r="T126" i="48"/>
  <c r="N126" i="48"/>
  <c r="U126" i="48" s="1"/>
  <c r="L126" i="48"/>
  <c r="P126" i="48" s="1"/>
  <c r="V126" i="48" s="1"/>
  <c r="T125" i="48"/>
  <c r="L125" i="48"/>
  <c r="T124" i="48"/>
  <c r="P124" i="48"/>
  <c r="L124" i="48"/>
  <c r="N124" i="48" s="1"/>
  <c r="U124" i="48" s="1"/>
  <c r="T123" i="48"/>
  <c r="L123" i="48"/>
  <c r="T122" i="48"/>
  <c r="L122" i="48"/>
  <c r="P122" i="48" s="1"/>
  <c r="V122" i="48" s="1"/>
  <c r="T121" i="48"/>
  <c r="L121" i="48"/>
  <c r="N121" i="48" s="1"/>
  <c r="T120" i="48"/>
  <c r="N120" i="48"/>
  <c r="U120" i="48" s="1"/>
  <c r="L120" i="48"/>
  <c r="P120" i="48" s="1"/>
  <c r="T119" i="48"/>
  <c r="L119" i="48"/>
  <c r="T118" i="48"/>
  <c r="L118" i="48"/>
  <c r="T117" i="48"/>
  <c r="L117" i="48"/>
  <c r="T116" i="48"/>
  <c r="Q116" i="48"/>
  <c r="P116" i="48"/>
  <c r="V116" i="48" s="1"/>
  <c r="L116" i="48"/>
  <c r="N116" i="48" s="1"/>
  <c r="U116" i="48" s="1"/>
  <c r="T115" i="48"/>
  <c r="T114" i="48"/>
  <c r="L114" i="48"/>
  <c r="P114" i="48" s="1"/>
  <c r="T113" i="48"/>
  <c r="L113" i="48"/>
  <c r="T112" i="48"/>
  <c r="L112" i="48"/>
  <c r="P112" i="48" s="1"/>
  <c r="V112" i="48" s="1"/>
  <c r="T111" i="48"/>
  <c r="L111" i="48"/>
  <c r="N111" i="48" s="1"/>
  <c r="T110" i="48"/>
  <c r="L110" i="48"/>
  <c r="T109" i="48"/>
  <c r="P109" i="48"/>
  <c r="V109" i="48" s="1"/>
  <c r="L109" i="48"/>
  <c r="N109" i="48" s="1"/>
  <c r="U109" i="48" s="1"/>
  <c r="T108" i="48"/>
  <c r="P108" i="48"/>
  <c r="L108" i="48"/>
  <c r="N108" i="48" s="1"/>
  <c r="U108" i="48" s="1"/>
  <c r="T107" i="48"/>
  <c r="L107" i="48"/>
  <c r="N107" i="48" s="1"/>
  <c r="U107" i="48" s="1"/>
  <c r="T106" i="48"/>
  <c r="N106" i="48"/>
  <c r="L106" i="48"/>
  <c r="P106" i="48" s="1"/>
  <c r="T105" i="48"/>
  <c r="L105" i="48"/>
  <c r="T104" i="48"/>
  <c r="P104" i="48"/>
  <c r="N104" i="48"/>
  <c r="U104" i="48" s="1"/>
  <c r="L104" i="48"/>
  <c r="V103" i="48"/>
  <c r="T103" i="48"/>
  <c r="N103" i="48"/>
  <c r="L103" i="48"/>
  <c r="P103" i="48" s="1"/>
  <c r="T102" i="48"/>
  <c r="L102" i="48"/>
  <c r="T101" i="48"/>
  <c r="Q101" i="48"/>
  <c r="N101" i="48"/>
  <c r="U101" i="48" s="1"/>
  <c r="L101" i="48"/>
  <c r="P101" i="48" s="1"/>
  <c r="V101" i="48" s="1"/>
  <c r="T100" i="48"/>
  <c r="L100" i="48"/>
  <c r="N100" i="48" s="1"/>
  <c r="T99" i="48"/>
  <c r="L99" i="48"/>
  <c r="T98" i="48"/>
  <c r="L98" i="48"/>
  <c r="N98" i="48" s="1"/>
  <c r="T97" i="48"/>
  <c r="N97" i="48"/>
  <c r="Q97" i="48" s="1"/>
  <c r="L97" i="48"/>
  <c r="P97" i="48" s="1"/>
  <c r="V97" i="48" s="1"/>
  <c r="T96" i="48"/>
  <c r="L96" i="48"/>
  <c r="T95" i="48"/>
  <c r="L95" i="48"/>
  <c r="P95" i="48" s="1"/>
  <c r="T94" i="48"/>
  <c r="L94" i="48"/>
  <c r="N94" i="48" s="1"/>
  <c r="T93" i="48"/>
  <c r="L93" i="48"/>
  <c r="P93" i="48" s="1"/>
  <c r="V93" i="48" s="1"/>
  <c r="T92" i="48"/>
  <c r="L92" i="48"/>
  <c r="N92" i="48" s="1"/>
  <c r="T91" i="48"/>
  <c r="P91" i="48"/>
  <c r="V91" i="48" s="1"/>
  <c r="L91" i="48"/>
  <c r="N91" i="48" s="1"/>
  <c r="U91" i="48" s="1"/>
  <c r="T90" i="48"/>
  <c r="L90" i="48"/>
  <c r="N90" i="48" s="1"/>
  <c r="T89" i="48"/>
  <c r="N89" i="48"/>
  <c r="U89" i="48" s="1"/>
  <c r="L89" i="48"/>
  <c r="P89" i="48" s="1"/>
  <c r="V89" i="48" s="1"/>
  <c r="T88" i="48"/>
  <c r="P88" i="48"/>
  <c r="V88" i="48" s="1"/>
  <c r="L88" i="48"/>
  <c r="N88" i="48" s="1"/>
  <c r="T87" i="48"/>
  <c r="N87" i="48"/>
  <c r="U87" i="48" s="1"/>
  <c r="L87" i="48"/>
  <c r="P87" i="48" s="1"/>
  <c r="V87" i="48" s="1"/>
  <c r="T86" i="48"/>
  <c r="L86" i="48"/>
  <c r="T85" i="48"/>
  <c r="L85" i="48"/>
  <c r="P85" i="48" s="1"/>
  <c r="T84" i="48"/>
  <c r="L84" i="48"/>
  <c r="N84" i="48" s="1"/>
  <c r="T83" i="48"/>
  <c r="P83" i="48"/>
  <c r="V83" i="48" s="1"/>
  <c r="N83" i="48"/>
  <c r="U83" i="48" s="1"/>
  <c r="L83" i="48"/>
  <c r="T82" i="48"/>
  <c r="L82" i="48"/>
  <c r="N82" i="48" s="1"/>
  <c r="T81" i="48"/>
  <c r="L81" i="48"/>
  <c r="T80" i="48"/>
  <c r="P80" i="48"/>
  <c r="V80" i="48" s="1"/>
  <c r="L80" i="48"/>
  <c r="N80" i="48" s="1"/>
  <c r="T79" i="48"/>
  <c r="L79" i="48"/>
  <c r="T78" i="48"/>
  <c r="L78" i="48"/>
  <c r="T77" i="48"/>
  <c r="L77" i="48"/>
  <c r="P77" i="48" s="1"/>
  <c r="T76" i="48"/>
  <c r="L76" i="48"/>
  <c r="N76" i="48" s="1"/>
  <c r="T75" i="48"/>
  <c r="P75" i="48"/>
  <c r="V75" i="48" s="1"/>
  <c r="N75" i="48"/>
  <c r="U75" i="48" s="1"/>
  <c r="L75" i="48"/>
  <c r="T74" i="48"/>
  <c r="L74" i="48"/>
  <c r="N74" i="48" s="1"/>
  <c r="T73" i="48"/>
  <c r="L73" i="48"/>
  <c r="P73" i="48" s="1"/>
  <c r="T72" i="48"/>
  <c r="L72" i="48"/>
  <c r="N72" i="48" s="1"/>
  <c r="T71" i="48"/>
  <c r="P71" i="48"/>
  <c r="L71" i="48"/>
  <c r="N71" i="48" s="1"/>
  <c r="U71" i="48" s="1"/>
  <c r="T70" i="48"/>
  <c r="P70" i="48"/>
  <c r="L70" i="48"/>
  <c r="N70" i="48" s="1"/>
  <c r="T69" i="48"/>
  <c r="L69" i="48"/>
  <c r="P69" i="48" s="1"/>
  <c r="T68" i="48"/>
  <c r="L68" i="48"/>
  <c r="N68" i="48" s="1"/>
  <c r="T67" i="48"/>
  <c r="N67" i="48"/>
  <c r="U67" i="48" s="1"/>
  <c r="L67" i="48"/>
  <c r="P67" i="48" s="1"/>
  <c r="V67" i="48" s="1"/>
  <c r="T66" i="48"/>
  <c r="L66" i="48"/>
  <c r="N66" i="48" s="1"/>
  <c r="T65" i="48"/>
  <c r="N65" i="48"/>
  <c r="Q65" i="48" s="1"/>
  <c r="L65" i="48"/>
  <c r="P65" i="48" s="1"/>
  <c r="T64" i="48"/>
  <c r="L64" i="48"/>
  <c r="N64" i="48" s="1"/>
  <c r="T63" i="48"/>
  <c r="P63" i="48"/>
  <c r="V63" i="48" s="1"/>
  <c r="N63" i="48"/>
  <c r="L63" i="48"/>
  <c r="T62" i="48"/>
  <c r="P62" i="48"/>
  <c r="L62" i="48"/>
  <c r="N62" i="48" s="1"/>
  <c r="T61" i="48"/>
  <c r="N61" i="48"/>
  <c r="U61" i="48" s="1"/>
  <c r="L61" i="48"/>
  <c r="P61" i="48" s="1"/>
  <c r="T58" i="48"/>
  <c r="L58" i="48"/>
  <c r="N58" i="48" s="1"/>
  <c r="T57" i="48"/>
  <c r="L57" i="48"/>
  <c r="T56" i="48"/>
  <c r="L56" i="48"/>
  <c r="N56" i="48" s="1"/>
  <c r="T55" i="48"/>
  <c r="L55" i="48"/>
  <c r="P55" i="48" s="1"/>
  <c r="T54" i="48"/>
  <c r="L54" i="48"/>
  <c r="N54" i="48" s="1"/>
  <c r="U54" i="48" s="1"/>
  <c r="T53" i="48"/>
  <c r="P53" i="48"/>
  <c r="V53" i="48" s="1"/>
  <c r="L53" i="48"/>
  <c r="N53" i="48" s="1"/>
  <c r="U53" i="48" s="1"/>
  <c r="T52" i="48"/>
  <c r="N52" i="48"/>
  <c r="L52" i="48"/>
  <c r="P52" i="48" s="1"/>
  <c r="T51" i="48"/>
  <c r="L51" i="48"/>
  <c r="P51" i="48" s="1"/>
  <c r="V51" i="48" s="1"/>
  <c r="T50" i="48"/>
  <c r="L50" i="48"/>
  <c r="N50" i="48" s="1"/>
  <c r="U50" i="48" s="1"/>
  <c r="T49" i="48"/>
  <c r="P49" i="48"/>
  <c r="V49" i="48" s="1"/>
  <c r="L49" i="48"/>
  <c r="N49" i="48" s="1"/>
  <c r="U49" i="48" s="1"/>
  <c r="T48" i="48"/>
  <c r="P48" i="48"/>
  <c r="V48" i="48" s="1"/>
  <c r="L48" i="48"/>
  <c r="N48" i="48" s="1"/>
  <c r="T47" i="48"/>
  <c r="L47" i="48"/>
  <c r="P47" i="48" s="1"/>
  <c r="T46" i="48"/>
  <c r="L46" i="48"/>
  <c r="N46" i="48" s="1"/>
  <c r="U46" i="48" s="1"/>
  <c r="T45" i="48"/>
  <c r="L45" i="48"/>
  <c r="T44" i="48"/>
  <c r="L44" i="48"/>
  <c r="P44" i="48" s="1"/>
  <c r="V44" i="48" s="1"/>
  <c r="T43" i="48"/>
  <c r="L43" i="48"/>
  <c r="P43" i="48" s="1"/>
  <c r="V43" i="48" s="1"/>
  <c r="T42" i="48"/>
  <c r="P42" i="48"/>
  <c r="V42" i="48" s="1"/>
  <c r="L42" i="48"/>
  <c r="N42" i="48" s="1"/>
  <c r="U42" i="48" s="1"/>
  <c r="T41" i="48"/>
  <c r="P41" i="48"/>
  <c r="N41" i="48"/>
  <c r="U41" i="48" s="1"/>
  <c r="L41" i="48"/>
  <c r="T40" i="48"/>
  <c r="L40" i="48"/>
  <c r="N40" i="48" s="1"/>
  <c r="T39" i="48"/>
  <c r="L39" i="48"/>
  <c r="P39" i="48" s="1"/>
  <c r="T38" i="48"/>
  <c r="L38" i="48"/>
  <c r="N38" i="48" s="1"/>
  <c r="U38" i="48" s="1"/>
  <c r="T37" i="48"/>
  <c r="L37" i="48"/>
  <c r="P37" i="48" s="1"/>
  <c r="V37" i="48" s="1"/>
  <c r="T36" i="48"/>
  <c r="L36" i="48"/>
  <c r="T35" i="48"/>
  <c r="L35" i="48"/>
  <c r="P35" i="48" s="1"/>
  <c r="T34" i="48"/>
  <c r="P34" i="48"/>
  <c r="Q34" i="48" s="1"/>
  <c r="L34" i="48"/>
  <c r="N34" i="48" s="1"/>
  <c r="U34" i="48" s="1"/>
  <c r="T33" i="48"/>
  <c r="L33" i="48"/>
  <c r="P33" i="48" s="1"/>
  <c r="V33" i="48" s="1"/>
  <c r="T32" i="48"/>
  <c r="L32" i="48"/>
  <c r="T31" i="48"/>
  <c r="L31" i="48"/>
  <c r="P31" i="48" s="1"/>
  <c r="T30" i="48"/>
  <c r="L30" i="48"/>
  <c r="N30" i="48" s="1"/>
  <c r="U30" i="48" s="1"/>
  <c r="T29" i="48"/>
  <c r="P29" i="48"/>
  <c r="V29" i="48" s="1"/>
  <c r="N29" i="48"/>
  <c r="L29" i="48"/>
  <c r="T28" i="48"/>
  <c r="P28" i="48"/>
  <c r="V28" i="48" s="1"/>
  <c r="L28" i="48"/>
  <c r="N28" i="48" s="1"/>
  <c r="T27" i="48"/>
  <c r="L27" i="48"/>
  <c r="P27" i="48" s="1"/>
  <c r="V27" i="48" s="1"/>
  <c r="T26" i="48"/>
  <c r="L26" i="48"/>
  <c r="T25" i="48"/>
  <c r="L25" i="48"/>
  <c r="T24" i="48"/>
  <c r="L24" i="48"/>
  <c r="N24" i="48" s="1"/>
  <c r="T23" i="48"/>
  <c r="L23" i="48"/>
  <c r="P23" i="48" s="1"/>
  <c r="T22" i="48"/>
  <c r="L22" i="48"/>
  <c r="N22" i="48" s="1"/>
  <c r="U22" i="48" s="1"/>
  <c r="T21" i="48"/>
  <c r="P21" i="48"/>
  <c r="V21" i="48" s="1"/>
  <c r="L21" i="48"/>
  <c r="N21" i="48" s="1"/>
  <c r="U21" i="48" s="1"/>
  <c r="T20" i="48"/>
  <c r="L20" i="48"/>
  <c r="P20" i="48" s="1"/>
  <c r="V20" i="48" s="1"/>
  <c r="T19" i="48"/>
  <c r="L19" i="48"/>
  <c r="N19" i="48" s="1"/>
  <c r="T18" i="48"/>
  <c r="L18" i="48"/>
  <c r="P18" i="48" s="1"/>
  <c r="V18" i="48" s="1"/>
  <c r="T17" i="48"/>
  <c r="L17" i="48"/>
  <c r="N17" i="48" s="1"/>
  <c r="T16" i="48"/>
  <c r="L16" i="48"/>
  <c r="P16" i="48" s="1"/>
  <c r="T15" i="48"/>
  <c r="L15" i="48"/>
  <c r="N15" i="48" s="1"/>
  <c r="T14" i="48"/>
  <c r="L14" i="48"/>
  <c r="P14" i="48" s="1"/>
  <c r="V14" i="48" s="1"/>
  <c r="T13" i="48"/>
  <c r="L13" i="48"/>
  <c r="N13" i="48" s="1"/>
  <c r="T12" i="48"/>
  <c r="L12" i="48"/>
  <c r="P12" i="48" s="1"/>
  <c r="T11" i="48"/>
  <c r="L11" i="48"/>
  <c r="N11" i="48" s="1"/>
  <c r="T10" i="48"/>
  <c r="L10" i="48"/>
  <c r="P10" i="48" s="1"/>
  <c r="V10" i="48" s="1"/>
  <c r="T9" i="48"/>
  <c r="L9" i="48"/>
  <c r="N9" i="48" s="1"/>
  <c r="T8" i="48"/>
  <c r="L8" i="48"/>
  <c r="P8" i="48" s="1"/>
  <c r="T7" i="48"/>
  <c r="L7" i="48"/>
  <c r="N7" i="48" s="1"/>
  <c r="T6" i="48"/>
  <c r="L6" i="48"/>
  <c r="P6" i="48" s="1"/>
  <c r="V6" i="48" s="1"/>
  <c r="T5" i="48"/>
  <c r="L5" i="48"/>
  <c r="N5" i="48" s="1"/>
  <c r="T4" i="48"/>
  <c r="L4" i="48"/>
  <c r="P4" i="48" s="1"/>
  <c r="P36" i="53" l="1"/>
  <c r="N36" i="53"/>
  <c r="Q36" i="53" s="1"/>
  <c r="V100" i="53"/>
  <c r="Q100" i="53"/>
  <c r="V120" i="53"/>
  <c r="Q120" i="53"/>
  <c r="Q134" i="53"/>
  <c r="U134" i="53"/>
  <c r="N145" i="53"/>
  <c r="P145" i="53"/>
  <c r="V145" i="53" s="1"/>
  <c r="U150" i="53"/>
  <c r="Q150" i="53"/>
  <c r="N72" i="50"/>
  <c r="U72" i="50" s="1"/>
  <c r="P72" i="50"/>
  <c r="P124" i="50"/>
  <c r="V124" i="50" s="1"/>
  <c r="N124" i="50"/>
  <c r="N162" i="50"/>
  <c r="P162" i="50"/>
  <c r="V162" i="50" s="1"/>
  <c r="N79" i="48"/>
  <c r="P79" i="48"/>
  <c r="V79" i="48" s="1"/>
  <c r="Q79" i="50"/>
  <c r="V79" i="50"/>
  <c r="P129" i="50"/>
  <c r="V129" i="50" s="1"/>
  <c r="N129" i="50"/>
  <c r="N20" i="48"/>
  <c r="P25" i="48"/>
  <c r="N25" i="48"/>
  <c r="U25" i="48" s="1"/>
  <c r="N33" i="48"/>
  <c r="U33" i="48" s="1"/>
  <c r="Q108" i="48"/>
  <c r="V108" i="48"/>
  <c r="N119" i="48"/>
  <c r="P119" i="48"/>
  <c r="V119" i="48" s="1"/>
  <c r="P130" i="48"/>
  <c r="V130" i="48" s="1"/>
  <c r="N130" i="48"/>
  <c r="N153" i="48"/>
  <c r="P153" i="48"/>
  <c r="V153" i="48" s="1"/>
  <c r="N8" i="52"/>
  <c r="P8" i="52"/>
  <c r="N147" i="49"/>
  <c r="P147" i="49"/>
  <c r="V147" i="49" s="1"/>
  <c r="N6" i="48"/>
  <c r="U6" i="48" s="1"/>
  <c r="P7" i="48"/>
  <c r="V7" i="48" s="1"/>
  <c r="N10" i="48"/>
  <c r="U10" i="48" s="1"/>
  <c r="P11" i="48"/>
  <c r="V11" i="48" s="1"/>
  <c r="N14" i="48"/>
  <c r="U14" i="48" s="1"/>
  <c r="P15" i="48"/>
  <c r="V15" i="48" s="1"/>
  <c r="N18" i="48"/>
  <c r="U18" i="48" s="1"/>
  <c r="P19" i="48"/>
  <c r="V19" i="48" s="1"/>
  <c r="N32" i="48"/>
  <c r="P32" i="48"/>
  <c r="V32" i="48" s="1"/>
  <c r="N47" i="48"/>
  <c r="U47" i="48" s="1"/>
  <c r="U63" i="48"/>
  <c r="Q63" i="48"/>
  <c r="P64" i="48"/>
  <c r="V64" i="48" s="1"/>
  <c r="U134" i="48"/>
  <c r="Q134" i="48"/>
  <c r="U148" i="48"/>
  <c r="Q148" i="48"/>
  <c r="U152" i="48"/>
  <c r="Q152" i="48"/>
  <c r="U164" i="48"/>
  <c r="Q164" i="48"/>
  <c r="N67" i="52"/>
  <c r="P67" i="52"/>
  <c r="P92" i="52"/>
  <c r="V92" i="52" s="1"/>
  <c r="N92" i="52"/>
  <c r="P148" i="52"/>
  <c r="V148" i="52" s="1"/>
  <c r="N148" i="52"/>
  <c r="U148" i="52" s="1"/>
  <c r="N123" i="49"/>
  <c r="U123" i="49" s="1"/>
  <c r="P123" i="49"/>
  <c r="V123" i="49" s="1"/>
  <c r="N131" i="49"/>
  <c r="U131" i="49" s="1"/>
  <c r="P131" i="49"/>
  <c r="V131" i="49" s="1"/>
  <c r="N163" i="49"/>
  <c r="P163" i="49"/>
  <c r="V163" i="49" s="1"/>
  <c r="U58" i="53"/>
  <c r="Q58" i="53"/>
  <c r="U64" i="53"/>
  <c r="Q64" i="53"/>
  <c r="P78" i="53"/>
  <c r="V78" i="53" s="1"/>
  <c r="N78" i="53"/>
  <c r="U78" i="53" s="1"/>
  <c r="P94" i="53"/>
  <c r="V94" i="53" s="1"/>
  <c r="N94" i="53"/>
  <c r="U94" i="53" s="1"/>
  <c r="P91" i="50"/>
  <c r="V91" i="50" s="1"/>
  <c r="N91" i="50"/>
  <c r="N150" i="50"/>
  <c r="P150" i="50"/>
  <c r="V150" i="50" s="1"/>
  <c r="P36" i="48"/>
  <c r="V36" i="48" s="1"/>
  <c r="N36" i="48"/>
  <c r="P45" i="48"/>
  <c r="V45" i="48" s="1"/>
  <c r="N45" i="48"/>
  <c r="N113" i="48"/>
  <c r="P113" i="48"/>
  <c r="U128" i="48"/>
  <c r="Q128" i="48"/>
  <c r="N135" i="48"/>
  <c r="P135" i="48"/>
  <c r="V135" i="48" s="1"/>
  <c r="P156" i="48"/>
  <c r="V156" i="48" s="1"/>
  <c r="N156" i="48"/>
  <c r="U156" i="48" s="1"/>
  <c r="P106" i="52"/>
  <c r="V106" i="52" s="1"/>
  <c r="N106" i="52"/>
  <c r="P142" i="52"/>
  <c r="V142" i="52" s="1"/>
  <c r="N142" i="52"/>
  <c r="P17" i="49"/>
  <c r="V17" i="49" s="1"/>
  <c r="N17" i="49"/>
  <c r="U17" i="49" s="1"/>
  <c r="N88" i="53"/>
  <c r="Q88" i="53" s="1"/>
  <c r="P88" i="53"/>
  <c r="V88" i="53" s="1"/>
  <c r="P110" i="53"/>
  <c r="V110" i="53" s="1"/>
  <c r="N110" i="53"/>
  <c r="P126" i="53"/>
  <c r="V126" i="53" s="1"/>
  <c r="N126" i="53"/>
  <c r="N161" i="53"/>
  <c r="P161" i="53"/>
  <c r="V161" i="53" s="1"/>
  <c r="N7" i="50"/>
  <c r="U7" i="50" s="1"/>
  <c r="P7" i="50"/>
  <c r="V7" i="50" s="1"/>
  <c r="P14" i="50"/>
  <c r="V14" i="50" s="1"/>
  <c r="N14" i="50"/>
  <c r="U14" i="50" s="1"/>
  <c r="N34" i="50"/>
  <c r="P34" i="50"/>
  <c r="V34" i="50" s="1"/>
  <c r="Q75" i="50"/>
  <c r="U75" i="50"/>
  <c r="N4" i="48"/>
  <c r="N8" i="48"/>
  <c r="U8" i="48" s="1"/>
  <c r="N12" i="48"/>
  <c r="U12" i="48" s="1"/>
  <c r="N16" i="48"/>
  <c r="U16" i="48" s="1"/>
  <c r="N23" i="48"/>
  <c r="Q23" i="48" s="1"/>
  <c r="Q41" i="48"/>
  <c r="N44" i="48"/>
  <c r="Q44" i="48" s="1"/>
  <c r="N101" i="52"/>
  <c r="P101" i="52"/>
  <c r="P153" i="49"/>
  <c r="V153" i="49" s="1"/>
  <c r="N153" i="49"/>
  <c r="P28" i="53"/>
  <c r="N28" i="53"/>
  <c r="U28" i="53" s="1"/>
  <c r="N26" i="48"/>
  <c r="U26" i="48" s="1"/>
  <c r="P26" i="48"/>
  <c r="V26" i="48" s="1"/>
  <c r="Q28" i="48"/>
  <c r="U29" i="48"/>
  <c r="Q29" i="48"/>
  <c r="N37" i="48"/>
  <c r="U37" i="48" s="1"/>
  <c r="N55" i="48"/>
  <c r="Q55" i="48" s="1"/>
  <c r="P57" i="48"/>
  <c r="V57" i="48" s="1"/>
  <c r="N57" i="48"/>
  <c r="U57" i="48" s="1"/>
  <c r="V62" i="48"/>
  <c r="N99" i="48"/>
  <c r="U99" i="48" s="1"/>
  <c r="P99" i="48"/>
  <c r="V99" i="48" s="1"/>
  <c r="P118" i="48"/>
  <c r="V118" i="48" s="1"/>
  <c r="N118" i="48"/>
  <c r="N161" i="48"/>
  <c r="P161" i="48"/>
  <c r="V161" i="48" s="1"/>
  <c r="P35" i="52"/>
  <c r="V35" i="52" s="1"/>
  <c r="N35" i="52"/>
  <c r="P132" i="52"/>
  <c r="V132" i="52" s="1"/>
  <c r="N132" i="52"/>
  <c r="U132" i="52" s="1"/>
  <c r="P158" i="52"/>
  <c r="V158" i="52" s="1"/>
  <c r="N158" i="52"/>
  <c r="P49" i="49"/>
  <c r="Q49" i="49" s="1"/>
  <c r="N49" i="49"/>
  <c r="U49" i="49" s="1"/>
  <c r="P150" i="49"/>
  <c r="V150" i="49" s="1"/>
  <c r="N150" i="49"/>
  <c r="U150" i="49" s="1"/>
  <c r="P14" i="53"/>
  <c r="V14" i="53" s="1"/>
  <c r="N14" i="53"/>
  <c r="U14" i="53" s="1"/>
  <c r="P18" i="53"/>
  <c r="V18" i="53" s="1"/>
  <c r="N18" i="53"/>
  <c r="V50" i="53"/>
  <c r="Q50" i="53"/>
  <c r="N142" i="50"/>
  <c r="P142" i="50"/>
  <c r="V142" i="50" s="1"/>
  <c r="V69" i="48"/>
  <c r="V73" i="48"/>
  <c r="Q75" i="48"/>
  <c r="V77" i="48"/>
  <c r="N78" i="48"/>
  <c r="P78" i="48"/>
  <c r="V78" i="48" s="1"/>
  <c r="V85" i="48"/>
  <c r="N86" i="48"/>
  <c r="P86" i="48"/>
  <c r="V86" i="48" s="1"/>
  <c r="Q91" i="48"/>
  <c r="V95" i="48"/>
  <c r="N96" i="48"/>
  <c r="P96" i="48"/>
  <c r="V96" i="48" s="1"/>
  <c r="V132" i="48"/>
  <c r="P27" i="52"/>
  <c r="V27" i="52" s="1"/>
  <c r="N27" i="52"/>
  <c r="P58" i="52"/>
  <c r="V58" i="52" s="1"/>
  <c r="N58" i="52"/>
  <c r="U58" i="52" s="1"/>
  <c r="P114" i="52"/>
  <c r="V114" i="52" s="1"/>
  <c r="N114" i="52"/>
  <c r="N145" i="52"/>
  <c r="P145" i="52"/>
  <c r="V145" i="52" s="1"/>
  <c r="N161" i="52"/>
  <c r="P161" i="52"/>
  <c r="V161" i="52" s="1"/>
  <c r="L59" i="49"/>
  <c r="L60" i="49" s="1"/>
  <c r="N26" i="49"/>
  <c r="P26" i="49"/>
  <c r="N135" i="49"/>
  <c r="P135" i="49"/>
  <c r="V135" i="49" s="1"/>
  <c r="Q162" i="49"/>
  <c r="U162" i="49"/>
  <c r="U8" i="53"/>
  <c r="Q8" i="53"/>
  <c r="P52" i="53"/>
  <c r="N52" i="53"/>
  <c r="Q52" i="53" s="1"/>
  <c r="N97" i="53"/>
  <c r="P97" i="53"/>
  <c r="V97" i="53" s="1"/>
  <c r="P102" i="53"/>
  <c r="N102" i="53"/>
  <c r="N119" i="53"/>
  <c r="P119" i="53"/>
  <c r="V119" i="53" s="1"/>
  <c r="P138" i="53"/>
  <c r="V138" i="53" s="1"/>
  <c r="N138" i="53"/>
  <c r="U160" i="53"/>
  <c r="Q160" i="53"/>
  <c r="U83" i="50"/>
  <c r="N114" i="50"/>
  <c r="U114" i="50" s="1"/>
  <c r="P114" i="50"/>
  <c r="Q141" i="50"/>
  <c r="U141" i="50"/>
  <c r="N31" i="48"/>
  <c r="U31" i="48" s="1"/>
  <c r="V35" i="48"/>
  <c r="N39" i="48"/>
  <c r="Q39" i="48" s="1"/>
  <c r="P50" i="48"/>
  <c r="Q50" i="48" s="1"/>
  <c r="V52" i="48"/>
  <c r="Q61" i="48"/>
  <c r="V65" i="48"/>
  <c r="N69" i="48"/>
  <c r="P72" i="48"/>
  <c r="V72" i="48" s="1"/>
  <c r="N73" i="48"/>
  <c r="U73" i="48" s="1"/>
  <c r="N77" i="48"/>
  <c r="U77" i="48" s="1"/>
  <c r="N85" i="48"/>
  <c r="N93" i="48"/>
  <c r="U93" i="48" s="1"/>
  <c r="P94" i="48"/>
  <c r="V94" i="48" s="1"/>
  <c r="N95" i="48"/>
  <c r="V104" i="48"/>
  <c r="V120" i="48"/>
  <c r="P121" i="48"/>
  <c r="V121" i="48" s="1"/>
  <c r="N122" i="48"/>
  <c r="P129" i="48"/>
  <c r="V129" i="48" s="1"/>
  <c r="N132" i="48"/>
  <c r="V138" i="48"/>
  <c r="P145" i="48"/>
  <c r="V145" i="48" s="1"/>
  <c r="P158" i="48"/>
  <c r="V158" i="48" s="1"/>
  <c r="N158" i="48"/>
  <c r="P160" i="48"/>
  <c r="V160" i="48" s="1"/>
  <c r="P12" i="52"/>
  <c r="N16" i="52"/>
  <c r="P16" i="52"/>
  <c r="V31" i="52"/>
  <c r="N43" i="52"/>
  <c r="Q43" i="52" s="1"/>
  <c r="P45" i="52"/>
  <c r="V45" i="52" s="1"/>
  <c r="N45" i="52"/>
  <c r="U45" i="52" s="1"/>
  <c r="V66" i="52"/>
  <c r="P94" i="52"/>
  <c r="V94" i="52" s="1"/>
  <c r="N94" i="52"/>
  <c r="V126" i="52"/>
  <c r="V128" i="52"/>
  <c r="P134" i="52"/>
  <c r="V134" i="52" s="1"/>
  <c r="N134" i="52"/>
  <c r="V140" i="52"/>
  <c r="P141" i="52"/>
  <c r="V141" i="52" s="1"/>
  <c r="N144" i="52"/>
  <c r="P150" i="52"/>
  <c r="V150" i="52" s="1"/>
  <c r="N150" i="52"/>
  <c r="V156" i="52"/>
  <c r="P157" i="52"/>
  <c r="V157" i="52" s="1"/>
  <c r="N160" i="52"/>
  <c r="P10" i="49"/>
  <c r="V10" i="49" s="1"/>
  <c r="N21" i="49"/>
  <c r="P21" i="49"/>
  <c r="V37" i="49"/>
  <c r="V39" i="49"/>
  <c r="V41" i="49"/>
  <c r="V42" i="49"/>
  <c r="N63" i="49"/>
  <c r="U63" i="49" s="1"/>
  <c r="P71" i="49"/>
  <c r="V71" i="49" s="1"/>
  <c r="N71" i="49"/>
  <c r="U71" i="49" s="1"/>
  <c r="V126" i="49"/>
  <c r="P130" i="49"/>
  <c r="V130" i="49" s="1"/>
  <c r="N130" i="49"/>
  <c r="U130" i="49" s="1"/>
  <c r="V143" i="49"/>
  <c r="V162" i="49"/>
  <c r="P7" i="53"/>
  <c r="V7" i="53" s="1"/>
  <c r="Q10" i="53"/>
  <c r="N15" i="53"/>
  <c r="U15" i="53" s="1"/>
  <c r="P15" i="53"/>
  <c r="N20" i="53"/>
  <c r="Q20" i="53" s="1"/>
  <c r="V29" i="53"/>
  <c r="V39" i="53"/>
  <c r="N42" i="53"/>
  <c r="Q42" i="53" s="1"/>
  <c r="P68" i="53"/>
  <c r="V68" i="53" s="1"/>
  <c r="N68" i="53"/>
  <c r="N79" i="53"/>
  <c r="P79" i="53"/>
  <c r="V79" i="53" s="1"/>
  <c r="Q80" i="53"/>
  <c r="Q84" i="53"/>
  <c r="P86" i="53"/>
  <c r="V86" i="53" s="1"/>
  <c r="N86" i="53"/>
  <c r="P130" i="53"/>
  <c r="V130" i="53" s="1"/>
  <c r="N130" i="53"/>
  <c r="N135" i="53"/>
  <c r="P135" i="53"/>
  <c r="V135" i="53" s="1"/>
  <c r="N137" i="53"/>
  <c r="P137" i="53"/>
  <c r="V137" i="53" s="1"/>
  <c r="P144" i="53"/>
  <c r="V144" i="53" s="1"/>
  <c r="N144" i="53"/>
  <c r="U42" i="50"/>
  <c r="P71" i="50"/>
  <c r="V71" i="50" s="1"/>
  <c r="N71" i="50"/>
  <c r="U71" i="50" s="1"/>
  <c r="P83" i="50"/>
  <c r="V83" i="50" s="1"/>
  <c r="Q133" i="50"/>
  <c r="U133" i="50"/>
  <c r="N138" i="50"/>
  <c r="P138" i="50"/>
  <c r="V138" i="50" s="1"/>
  <c r="P161" i="50"/>
  <c r="V161" i="50" s="1"/>
  <c r="N161" i="50"/>
  <c r="V70" i="48"/>
  <c r="V71" i="48"/>
  <c r="P81" i="48"/>
  <c r="V81" i="48" s="1"/>
  <c r="N81" i="48"/>
  <c r="Q81" i="48" s="1"/>
  <c r="V124" i="48"/>
  <c r="V127" i="48"/>
  <c r="V128" i="48"/>
  <c r="V148" i="48"/>
  <c r="V159" i="48"/>
  <c r="P162" i="48"/>
  <c r="V162" i="48" s="1"/>
  <c r="N162" i="48"/>
  <c r="N40" i="52"/>
  <c r="P40" i="52"/>
  <c r="V40" i="52" s="1"/>
  <c r="V57" i="52"/>
  <c r="P80" i="52"/>
  <c r="V80" i="52" s="1"/>
  <c r="N80" i="52"/>
  <c r="U80" i="52" s="1"/>
  <c r="V104" i="52"/>
  <c r="N133" i="52"/>
  <c r="P133" i="52"/>
  <c r="V133" i="52" s="1"/>
  <c r="V137" i="52"/>
  <c r="N149" i="52"/>
  <c r="P149" i="52"/>
  <c r="V149" i="52" s="1"/>
  <c r="V153" i="52"/>
  <c r="V162" i="52"/>
  <c r="P9" i="49"/>
  <c r="V9" i="49" s="1"/>
  <c r="N9" i="49"/>
  <c r="N56" i="49"/>
  <c r="P56" i="49"/>
  <c r="V83" i="49"/>
  <c r="V87" i="49"/>
  <c r="V114" i="49"/>
  <c r="V119" i="49"/>
  <c r="V138" i="49"/>
  <c r="U155" i="49"/>
  <c r="Q155" i="49"/>
  <c r="P158" i="49"/>
  <c r="V158" i="49" s="1"/>
  <c r="N158" i="49"/>
  <c r="U158" i="49" s="1"/>
  <c r="P6" i="53"/>
  <c r="V6" i="53" s="1"/>
  <c r="N6" i="53"/>
  <c r="V10" i="53"/>
  <c r="Q25" i="53"/>
  <c r="Q26" i="53"/>
  <c r="N41" i="53"/>
  <c r="Q41" i="53" s="1"/>
  <c r="N65" i="53"/>
  <c r="P65" i="53"/>
  <c r="V65" i="53" s="1"/>
  <c r="V71" i="53"/>
  <c r="V72" i="53"/>
  <c r="U96" i="53"/>
  <c r="Q96" i="53"/>
  <c r="V105" i="53"/>
  <c r="P112" i="53"/>
  <c r="V112" i="53" s="1"/>
  <c r="P118" i="53"/>
  <c r="V118" i="53" s="1"/>
  <c r="N118" i="53"/>
  <c r="U118" i="53" s="1"/>
  <c r="N127" i="53"/>
  <c r="P127" i="53"/>
  <c r="V127" i="53" s="1"/>
  <c r="N129" i="53"/>
  <c r="P129" i="53"/>
  <c r="V129" i="53" s="1"/>
  <c r="P148" i="53"/>
  <c r="V148" i="53" s="1"/>
  <c r="N148" i="53"/>
  <c r="Q152" i="53"/>
  <c r="V153" i="53"/>
  <c r="P164" i="53"/>
  <c r="V164" i="53" s="1"/>
  <c r="N164" i="53"/>
  <c r="V30" i="50"/>
  <c r="P42" i="50"/>
  <c r="V42" i="50" s="1"/>
  <c r="Q54" i="50"/>
  <c r="V55" i="50"/>
  <c r="N82" i="50"/>
  <c r="P125" i="50"/>
  <c r="V125" i="50" s="1"/>
  <c r="N125" i="50"/>
  <c r="P130" i="50"/>
  <c r="V130" i="50" s="1"/>
  <c r="N153" i="50"/>
  <c r="V17" i="53"/>
  <c r="V25" i="53"/>
  <c r="P44" i="53"/>
  <c r="N44" i="53"/>
  <c r="U44" i="53" s="1"/>
  <c r="P82" i="53"/>
  <c r="V82" i="53" s="1"/>
  <c r="N82" i="53"/>
  <c r="U82" i="53" s="1"/>
  <c r="P90" i="53"/>
  <c r="V90" i="53" s="1"/>
  <c r="N90" i="53"/>
  <c r="Q90" i="53" s="1"/>
  <c r="P114" i="53"/>
  <c r="V114" i="53" s="1"/>
  <c r="N114" i="53"/>
  <c r="P122" i="53"/>
  <c r="V122" i="53" s="1"/>
  <c r="N122" i="53"/>
  <c r="V128" i="53"/>
  <c r="V136" i="53"/>
  <c r="V154" i="53"/>
  <c r="N88" i="50"/>
  <c r="U88" i="50" s="1"/>
  <c r="P88" i="50"/>
  <c r="P109" i="50"/>
  <c r="V109" i="50" s="1"/>
  <c r="N109" i="50"/>
  <c r="Q121" i="50"/>
  <c r="V121" i="50"/>
  <c r="Q149" i="50"/>
  <c r="U149" i="50"/>
  <c r="V142" i="48"/>
  <c r="V146" i="48"/>
  <c r="V150" i="48"/>
  <c r="V154" i="48"/>
  <c r="V9" i="52"/>
  <c r="V29" i="52"/>
  <c r="V42" i="52"/>
  <c r="V51" i="52"/>
  <c r="V53" i="52"/>
  <c r="V64" i="52"/>
  <c r="V88" i="52"/>
  <c r="V96" i="52"/>
  <c r="V98" i="52"/>
  <c r="V100" i="52"/>
  <c r="V120" i="52"/>
  <c r="V136" i="52"/>
  <c r="V138" i="52"/>
  <c r="V152" i="52"/>
  <c r="V154" i="52"/>
  <c r="V25" i="49"/>
  <c r="V79" i="49"/>
  <c r="V106" i="49"/>
  <c r="V110" i="49"/>
  <c r="V122" i="49"/>
  <c r="P127" i="49"/>
  <c r="V127" i="49" s="1"/>
  <c r="V129" i="49"/>
  <c r="V134" i="49"/>
  <c r="P139" i="49"/>
  <c r="V139" i="49" s="1"/>
  <c r="P151" i="49"/>
  <c r="V151" i="49" s="1"/>
  <c r="P159" i="49"/>
  <c r="V159" i="49" s="1"/>
  <c r="V161" i="49"/>
  <c r="L59" i="53"/>
  <c r="L60" i="53" s="1"/>
  <c r="V13" i="53"/>
  <c r="N17" i="53"/>
  <c r="P23" i="53"/>
  <c r="V23" i="53" s="1"/>
  <c r="P31" i="53"/>
  <c r="Q31" i="53" s="1"/>
  <c r="V33" i="53"/>
  <c r="V49" i="53"/>
  <c r="P55" i="53"/>
  <c r="V55" i="53" s="1"/>
  <c r="Q72" i="53"/>
  <c r="N89" i="53"/>
  <c r="P89" i="53"/>
  <c r="V89" i="53" s="1"/>
  <c r="N98" i="53"/>
  <c r="U98" i="53" s="1"/>
  <c r="N113" i="53"/>
  <c r="P113" i="53"/>
  <c r="V113" i="53" s="1"/>
  <c r="N128" i="53"/>
  <c r="Q128" i="53" s="1"/>
  <c r="P132" i="53"/>
  <c r="N136" i="53"/>
  <c r="U136" i="53" s="1"/>
  <c r="P140" i="53"/>
  <c r="V140" i="53" s="1"/>
  <c r="V142" i="53"/>
  <c r="P143" i="53"/>
  <c r="V143" i="53" s="1"/>
  <c r="N154" i="53"/>
  <c r="V156" i="53"/>
  <c r="P6" i="50"/>
  <c r="V6" i="50" s="1"/>
  <c r="V8" i="50"/>
  <c r="V10" i="50"/>
  <c r="Q18" i="50"/>
  <c r="P26" i="50"/>
  <c r="V26" i="50" s="1"/>
  <c r="Q30" i="50"/>
  <c r="V31" i="50"/>
  <c r="V38" i="50"/>
  <c r="Q50" i="50"/>
  <c r="P58" i="50"/>
  <c r="V58" i="50" s="1"/>
  <c r="Q64" i="50"/>
  <c r="U64" i="50"/>
  <c r="P65" i="50"/>
  <c r="V65" i="50" s="1"/>
  <c r="V68" i="50"/>
  <c r="N70" i="50"/>
  <c r="P70" i="50"/>
  <c r="V70" i="50" s="1"/>
  <c r="N93" i="50"/>
  <c r="P95" i="50"/>
  <c r="N95" i="50"/>
  <c r="U95" i="50" s="1"/>
  <c r="Q105" i="50"/>
  <c r="N108" i="50"/>
  <c r="P113" i="50"/>
  <c r="V113" i="50" s="1"/>
  <c r="N113" i="50"/>
  <c r="Q113" i="50" s="1"/>
  <c r="N137" i="50"/>
  <c r="P146" i="50"/>
  <c r="V146" i="50" s="1"/>
  <c r="Q157" i="50"/>
  <c r="U157" i="50"/>
  <c r="P158" i="50"/>
  <c r="V158" i="50" s="1"/>
  <c r="V41" i="53"/>
  <c r="V56" i="53"/>
  <c r="V62" i="53"/>
  <c r="V66" i="53"/>
  <c r="V70" i="53"/>
  <c r="V74" i="53"/>
  <c r="V106" i="53"/>
  <c r="V158" i="53"/>
  <c r="V162" i="53"/>
  <c r="V9" i="50"/>
  <c r="V101" i="50"/>
  <c r="P112" i="50"/>
  <c r="V112" i="50" s="1"/>
  <c r="N119" i="50"/>
  <c r="V116" i="52"/>
  <c r="N112" i="52"/>
  <c r="U112" i="52" s="1"/>
  <c r="V67" i="52"/>
  <c r="V68" i="52"/>
  <c r="V82" i="52"/>
  <c r="V90" i="52"/>
  <c r="N90" i="52"/>
  <c r="U90" i="52" s="1"/>
  <c r="N66" i="52"/>
  <c r="U66" i="52" s="1"/>
  <c r="N68" i="52"/>
  <c r="U68" i="52" s="1"/>
  <c r="P75" i="52"/>
  <c r="P85" i="52"/>
  <c r="V85" i="52" s="1"/>
  <c r="V7" i="52"/>
  <c r="V15" i="52"/>
  <c r="N7" i="52"/>
  <c r="U7" i="52" s="1"/>
  <c r="N9" i="52"/>
  <c r="U9" i="52" s="1"/>
  <c r="N15" i="52"/>
  <c r="U15" i="52" s="1"/>
  <c r="N17" i="52"/>
  <c r="U17" i="52" s="1"/>
  <c r="V113" i="48"/>
  <c r="V114" i="48"/>
  <c r="N114" i="48"/>
  <c r="V124" i="52"/>
  <c r="V122" i="52"/>
  <c r="N122" i="52"/>
  <c r="Q122" i="52" s="1"/>
  <c r="N53" i="52"/>
  <c r="U53" i="52" s="1"/>
  <c r="N51" i="52"/>
  <c r="Q51" i="52" s="1"/>
  <c r="P48" i="52"/>
  <c r="V47" i="52"/>
  <c r="V43" i="49"/>
  <c r="V21" i="49"/>
  <c r="V23" i="49"/>
  <c r="V24" i="49"/>
  <c r="V26" i="49"/>
  <c r="V27" i="49"/>
  <c r="V28" i="49"/>
  <c r="V31" i="49"/>
  <c r="V34" i="49"/>
  <c r="V35" i="49"/>
  <c r="V36" i="49"/>
  <c r="V56" i="49"/>
  <c r="V57" i="49"/>
  <c r="V74" i="49"/>
  <c r="V75" i="49"/>
  <c r="V90" i="49"/>
  <c r="V91" i="49"/>
  <c r="V95" i="49"/>
  <c r="V99" i="49"/>
  <c r="V115" i="49"/>
  <c r="Q33" i="49"/>
  <c r="N5" i="49"/>
  <c r="U5" i="49" s="1"/>
  <c r="P6" i="49"/>
  <c r="V6" i="49" s="1"/>
  <c r="P13" i="49"/>
  <c r="V13" i="49" s="1"/>
  <c r="N14" i="49"/>
  <c r="U14" i="49" s="1"/>
  <c r="P14" i="49"/>
  <c r="V14" i="49" s="1"/>
  <c r="Q21" i="49"/>
  <c r="P29" i="49"/>
  <c r="V29" i="49" s="1"/>
  <c r="N30" i="49"/>
  <c r="P30" i="49"/>
  <c r="V30" i="49" s="1"/>
  <c r="Q41" i="49"/>
  <c r="P45" i="49"/>
  <c r="V45" i="49" s="1"/>
  <c r="P47" i="49"/>
  <c r="N47" i="49"/>
  <c r="U47" i="49" s="1"/>
  <c r="Q9" i="49"/>
  <c r="Q13" i="49"/>
  <c r="N22" i="49"/>
  <c r="Q22" i="49" s="1"/>
  <c r="P22" i="49"/>
  <c r="V22" i="49" s="1"/>
  <c r="N38" i="49"/>
  <c r="P38" i="49"/>
  <c r="V38" i="49" s="1"/>
  <c r="N53" i="49"/>
  <c r="N57" i="49"/>
  <c r="Q57" i="49" s="1"/>
  <c r="P58" i="49"/>
  <c r="V58" i="49" s="1"/>
  <c r="P64" i="49"/>
  <c r="V64" i="49" s="1"/>
  <c r="N67" i="49"/>
  <c r="P68" i="49"/>
  <c r="V68" i="49" s="1"/>
  <c r="P72" i="49"/>
  <c r="V72" i="49" s="1"/>
  <c r="N75" i="49"/>
  <c r="P76" i="49"/>
  <c r="V76" i="49" s="1"/>
  <c r="P80" i="49"/>
  <c r="V80" i="49" s="1"/>
  <c r="N83" i="49"/>
  <c r="P84" i="49"/>
  <c r="V84" i="49" s="1"/>
  <c r="P88" i="49"/>
  <c r="V88" i="49" s="1"/>
  <c r="N91" i="49"/>
  <c r="P92" i="49"/>
  <c r="V92" i="49" s="1"/>
  <c r="N94" i="49"/>
  <c r="N95" i="49"/>
  <c r="U95" i="49" s="1"/>
  <c r="P96" i="49"/>
  <c r="V96" i="49" s="1"/>
  <c r="N99" i="49"/>
  <c r="P100" i="49"/>
  <c r="V100" i="49" s="1"/>
  <c r="N102" i="49"/>
  <c r="N103" i="49"/>
  <c r="Q103" i="49" s="1"/>
  <c r="N106" i="49"/>
  <c r="P107" i="49"/>
  <c r="V107" i="49" s="1"/>
  <c r="P111" i="49"/>
  <c r="V111" i="49" s="1"/>
  <c r="N114" i="49"/>
  <c r="Q114" i="49" s="1"/>
  <c r="Q115" i="49"/>
  <c r="N118" i="49"/>
  <c r="U118" i="49" s="1"/>
  <c r="N122" i="49"/>
  <c r="Q122" i="49" s="1"/>
  <c r="Q123" i="49"/>
  <c r="N126" i="49"/>
  <c r="U126" i="49" s="1"/>
  <c r="N129" i="49"/>
  <c r="Q131" i="49"/>
  <c r="N134" i="49"/>
  <c r="U134" i="49" s="1"/>
  <c r="N138" i="49"/>
  <c r="P142" i="49"/>
  <c r="V142" i="49" s="1"/>
  <c r="Q52" i="49"/>
  <c r="Q68" i="49"/>
  <c r="Q76" i="49"/>
  <c r="Q84" i="49"/>
  <c r="Q107" i="49"/>
  <c r="Q130" i="49"/>
  <c r="Q139" i="49"/>
  <c r="V84" i="52"/>
  <c r="V4" i="52"/>
  <c r="V8" i="52"/>
  <c r="V12" i="52"/>
  <c r="V16" i="52"/>
  <c r="V20" i="52"/>
  <c r="V32" i="52"/>
  <c r="V34" i="52"/>
  <c r="V38" i="52"/>
  <c r="V39" i="52"/>
  <c r="V48" i="52"/>
  <c r="V49" i="52"/>
  <c r="V50" i="52"/>
  <c r="V54" i="52"/>
  <c r="V56" i="52"/>
  <c r="V62" i="52"/>
  <c r="V75" i="52"/>
  <c r="V76" i="52"/>
  <c r="V78" i="52"/>
  <c r="V86" i="52"/>
  <c r="V93" i="52"/>
  <c r="V101" i="52"/>
  <c r="V102" i="52"/>
  <c r="V108" i="52"/>
  <c r="V110" i="52"/>
  <c r="V118" i="52"/>
  <c r="Q27" i="52"/>
  <c r="Q31" i="52"/>
  <c r="Q35" i="52"/>
  <c r="Q94" i="52"/>
  <c r="P5" i="52"/>
  <c r="V5" i="52" s="1"/>
  <c r="N5" i="52"/>
  <c r="P13" i="52"/>
  <c r="V13" i="52" s="1"/>
  <c r="N13" i="52"/>
  <c r="P21" i="52"/>
  <c r="V21" i="52" s="1"/>
  <c r="N21" i="52"/>
  <c r="P11" i="52"/>
  <c r="V11" i="52" s="1"/>
  <c r="N11" i="52"/>
  <c r="P19" i="52"/>
  <c r="V19" i="52" s="1"/>
  <c r="N19" i="52"/>
  <c r="P23" i="52"/>
  <c r="V23" i="52" s="1"/>
  <c r="N23" i="52"/>
  <c r="N24" i="52"/>
  <c r="P24" i="52"/>
  <c r="V24" i="52" s="1"/>
  <c r="P25" i="52"/>
  <c r="V25" i="52" s="1"/>
  <c r="N25" i="52"/>
  <c r="U25" i="52" s="1"/>
  <c r="P28" i="52"/>
  <c r="V28" i="52" s="1"/>
  <c r="Q29" i="52"/>
  <c r="N33" i="52"/>
  <c r="U33" i="52" s="1"/>
  <c r="P36" i="52"/>
  <c r="V36" i="52" s="1"/>
  <c r="N39" i="52"/>
  <c r="N41" i="52"/>
  <c r="U41" i="52" s="1"/>
  <c r="P44" i="52"/>
  <c r="V44" i="52" s="1"/>
  <c r="N47" i="52"/>
  <c r="Q47" i="52" s="1"/>
  <c r="N49" i="52"/>
  <c r="P52" i="52"/>
  <c r="V52" i="52" s="1"/>
  <c r="P55" i="52"/>
  <c r="V55" i="52" s="1"/>
  <c r="P61" i="52"/>
  <c r="V61" i="52" s="1"/>
  <c r="N62" i="52"/>
  <c r="Q62" i="52" s="1"/>
  <c r="P69" i="52"/>
  <c r="V69" i="52" s="1"/>
  <c r="N72" i="52"/>
  <c r="Q72" i="52" s="1"/>
  <c r="N74" i="52"/>
  <c r="N76" i="52"/>
  <c r="Q76" i="52" s="1"/>
  <c r="P77" i="52"/>
  <c r="V77" i="52" s="1"/>
  <c r="N78" i="52"/>
  <c r="Q78" i="52" s="1"/>
  <c r="N82" i="52"/>
  <c r="U82" i="52" s="1"/>
  <c r="P83" i="52"/>
  <c r="V83" i="52" s="1"/>
  <c r="N84" i="52"/>
  <c r="N86" i="52"/>
  <c r="U86" i="52" s="1"/>
  <c r="Q90" i="52"/>
  <c r="P91" i="52"/>
  <c r="V91" i="52" s="1"/>
  <c r="N96" i="52"/>
  <c r="U96" i="52" s="1"/>
  <c r="N98" i="52"/>
  <c r="U98" i="52" s="1"/>
  <c r="P99" i="52"/>
  <c r="V99" i="52" s="1"/>
  <c r="N100" i="52"/>
  <c r="N102" i="52"/>
  <c r="U102" i="52" s="1"/>
  <c r="Q104" i="52"/>
  <c r="P105" i="52"/>
  <c r="V105" i="52" s="1"/>
  <c r="N108" i="52"/>
  <c r="U108" i="52" s="1"/>
  <c r="P109" i="52"/>
  <c r="V109" i="52" s="1"/>
  <c r="N110" i="52"/>
  <c r="Q112" i="52"/>
  <c r="P113" i="52"/>
  <c r="V113" i="52" s="1"/>
  <c r="N116" i="52"/>
  <c r="U116" i="52" s="1"/>
  <c r="P117" i="52"/>
  <c r="V117" i="52" s="1"/>
  <c r="N118" i="52"/>
  <c r="Q120" i="52"/>
  <c r="P121" i="52"/>
  <c r="V121" i="52" s="1"/>
  <c r="N124" i="52"/>
  <c r="U124" i="52" s="1"/>
  <c r="P125" i="52"/>
  <c r="V125" i="52" s="1"/>
  <c r="N126" i="52"/>
  <c r="Q128" i="52"/>
  <c r="P129" i="52"/>
  <c r="V129" i="52" s="1"/>
  <c r="U31" i="52"/>
  <c r="Q45" i="52"/>
  <c r="Q58" i="52"/>
  <c r="Q68" i="52"/>
  <c r="Q80" i="52"/>
  <c r="Q88" i="52"/>
  <c r="Q92" i="52"/>
  <c r="N112" i="48"/>
  <c r="U112" i="48" s="1"/>
  <c r="P111" i="48"/>
  <c r="V111" i="48" s="1"/>
  <c r="Q5" i="50"/>
  <c r="U5" i="50"/>
  <c r="Q23" i="50"/>
  <c r="U23" i="50"/>
  <c r="Q39" i="50"/>
  <c r="U39" i="50"/>
  <c r="Q47" i="50"/>
  <c r="U47" i="50"/>
  <c r="P63" i="50"/>
  <c r="V63" i="50" s="1"/>
  <c r="N63" i="50"/>
  <c r="U98" i="50"/>
  <c r="L59" i="50"/>
  <c r="L60" i="50" s="1"/>
  <c r="P4" i="50"/>
  <c r="U6" i="50"/>
  <c r="Q7" i="50"/>
  <c r="N8" i="50"/>
  <c r="Q12" i="50"/>
  <c r="N13" i="50"/>
  <c r="Q14" i="50"/>
  <c r="P21" i="50"/>
  <c r="V21" i="50" s="1"/>
  <c r="N21" i="50"/>
  <c r="P29" i="50"/>
  <c r="V29" i="50" s="1"/>
  <c r="N29" i="50"/>
  <c r="P37" i="50"/>
  <c r="V37" i="50" s="1"/>
  <c r="N37" i="50"/>
  <c r="P45" i="50"/>
  <c r="V45" i="50" s="1"/>
  <c r="N45" i="50"/>
  <c r="P53" i="50"/>
  <c r="V53" i="50" s="1"/>
  <c r="N53" i="50"/>
  <c r="Q61" i="50"/>
  <c r="U61" i="50"/>
  <c r="U68" i="50"/>
  <c r="Q68" i="50"/>
  <c r="P73" i="50"/>
  <c r="V73" i="50" s="1"/>
  <c r="N73" i="50"/>
  <c r="P78" i="50"/>
  <c r="V78" i="50" s="1"/>
  <c r="N78" i="50"/>
  <c r="Q86" i="50"/>
  <c r="U86" i="50"/>
  <c r="Q88" i="50"/>
  <c r="V88" i="50"/>
  <c r="Q93" i="50"/>
  <c r="U93" i="50"/>
  <c r="P104" i="50"/>
  <c r="V104" i="50" s="1"/>
  <c r="N104" i="50"/>
  <c r="Q112" i="50"/>
  <c r="U112" i="50"/>
  <c r="V114" i="50"/>
  <c r="Q114" i="50"/>
  <c r="Q117" i="50"/>
  <c r="U117" i="50"/>
  <c r="Q130" i="50"/>
  <c r="U130" i="50"/>
  <c r="Q138" i="50"/>
  <c r="U138" i="50"/>
  <c r="U146" i="50"/>
  <c r="Q154" i="50"/>
  <c r="U154" i="50"/>
  <c r="Q162" i="50"/>
  <c r="U162" i="50"/>
  <c r="Q31" i="50"/>
  <c r="U31" i="50"/>
  <c r="Q55" i="50"/>
  <c r="U55" i="50"/>
  <c r="N4" i="50"/>
  <c r="N9" i="50"/>
  <c r="Q10" i="50"/>
  <c r="P15" i="50"/>
  <c r="V15" i="50" s="1"/>
  <c r="V16" i="50"/>
  <c r="V17" i="50"/>
  <c r="Q19" i="50"/>
  <c r="U19" i="50"/>
  <c r="Q27" i="50"/>
  <c r="U27" i="50"/>
  <c r="Q35" i="50"/>
  <c r="U35" i="50"/>
  <c r="Q43" i="50"/>
  <c r="U43" i="50"/>
  <c r="Q51" i="50"/>
  <c r="U51" i="50"/>
  <c r="P67" i="50"/>
  <c r="V67" i="50" s="1"/>
  <c r="N67" i="50"/>
  <c r="U90" i="50"/>
  <c r="V95" i="50"/>
  <c r="Q124" i="50"/>
  <c r="U124" i="50"/>
  <c r="U74" i="50"/>
  <c r="N84" i="50"/>
  <c r="P84" i="50"/>
  <c r="V84" i="50" s="1"/>
  <c r="P11" i="50"/>
  <c r="V12" i="50"/>
  <c r="N16" i="50"/>
  <c r="N17" i="50"/>
  <c r="U22" i="50"/>
  <c r="P25" i="50"/>
  <c r="V25" i="50" s="1"/>
  <c r="N25" i="50"/>
  <c r="U30" i="50"/>
  <c r="P33" i="50"/>
  <c r="V33" i="50" s="1"/>
  <c r="N33" i="50"/>
  <c r="U38" i="50"/>
  <c r="P41" i="50"/>
  <c r="V41" i="50" s="1"/>
  <c r="N41" i="50"/>
  <c r="U46" i="50"/>
  <c r="P49" i="50"/>
  <c r="V49" i="50" s="1"/>
  <c r="N49" i="50"/>
  <c r="U54" i="50"/>
  <c r="P57" i="50"/>
  <c r="V57" i="50" s="1"/>
  <c r="N57" i="50"/>
  <c r="Q65" i="50"/>
  <c r="U65" i="50"/>
  <c r="Q70" i="50"/>
  <c r="U70" i="50"/>
  <c r="Q72" i="50"/>
  <c r="V72" i="50"/>
  <c r="Q77" i="50"/>
  <c r="U77" i="50"/>
  <c r="Q82" i="50"/>
  <c r="U82" i="50"/>
  <c r="P89" i="50"/>
  <c r="V89" i="50" s="1"/>
  <c r="N89" i="50"/>
  <c r="P94" i="50"/>
  <c r="V94" i="50" s="1"/>
  <c r="N94" i="50"/>
  <c r="U100" i="50"/>
  <c r="Q100" i="50"/>
  <c r="U119" i="50"/>
  <c r="Q119" i="50"/>
  <c r="P20" i="50"/>
  <c r="V20" i="50" s="1"/>
  <c r="P24" i="50"/>
  <c r="V24" i="50" s="1"/>
  <c r="P28" i="50"/>
  <c r="V28" i="50" s="1"/>
  <c r="P32" i="50"/>
  <c r="V32" i="50" s="1"/>
  <c r="P36" i="50"/>
  <c r="V36" i="50" s="1"/>
  <c r="P40" i="50"/>
  <c r="V40" i="50" s="1"/>
  <c r="P44" i="50"/>
  <c r="V44" i="50" s="1"/>
  <c r="P48" i="50"/>
  <c r="V48" i="50" s="1"/>
  <c r="P52" i="50"/>
  <c r="V52" i="50" s="1"/>
  <c r="P56" i="50"/>
  <c r="V56" i="50" s="1"/>
  <c r="P62" i="50"/>
  <c r="V62" i="50" s="1"/>
  <c r="P66" i="50"/>
  <c r="Q71" i="50"/>
  <c r="P74" i="50"/>
  <c r="V74" i="50" s="1"/>
  <c r="P76" i="50"/>
  <c r="V77" i="50"/>
  <c r="N81" i="50"/>
  <c r="Q87" i="50"/>
  <c r="P90" i="50"/>
  <c r="V90" i="50" s="1"/>
  <c r="P92" i="50"/>
  <c r="V93" i="50"/>
  <c r="N97" i="50"/>
  <c r="Q99" i="50"/>
  <c r="P102" i="50"/>
  <c r="V102" i="50" s="1"/>
  <c r="N102" i="50"/>
  <c r="V105" i="50"/>
  <c r="N110" i="50"/>
  <c r="P110" i="50"/>
  <c r="V110" i="50" s="1"/>
  <c r="U131" i="50"/>
  <c r="U139" i="50"/>
  <c r="U147" i="50"/>
  <c r="U155" i="50"/>
  <c r="U163" i="50"/>
  <c r="V69" i="50"/>
  <c r="V85" i="50"/>
  <c r="N126" i="50"/>
  <c r="P126" i="50"/>
  <c r="V126" i="50" s="1"/>
  <c r="Q129" i="50"/>
  <c r="U129" i="50"/>
  <c r="Q137" i="50"/>
  <c r="U137" i="50"/>
  <c r="Q145" i="50"/>
  <c r="U145" i="50"/>
  <c r="Q153" i="50"/>
  <c r="U153" i="50"/>
  <c r="Q161" i="50"/>
  <c r="U161" i="50"/>
  <c r="N69" i="50"/>
  <c r="P80" i="50"/>
  <c r="V80" i="50" s="1"/>
  <c r="V81" i="50"/>
  <c r="N85" i="50"/>
  <c r="P96" i="50"/>
  <c r="V96" i="50" s="1"/>
  <c r="V97" i="50"/>
  <c r="L165" i="50"/>
  <c r="L166" i="50" s="1"/>
  <c r="P98" i="50"/>
  <c r="V98" i="50" s="1"/>
  <c r="U103" i="50"/>
  <c r="Q103" i="50"/>
  <c r="Q108" i="50"/>
  <c r="U108" i="50"/>
  <c r="P115" i="50"/>
  <c r="V115" i="50" s="1"/>
  <c r="N115" i="50"/>
  <c r="P120" i="50"/>
  <c r="V120" i="50" s="1"/>
  <c r="N120" i="50"/>
  <c r="V111" i="50"/>
  <c r="U113" i="50"/>
  <c r="P128" i="50"/>
  <c r="V128" i="50" s="1"/>
  <c r="N128" i="50"/>
  <c r="P136" i="50"/>
  <c r="V136" i="50" s="1"/>
  <c r="N136" i="50"/>
  <c r="P144" i="50"/>
  <c r="V144" i="50" s="1"/>
  <c r="N144" i="50"/>
  <c r="P152" i="50"/>
  <c r="V152" i="50" s="1"/>
  <c r="N152" i="50"/>
  <c r="P160" i="50"/>
  <c r="V160" i="50" s="1"/>
  <c r="N160" i="50"/>
  <c r="N101" i="50"/>
  <c r="P106" i="50"/>
  <c r="V106" i="50" s="1"/>
  <c r="V107" i="50"/>
  <c r="N111" i="50"/>
  <c r="N116" i="50"/>
  <c r="P122" i="50"/>
  <c r="V122" i="50" s="1"/>
  <c r="V123" i="50"/>
  <c r="N127" i="50"/>
  <c r="Q134" i="50"/>
  <c r="U134" i="50"/>
  <c r="Q142" i="50"/>
  <c r="U142" i="50"/>
  <c r="Q150" i="50"/>
  <c r="U150" i="50"/>
  <c r="Q158" i="50"/>
  <c r="U158" i="50"/>
  <c r="V103" i="50"/>
  <c r="Q106" i="50"/>
  <c r="N107" i="50"/>
  <c r="P118" i="50"/>
  <c r="V119" i="50"/>
  <c r="Q122" i="50"/>
  <c r="N123" i="50"/>
  <c r="P132" i="50"/>
  <c r="V132" i="50" s="1"/>
  <c r="N132" i="50"/>
  <c r="P140" i="50"/>
  <c r="V140" i="50" s="1"/>
  <c r="N140" i="50"/>
  <c r="P148" i="50"/>
  <c r="V148" i="50" s="1"/>
  <c r="N148" i="50"/>
  <c r="P156" i="50"/>
  <c r="V156" i="50" s="1"/>
  <c r="N156" i="50"/>
  <c r="P164" i="50"/>
  <c r="V164" i="50" s="1"/>
  <c r="N164" i="50"/>
  <c r="P131" i="50"/>
  <c r="V131" i="50" s="1"/>
  <c r="P135" i="50"/>
  <c r="V135" i="50" s="1"/>
  <c r="P139" i="50"/>
  <c r="V139" i="50" s="1"/>
  <c r="P143" i="50"/>
  <c r="V143" i="50" s="1"/>
  <c r="P147" i="50"/>
  <c r="V147" i="50" s="1"/>
  <c r="P151" i="50"/>
  <c r="V151" i="50" s="1"/>
  <c r="P155" i="50"/>
  <c r="V155" i="50" s="1"/>
  <c r="P159" i="50"/>
  <c r="V159" i="50" s="1"/>
  <c r="P163" i="50"/>
  <c r="V163" i="50" s="1"/>
  <c r="Q53" i="53"/>
  <c r="U53" i="53"/>
  <c r="Q6" i="53"/>
  <c r="Q21" i="53"/>
  <c r="U21" i="53"/>
  <c r="U7" i="53"/>
  <c r="Q7" i="53"/>
  <c r="Q37" i="53"/>
  <c r="U37" i="53"/>
  <c r="U6" i="53"/>
  <c r="U10" i="53"/>
  <c r="Q17" i="53"/>
  <c r="U26" i="53"/>
  <c r="Q33" i="53"/>
  <c r="U42" i="53"/>
  <c r="Q49" i="53"/>
  <c r="U57" i="53"/>
  <c r="U61" i="53"/>
  <c r="U67" i="53"/>
  <c r="U72" i="53"/>
  <c r="U77" i="53"/>
  <c r="U83" i="53"/>
  <c r="U88" i="53"/>
  <c r="U93" i="53"/>
  <c r="U99" i="53"/>
  <c r="Q122" i="53"/>
  <c r="U122" i="53"/>
  <c r="N125" i="53"/>
  <c r="P125" i="53"/>
  <c r="V125" i="53" s="1"/>
  <c r="U128" i="53"/>
  <c r="N131" i="53"/>
  <c r="P131" i="53"/>
  <c r="V131" i="53" s="1"/>
  <c r="N149" i="53"/>
  <c r="P149" i="53"/>
  <c r="V149" i="53" s="1"/>
  <c r="U152" i="53"/>
  <c r="N155" i="53"/>
  <c r="P155" i="53"/>
  <c r="V155" i="53" s="1"/>
  <c r="U162" i="53"/>
  <c r="Q162" i="53"/>
  <c r="N5" i="53"/>
  <c r="N9" i="53"/>
  <c r="Q12" i="53"/>
  <c r="N13" i="53"/>
  <c r="Q14" i="53"/>
  <c r="V15" i="53"/>
  <c r="P19" i="53"/>
  <c r="V19" i="53" s="1"/>
  <c r="V20" i="53"/>
  <c r="U20" i="53"/>
  <c r="Q23" i="53"/>
  <c r="N24" i="53"/>
  <c r="U25" i="53"/>
  <c r="Q28" i="53"/>
  <c r="N29" i="53"/>
  <c r="Q30" i="53"/>
  <c r="V31" i="53"/>
  <c r="P35" i="53"/>
  <c r="V35" i="53" s="1"/>
  <c r="V36" i="53"/>
  <c r="U36" i="53"/>
  <c r="Q39" i="53"/>
  <c r="N40" i="53"/>
  <c r="U41" i="53"/>
  <c r="Q44" i="53"/>
  <c r="N45" i="53"/>
  <c r="Q46" i="53"/>
  <c r="V47" i="53"/>
  <c r="P51" i="53"/>
  <c r="V51" i="53" s="1"/>
  <c r="V52" i="53"/>
  <c r="U52" i="53"/>
  <c r="Q56" i="53"/>
  <c r="P57" i="53"/>
  <c r="V57" i="53" s="1"/>
  <c r="P61" i="53"/>
  <c r="Q61" i="53" s="1"/>
  <c r="U63" i="53"/>
  <c r="Q63" i="53"/>
  <c r="Q66" i="53"/>
  <c r="P67" i="53"/>
  <c r="V67" i="53" s="1"/>
  <c r="Q73" i="53"/>
  <c r="U73" i="53"/>
  <c r="U74" i="53"/>
  <c r="Q76" i="53"/>
  <c r="P77" i="53"/>
  <c r="V77" i="53" s="1"/>
  <c r="U79" i="53"/>
  <c r="Q79" i="53"/>
  <c r="Q82" i="53"/>
  <c r="P83" i="53"/>
  <c r="V83" i="53" s="1"/>
  <c r="Q89" i="53"/>
  <c r="U89" i="53"/>
  <c r="U90" i="53"/>
  <c r="Q92" i="53"/>
  <c r="P93" i="53"/>
  <c r="V93" i="53" s="1"/>
  <c r="U95" i="53"/>
  <c r="Q95" i="53"/>
  <c r="Q98" i="53"/>
  <c r="P99" i="53"/>
  <c r="V99" i="53" s="1"/>
  <c r="Q103" i="53"/>
  <c r="N107" i="53"/>
  <c r="P107" i="53"/>
  <c r="V107" i="53" s="1"/>
  <c r="Q112" i="53"/>
  <c r="U114" i="53"/>
  <c r="Q114" i="53"/>
  <c r="Q136" i="53"/>
  <c r="Q138" i="53"/>
  <c r="U138" i="53"/>
  <c r="N141" i="53"/>
  <c r="P141" i="53"/>
  <c r="V141" i="53" s="1"/>
  <c r="Q142" i="53"/>
  <c r="N147" i="53"/>
  <c r="P147" i="53"/>
  <c r="V147" i="53" s="1"/>
  <c r="L165" i="53"/>
  <c r="L166" i="53" s="1"/>
  <c r="U4" i="53"/>
  <c r="P5" i="53"/>
  <c r="V5" i="53" s="1"/>
  <c r="V22" i="53"/>
  <c r="Q35" i="53"/>
  <c r="V38" i="53"/>
  <c r="V54" i="53"/>
  <c r="Q62" i="53"/>
  <c r="U69" i="53"/>
  <c r="U75" i="53"/>
  <c r="Q78" i="53"/>
  <c r="U85" i="53"/>
  <c r="U91" i="53"/>
  <c r="Q94" i="53"/>
  <c r="U101" i="53"/>
  <c r="N117" i="53"/>
  <c r="P117" i="53"/>
  <c r="V117" i="53" s="1"/>
  <c r="Q118" i="53"/>
  <c r="N123" i="53"/>
  <c r="P123" i="53"/>
  <c r="V123" i="53" s="1"/>
  <c r="U130" i="53"/>
  <c r="Q130" i="53"/>
  <c r="Q154" i="53"/>
  <c r="U154" i="53"/>
  <c r="N157" i="53"/>
  <c r="P157" i="53"/>
  <c r="V157" i="53" s="1"/>
  <c r="Q158" i="53"/>
  <c r="N163" i="53"/>
  <c r="P163" i="53"/>
  <c r="V163" i="53" s="1"/>
  <c r="V4" i="53"/>
  <c r="P11" i="53"/>
  <c r="V12" i="53"/>
  <c r="N16" i="53"/>
  <c r="U17" i="53"/>
  <c r="P27" i="53"/>
  <c r="V28" i="53"/>
  <c r="N32" i="53"/>
  <c r="U33" i="53"/>
  <c r="P43" i="53"/>
  <c r="V44" i="53"/>
  <c r="N48" i="53"/>
  <c r="U49" i="53"/>
  <c r="Q55" i="53"/>
  <c r="U55" i="53"/>
  <c r="Q65" i="53"/>
  <c r="U65" i="53"/>
  <c r="P69" i="53"/>
  <c r="V69" i="53" s="1"/>
  <c r="U71" i="53"/>
  <c r="Q71" i="53"/>
  <c r="P75" i="53"/>
  <c r="V75" i="53" s="1"/>
  <c r="Q81" i="53"/>
  <c r="U81" i="53"/>
  <c r="P85" i="53"/>
  <c r="V85" i="53" s="1"/>
  <c r="U87" i="53"/>
  <c r="Q87" i="53"/>
  <c r="P91" i="53"/>
  <c r="V91" i="53" s="1"/>
  <c r="Q97" i="53"/>
  <c r="U97" i="53"/>
  <c r="P101" i="53"/>
  <c r="V101" i="53" s="1"/>
  <c r="U102" i="53"/>
  <c r="Q102" i="53"/>
  <c r="Q106" i="53"/>
  <c r="U106" i="53"/>
  <c r="N109" i="53"/>
  <c r="P109" i="53"/>
  <c r="V109" i="53" s="1"/>
  <c r="N115" i="53"/>
  <c r="P115" i="53"/>
  <c r="V115" i="53" s="1"/>
  <c r="N133" i="53"/>
  <c r="P133" i="53"/>
  <c r="V133" i="53" s="1"/>
  <c r="N139" i="53"/>
  <c r="P139" i="53"/>
  <c r="V139" i="53" s="1"/>
  <c r="U146" i="53"/>
  <c r="Q146" i="53"/>
  <c r="Q104" i="53"/>
  <c r="Q105" i="53"/>
  <c r="U105" i="53"/>
  <c r="Q108" i="53"/>
  <c r="U111" i="53"/>
  <c r="Q111" i="53"/>
  <c r="Q121" i="53"/>
  <c r="U121" i="53"/>
  <c r="Q124" i="53"/>
  <c r="U127" i="53"/>
  <c r="Q127" i="53"/>
  <c r="Q137" i="53"/>
  <c r="U137" i="53"/>
  <c r="Q140" i="53"/>
  <c r="U143" i="53"/>
  <c r="Q143" i="53"/>
  <c r="Q153" i="53"/>
  <c r="U153" i="53"/>
  <c r="Q156" i="53"/>
  <c r="U159" i="53"/>
  <c r="Q159" i="53"/>
  <c r="V102" i="53"/>
  <c r="Q113" i="53"/>
  <c r="U113" i="53"/>
  <c r="U119" i="53"/>
  <c r="Q119" i="53"/>
  <c r="Q129" i="53"/>
  <c r="U129" i="53"/>
  <c r="U135" i="53"/>
  <c r="Q135" i="53"/>
  <c r="Q145" i="53"/>
  <c r="U145" i="53"/>
  <c r="U151" i="53"/>
  <c r="Q151" i="53"/>
  <c r="Q161" i="53"/>
  <c r="U161" i="53"/>
  <c r="U16" i="49"/>
  <c r="U42" i="49"/>
  <c r="Q42" i="49"/>
  <c r="U48" i="49"/>
  <c r="Q56" i="49"/>
  <c r="U56" i="49"/>
  <c r="U6" i="49"/>
  <c r="Q6" i="49"/>
  <c r="U38" i="49"/>
  <c r="Q38" i="49"/>
  <c r="U98" i="49"/>
  <c r="U8" i="49"/>
  <c r="U18" i="49"/>
  <c r="Q18" i="49"/>
  <c r="U34" i="49"/>
  <c r="Q34" i="49"/>
  <c r="U10" i="49"/>
  <c r="Q10" i="49"/>
  <c r="U26" i="49"/>
  <c r="Q26" i="49"/>
  <c r="U32" i="49"/>
  <c r="U22" i="49"/>
  <c r="U44" i="49"/>
  <c r="Q14" i="49"/>
  <c r="U20" i="49"/>
  <c r="U30" i="49"/>
  <c r="U9" i="49"/>
  <c r="U13" i="49"/>
  <c r="U21" i="49"/>
  <c r="U29" i="49"/>
  <c r="U33" i="49"/>
  <c r="U41" i="49"/>
  <c r="U127" i="49"/>
  <c r="Q127" i="49"/>
  <c r="Q153" i="49"/>
  <c r="U153" i="49"/>
  <c r="N4" i="49"/>
  <c r="N12" i="49"/>
  <c r="N24" i="49"/>
  <c r="N28" i="49"/>
  <c r="N36" i="49"/>
  <c r="N40" i="49"/>
  <c r="P54" i="49"/>
  <c r="V54" i="49" s="1"/>
  <c r="P73" i="49"/>
  <c r="V73" i="49" s="1"/>
  <c r="N73" i="49"/>
  <c r="N74" i="49"/>
  <c r="N82" i="49"/>
  <c r="N90" i="49"/>
  <c r="P120" i="49"/>
  <c r="V120" i="49" s="1"/>
  <c r="N120" i="49"/>
  <c r="P152" i="49"/>
  <c r="V152" i="49" s="1"/>
  <c r="N152" i="49"/>
  <c r="P4" i="49"/>
  <c r="Q5" i="49"/>
  <c r="N7" i="49"/>
  <c r="P8" i="49"/>
  <c r="V8" i="49" s="1"/>
  <c r="N11" i="49"/>
  <c r="N15" i="49"/>
  <c r="P16" i="49"/>
  <c r="V16" i="49" s="1"/>
  <c r="Q17" i="49"/>
  <c r="N19" i="49"/>
  <c r="P20" i="49"/>
  <c r="V20" i="49" s="1"/>
  <c r="N23" i="49"/>
  <c r="Q25" i="49"/>
  <c r="N27" i="49"/>
  <c r="N31" i="49"/>
  <c r="P32" i="49"/>
  <c r="V32" i="49" s="1"/>
  <c r="N35" i="49"/>
  <c r="Q37" i="49"/>
  <c r="N39" i="49"/>
  <c r="N43" i="49"/>
  <c r="P44" i="49"/>
  <c r="V44" i="49" s="1"/>
  <c r="Q45" i="49"/>
  <c r="P48" i="49"/>
  <c r="V48" i="49" s="1"/>
  <c r="P50" i="49"/>
  <c r="V50" i="49" s="1"/>
  <c r="V51" i="49"/>
  <c r="N55" i="49"/>
  <c r="V62" i="49"/>
  <c r="Q64" i="49"/>
  <c r="V70" i="49"/>
  <c r="Q72" i="49"/>
  <c r="V78" i="49"/>
  <c r="Q80" i="49"/>
  <c r="V86" i="49"/>
  <c r="Q88" i="49"/>
  <c r="V94" i="49"/>
  <c r="Q96" i="49"/>
  <c r="V102" i="49"/>
  <c r="N105" i="49"/>
  <c r="U111" i="49"/>
  <c r="Q111" i="49"/>
  <c r="P112" i="49"/>
  <c r="V112" i="49" s="1"/>
  <c r="N112" i="49"/>
  <c r="U122" i="49"/>
  <c r="N137" i="49"/>
  <c r="U143" i="49"/>
  <c r="Q143" i="49"/>
  <c r="P144" i="49"/>
  <c r="V144" i="49" s="1"/>
  <c r="N144" i="49"/>
  <c r="U154" i="49"/>
  <c r="V49" i="49"/>
  <c r="L165" i="49"/>
  <c r="L166" i="49" s="1"/>
  <c r="P98" i="49"/>
  <c r="V98" i="49" s="1"/>
  <c r="Q121" i="49"/>
  <c r="U121" i="49"/>
  <c r="P128" i="49"/>
  <c r="V128" i="49" s="1"/>
  <c r="N128" i="49"/>
  <c r="U159" i="49"/>
  <c r="Q159" i="49"/>
  <c r="P160" i="49"/>
  <c r="V160" i="49" s="1"/>
  <c r="N160" i="49"/>
  <c r="Q47" i="49"/>
  <c r="V55" i="49"/>
  <c r="Q58" i="49"/>
  <c r="P65" i="49"/>
  <c r="V65" i="49" s="1"/>
  <c r="N65" i="49"/>
  <c r="N66" i="49"/>
  <c r="P81" i="49"/>
  <c r="V81" i="49" s="1"/>
  <c r="N81" i="49"/>
  <c r="P89" i="49"/>
  <c r="V89" i="49" s="1"/>
  <c r="N89" i="49"/>
  <c r="P97" i="49"/>
  <c r="V97" i="49" s="1"/>
  <c r="N97" i="49"/>
  <c r="N113" i="49"/>
  <c r="U119" i="49"/>
  <c r="Q119" i="49"/>
  <c r="N145" i="49"/>
  <c r="U151" i="49"/>
  <c r="Q151" i="49"/>
  <c r="P46" i="49"/>
  <c r="V47" i="49"/>
  <c r="N51" i="49"/>
  <c r="U52" i="49"/>
  <c r="P61" i="49"/>
  <c r="N61" i="49"/>
  <c r="N62" i="49"/>
  <c r="Q63" i="49"/>
  <c r="P69" i="49"/>
  <c r="V69" i="49" s="1"/>
  <c r="N69" i="49"/>
  <c r="N70" i="49"/>
  <c r="Q71" i="49"/>
  <c r="P77" i="49"/>
  <c r="V77" i="49" s="1"/>
  <c r="N77" i="49"/>
  <c r="N78" i="49"/>
  <c r="Q79" i="49"/>
  <c r="P85" i="49"/>
  <c r="V85" i="49" s="1"/>
  <c r="N85" i="49"/>
  <c r="N86" i="49"/>
  <c r="Q87" i="49"/>
  <c r="P93" i="49"/>
  <c r="V93" i="49" s="1"/>
  <c r="N93" i="49"/>
  <c r="Q95" i="49"/>
  <c r="P101" i="49"/>
  <c r="V101" i="49" s="1"/>
  <c r="N101" i="49"/>
  <c r="U103" i="49"/>
  <c r="P104" i="49"/>
  <c r="V104" i="49" s="1"/>
  <c r="N104" i="49"/>
  <c r="U114" i="49"/>
  <c r="Q129" i="49"/>
  <c r="U129" i="49"/>
  <c r="U135" i="49"/>
  <c r="Q135" i="49"/>
  <c r="P136" i="49"/>
  <c r="V136" i="49" s="1"/>
  <c r="N136" i="49"/>
  <c r="U146" i="49"/>
  <c r="Q161" i="49"/>
  <c r="U161" i="49"/>
  <c r="V109" i="49"/>
  <c r="V117" i="49"/>
  <c r="V125" i="49"/>
  <c r="V133" i="49"/>
  <c r="V141" i="49"/>
  <c r="V149" i="49"/>
  <c r="V157" i="49"/>
  <c r="P108" i="49"/>
  <c r="V108" i="49" s="1"/>
  <c r="N108" i="49"/>
  <c r="N109" i="49"/>
  <c r="Q110" i="49"/>
  <c r="P116" i="49"/>
  <c r="V116" i="49" s="1"/>
  <c r="N116" i="49"/>
  <c r="N117" i="49"/>
  <c r="Q118" i="49"/>
  <c r="P124" i="49"/>
  <c r="V124" i="49" s="1"/>
  <c r="N124" i="49"/>
  <c r="N125" i="49"/>
  <c r="Q126" i="49"/>
  <c r="P132" i="49"/>
  <c r="V132" i="49" s="1"/>
  <c r="N132" i="49"/>
  <c r="N133" i="49"/>
  <c r="Q134" i="49"/>
  <c r="P140" i="49"/>
  <c r="V140" i="49" s="1"/>
  <c r="N140" i="49"/>
  <c r="N141" i="49"/>
  <c r="Q142" i="49"/>
  <c r="P148" i="49"/>
  <c r="V148" i="49" s="1"/>
  <c r="N148" i="49"/>
  <c r="N149" i="49"/>
  <c r="Q150" i="49"/>
  <c r="P156" i="49"/>
  <c r="V156" i="49" s="1"/>
  <c r="N156" i="49"/>
  <c r="N157" i="49"/>
  <c r="Q158" i="49"/>
  <c r="P164" i="49"/>
  <c r="V164" i="49" s="1"/>
  <c r="N164" i="49"/>
  <c r="Q7" i="52"/>
  <c r="U10" i="52"/>
  <c r="Q15" i="52"/>
  <c r="U19" i="52"/>
  <c r="U27" i="52"/>
  <c r="V41" i="52"/>
  <c r="Q41" i="52"/>
  <c r="U44" i="52"/>
  <c r="Q44" i="52"/>
  <c r="L59" i="52"/>
  <c r="L60" i="52" s="1"/>
  <c r="N4" i="52"/>
  <c r="U5" i="52"/>
  <c r="Q9" i="52"/>
  <c r="P10" i="52"/>
  <c r="V10" i="52" s="1"/>
  <c r="U12" i="52"/>
  <c r="Q12" i="52"/>
  <c r="U13" i="52"/>
  <c r="Q17" i="52"/>
  <c r="U20" i="52"/>
  <c r="Q20" i="52"/>
  <c r="P22" i="52"/>
  <c r="V22" i="52" s="1"/>
  <c r="N22" i="52"/>
  <c r="Q25" i="52"/>
  <c r="U28" i="52"/>
  <c r="Q28" i="52"/>
  <c r="P30" i="52"/>
  <c r="V30" i="52" s="1"/>
  <c r="N30" i="52"/>
  <c r="V37" i="52"/>
  <c r="Q37" i="52"/>
  <c r="U40" i="52"/>
  <c r="Q40" i="52"/>
  <c r="U48" i="52"/>
  <c r="Q48" i="52"/>
  <c r="U6" i="52"/>
  <c r="U14" i="52"/>
  <c r="V33" i="52"/>
  <c r="Q33" i="52"/>
  <c r="U36" i="52"/>
  <c r="Q36" i="52"/>
  <c r="U52" i="52"/>
  <c r="Q52" i="52"/>
  <c r="P6" i="52"/>
  <c r="V6" i="52" s="1"/>
  <c r="U8" i="52"/>
  <c r="Q8" i="52"/>
  <c r="P14" i="52"/>
  <c r="V14" i="52" s="1"/>
  <c r="U16" i="52"/>
  <c r="Q16" i="52"/>
  <c r="P18" i="52"/>
  <c r="V18" i="52" s="1"/>
  <c r="N18" i="52"/>
  <c r="U24" i="52"/>
  <c r="Q24" i="52"/>
  <c r="P26" i="52"/>
  <c r="V26" i="52" s="1"/>
  <c r="N26" i="52"/>
  <c r="U32" i="52"/>
  <c r="Q32" i="52"/>
  <c r="Q39" i="52"/>
  <c r="U35" i="52"/>
  <c r="U39" i="52"/>
  <c r="U43" i="52"/>
  <c r="U51" i="52"/>
  <c r="U65" i="52"/>
  <c r="U71" i="52"/>
  <c r="U76" i="52"/>
  <c r="U81" i="52"/>
  <c r="U87" i="52"/>
  <c r="U92" i="52"/>
  <c r="U97" i="52"/>
  <c r="U103" i="52"/>
  <c r="N34" i="52"/>
  <c r="N38" i="52"/>
  <c r="N42" i="52"/>
  <c r="N46" i="52"/>
  <c r="N50" i="52"/>
  <c r="N54" i="52"/>
  <c r="Q55" i="52"/>
  <c r="N56" i="52"/>
  <c r="Q57" i="52"/>
  <c r="U57" i="52"/>
  <c r="U61" i="52"/>
  <c r="Q61" i="52"/>
  <c r="U62" i="52"/>
  <c r="Q64" i="52"/>
  <c r="P65" i="52"/>
  <c r="V65" i="52" s="1"/>
  <c r="Q67" i="52"/>
  <c r="U67" i="52"/>
  <c r="Q70" i="52"/>
  <c r="P71" i="52"/>
  <c r="V71" i="52" s="1"/>
  <c r="U72" i="52"/>
  <c r="U77" i="52"/>
  <c r="Q77" i="52"/>
  <c r="U78" i="52"/>
  <c r="P81" i="52"/>
  <c r="V81" i="52" s="1"/>
  <c r="Q83" i="52"/>
  <c r="U83" i="52"/>
  <c r="Q86" i="52"/>
  <c r="P87" i="52"/>
  <c r="V87" i="52" s="1"/>
  <c r="U88" i="52"/>
  <c r="U93" i="52"/>
  <c r="Q93" i="52"/>
  <c r="U94" i="52"/>
  <c r="Q96" i="52"/>
  <c r="P97" i="52"/>
  <c r="V97" i="52" s="1"/>
  <c r="Q99" i="52"/>
  <c r="U99" i="52"/>
  <c r="Q102" i="52"/>
  <c r="P103" i="52"/>
  <c r="V103" i="52" s="1"/>
  <c r="U106" i="52"/>
  <c r="Q106" i="52"/>
  <c r="N111" i="52"/>
  <c r="P111" i="52"/>
  <c r="V111" i="52" s="1"/>
  <c r="U114" i="52"/>
  <c r="Q114" i="52"/>
  <c r="N119" i="52"/>
  <c r="P119" i="52"/>
  <c r="V119" i="52" s="1"/>
  <c r="U122" i="52"/>
  <c r="N127" i="52"/>
  <c r="P127" i="52"/>
  <c r="V127" i="52" s="1"/>
  <c r="U130" i="52"/>
  <c r="Q130" i="52"/>
  <c r="N135" i="52"/>
  <c r="P135" i="52"/>
  <c r="V135" i="52" s="1"/>
  <c r="U138" i="52"/>
  <c r="Q138" i="52"/>
  <c r="N143" i="52"/>
  <c r="P143" i="52"/>
  <c r="V143" i="52" s="1"/>
  <c r="U146" i="52"/>
  <c r="Q146" i="52"/>
  <c r="N151" i="52"/>
  <c r="P151" i="52"/>
  <c r="V151" i="52" s="1"/>
  <c r="U154" i="52"/>
  <c r="Q154" i="52"/>
  <c r="N159" i="52"/>
  <c r="P159" i="52"/>
  <c r="V159" i="52" s="1"/>
  <c r="U162" i="52"/>
  <c r="L165" i="52"/>
  <c r="L166" i="52" s="1"/>
  <c r="U63" i="52"/>
  <c r="Q66" i="52"/>
  <c r="U73" i="52"/>
  <c r="U79" i="52"/>
  <c r="Q82" i="52"/>
  <c r="U89" i="52"/>
  <c r="Q95" i="52"/>
  <c r="U95" i="52"/>
  <c r="Q98" i="52"/>
  <c r="P63" i="52"/>
  <c r="V63" i="52" s="1"/>
  <c r="U69" i="52"/>
  <c r="Q69" i="52"/>
  <c r="P73" i="52"/>
  <c r="V73" i="52" s="1"/>
  <c r="Q75" i="52"/>
  <c r="U75" i="52"/>
  <c r="P79" i="52"/>
  <c r="V79" i="52" s="1"/>
  <c r="U85" i="52"/>
  <c r="Q85" i="52"/>
  <c r="P89" i="52"/>
  <c r="V89" i="52" s="1"/>
  <c r="Q91" i="52"/>
  <c r="U91" i="52"/>
  <c r="P95" i="52"/>
  <c r="V95" i="52" s="1"/>
  <c r="U101" i="52"/>
  <c r="Q101" i="52"/>
  <c r="N107" i="52"/>
  <c r="P107" i="52"/>
  <c r="V107" i="52" s="1"/>
  <c r="Q108" i="52"/>
  <c r="Q110" i="52"/>
  <c r="U110" i="52"/>
  <c r="N115" i="52"/>
  <c r="P115" i="52"/>
  <c r="V115" i="52" s="1"/>
  <c r="Q116" i="52"/>
  <c r="Q118" i="52"/>
  <c r="U118" i="52"/>
  <c r="N123" i="52"/>
  <c r="P123" i="52"/>
  <c r="V123" i="52" s="1"/>
  <c r="Q126" i="52"/>
  <c r="U126" i="52"/>
  <c r="N131" i="52"/>
  <c r="P131" i="52"/>
  <c r="V131" i="52" s="1"/>
  <c r="Q132" i="52"/>
  <c r="Q134" i="52"/>
  <c r="U134" i="52"/>
  <c r="N139" i="52"/>
  <c r="P139" i="52"/>
  <c r="V139" i="52" s="1"/>
  <c r="Q140" i="52"/>
  <c r="Q142" i="52"/>
  <c r="U142" i="52"/>
  <c r="N147" i="52"/>
  <c r="P147" i="52"/>
  <c r="V147" i="52" s="1"/>
  <c r="Q148" i="52"/>
  <c r="Q150" i="52"/>
  <c r="U150" i="52"/>
  <c r="N155" i="52"/>
  <c r="P155" i="52"/>
  <c r="V155" i="52" s="1"/>
  <c r="Q156" i="52"/>
  <c r="Q158" i="52"/>
  <c r="U158" i="52"/>
  <c r="Q164" i="52"/>
  <c r="U164" i="52"/>
  <c r="Q109" i="52"/>
  <c r="U109" i="52"/>
  <c r="Q117" i="52"/>
  <c r="U117" i="52"/>
  <c r="Q125" i="52"/>
  <c r="U125" i="52"/>
  <c r="Q133" i="52"/>
  <c r="U133" i="52"/>
  <c r="Q141" i="52"/>
  <c r="U141" i="52"/>
  <c r="Q149" i="52"/>
  <c r="U149" i="52"/>
  <c r="Q157" i="52"/>
  <c r="U157" i="52"/>
  <c r="U163" i="52"/>
  <c r="Q163" i="52"/>
  <c r="Q105" i="52"/>
  <c r="U105" i="52"/>
  <c r="Q113" i="52"/>
  <c r="U113" i="52"/>
  <c r="Q121" i="52"/>
  <c r="U121" i="52"/>
  <c r="Q129" i="52"/>
  <c r="U129" i="52"/>
  <c r="Q137" i="52"/>
  <c r="U137" i="52"/>
  <c r="Q145" i="52"/>
  <c r="U145" i="52"/>
  <c r="Q153" i="52"/>
  <c r="U153" i="52"/>
  <c r="Q161" i="52"/>
  <c r="U161" i="52"/>
  <c r="U40" i="48"/>
  <c r="U5" i="48"/>
  <c r="U9" i="48"/>
  <c r="U13" i="48"/>
  <c r="U17" i="48"/>
  <c r="Q4" i="48"/>
  <c r="V4" i="48"/>
  <c r="Q8" i="48"/>
  <c r="V8" i="48"/>
  <c r="Q12" i="48"/>
  <c r="V12" i="48"/>
  <c r="Q16" i="48"/>
  <c r="V16" i="48"/>
  <c r="U24" i="48"/>
  <c r="Q48" i="48"/>
  <c r="U48" i="48"/>
  <c r="Q32" i="48"/>
  <c r="U32" i="48"/>
  <c r="Q7" i="48"/>
  <c r="U7" i="48"/>
  <c r="Q11" i="48"/>
  <c r="U11" i="48"/>
  <c r="Q15" i="48"/>
  <c r="U15" i="48"/>
  <c r="Q19" i="48"/>
  <c r="U19" i="48"/>
  <c r="U4" i="48"/>
  <c r="P5" i="48"/>
  <c r="V5" i="48" s="1"/>
  <c r="Q6" i="48"/>
  <c r="P9" i="48"/>
  <c r="V9" i="48" s="1"/>
  <c r="Q10" i="48"/>
  <c r="P13" i="48"/>
  <c r="V13" i="48" s="1"/>
  <c r="Q14" i="48"/>
  <c r="P17" i="48"/>
  <c r="V17" i="48" s="1"/>
  <c r="Q18" i="48"/>
  <c r="Q20" i="48"/>
  <c r="Q21" i="48"/>
  <c r="P24" i="48"/>
  <c r="V24" i="48" s="1"/>
  <c r="Q36" i="48"/>
  <c r="Q37" i="48"/>
  <c r="P40" i="48"/>
  <c r="V40" i="48" s="1"/>
  <c r="Q52" i="48"/>
  <c r="Q53" i="48"/>
  <c r="Q58" i="48"/>
  <c r="U58" i="48"/>
  <c r="U68" i="48"/>
  <c r="Q71" i="48"/>
  <c r="U74" i="48"/>
  <c r="Q77" i="48"/>
  <c r="U84" i="48"/>
  <c r="Q87" i="48"/>
  <c r="U90" i="48"/>
  <c r="Q93" i="48"/>
  <c r="U100" i="48"/>
  <c r="Q104" i="48"/>
  <c r="Q106" i="48"/>
  <c r="U106" i="48"/>
  <c r="Q120" i="48"/>
  <c r="Q122" i="48"/>
  <c r="U122" i="48"/>
  <c r="N125" i="48"/>
  <c r="P125" i="48"/>
  <c r="V125" i="48" s="1"/>
  <c r="Q126" i="48"/>
  <c r="N131" i="48"/>
  <c r="P131" i="48"/>
  <c r="V131" i="48" s="1"/>
  <c r="N149" i="48"/>
  <c r="P149" i="48"/>
  <c r="V149" i="48" s="1"/>
  <c r="Q150" i="48"/>
  <c r="N155" i="48"/>
  <c r="P155" i="48"/>
  <c r="V155" i="48" s="1"/>
  <c r="Q160" i="48"/>
  <c r="U162" i="48"/>
  <c r="Q162" i="48"/>
  <c r="P22" i="48"/>
  <c r="V23" i="48"/>
  <c r="U23" i="48"/>
  <c r="Q26" i="48"/>
  <c r="N27" i="48"/>
  <c r="U28" i="48"/>
  <c r="Q31" i="48"/>
  <c r="Q33" i="48"/>
  <c r="V34" i="48"/>
  <c r="P38" i="48"/>
  <c r="V39" i="48"/>
  <c r="U39" i="48"/>
  <c r="Q42" i="48"/>
  <c r="N43" i="48"/>
  <c r="U44" i="48"/>
  <c r="Q47" i="48"/>
  <c r="Q49" i="48"/>
  <c r="V50" i="48"/>
  <c r="P54" i="48"/>
  <c r="V55" i="48"/>
  <c r="U55" i="48"/>
  <c r="Q57" i="48"/>
  <c r="P58" i="48"/>
  <c r="V58" i="48" s="1"/>
  <c r="Q64" i="48"/>
  <c r="U64" i="48"/>
  <c r="U65" i="48"/>
  <c r="Q67" i="48"/>
  <c r="P68" i="48"/>
  <c r="V68" i="48" s="1"/>
  <c r="U70" i="48"/>
  <c r="Q70" i="48"/>
  <c r="Q73" i="48"/>
  <c r="P74" i="48"/>
  <c r="V74" i="48" s="1"/>
  <c r="Q80" i="48"/>
  <c r="U80" i="48"/>
  <c r="U81" i="48"/>
  <c r="Q83" i="48"/>
  <c r="P84" i="48"/>
  <c r="V84" i="48" s="1"/>
  <c r="U86" i="48"/>
  <c r="Q86" i="48"/>
  <c r="Q89" i="48"/>
  <c r="P90" i="48"/>
  <c r="V90" i="48" s="1"/>
  <c r="Q96" i="48"/>
  <c r="U96" i="48"/>
  <c r="U97" i="48"/>
  <c r="Q99" i="48"/>
  <c r="P100" i="48"/>
  <c r="V100" i="48" s="1"/>
  <c r="P102" i="48"/>
  <c r="V102" i="48" s="1"/>
  <c r="N102" i="48"/>
  <c r="Q112" i="48"/>
  <c r="U114" i="48"/>
  <c r="Q114" i="48"/>
  <c r="Q136" i="48"/>
  <c r="Q138" i="48"/>
  <c r="U138" i="48"/>
  <c r="N141" i="48"/>
  <c r="P141" i="48"/>
  <c r="V141" i="48" s="1"/>
  <c r="Q142" i="48"/>
  <c r="N147" i="48"/>
  <c r="P147" i="48"/>
  <c r="V147" i="48" s="1"/>
  <c r="L165" i="48"/>
  <c r="L166" i="48" s="1"/>
  <c r="V25" i="48"/>
  <c r="V41" i="48"/>
  <c r="U56" i="48"/>
  <c r="V61" i="48"/>
  <c r="U66" i="48"/>
  <c r="U76" i="48"/>
  <c r="U82" i="48"/>
  <c r="U92" i="48"/>
  <c r="U98" i="48"/>
  <c r="Q103" i="48"/>
  <c r="U103" i="48"/>
  <c r="Q107" i="48"/>
  <c r="P110" i="48"/>
  <c r="V110" i="48" s="1"/>
  <c r="N110" i="48"/>
  <c r="N117" i="48"/>
  <c r="P117" i="48"/>
  <c r="V117" i="48" s="1"/>
  <c r="N123" i="48"/>
  <c r="P123" i="48"/>
  <c r="V123" i="48" s="1"/>
  <c r="U130" i="48"/>
  <c r="Q130" i="48"/>
  <c r="Q154" i="48"/>
  <c r="U154" i="48"/>
  <c r="N157" i="48"/>
  <c r="P157" i="48"/>
  <c r="V157" i="48" s="1"/>
  <c r="N163" i="48"/>
  <c r="P163" i="48"/>
  <c r="V163" i="48" s="1"/>
  <c r="L59" i="48"/>
  <c r="L60" i="48" s="1"/>
  <c r="U20" i="48"/>
  <c r="P30" i="48"/>
  <c r="V30" i="48" s="1"/>
  <c r="V31" i="48"/>
  <c r="N35" i="48"/>
  <c r="U36" i="48"/>
  <c r="P46" i="48"/>
  <c r="V46" i="48" s="1"/>
  <c r="V47" i="48"/>
  <c r="N51" i="48"/>
  <c r="U52" i="48"/>
  <c r="P56" i="48"/>
  <c r="V56" i="48" s="1"/>
  <c r="U62" i="48"/>
  <c r="Q62" i="48"/>
  <c r="P66" i="48"/>
  <c r="V66" i="48" s="1"/>
  <c r="Q72" i="48"/>
  <c r="U72" i="48"/>
  <c r="P76" i="48"/>
  <c r="V76" i="48" s="1"/>
  <c r="U78" i="48"/>
  <c r="Q78" i="48"/>
  <c r="P82" i="48"/>
  <c r="V82" i="48" s="1"/>
  <c r="Q88" i="48"/>
  <c r="U88" i="48"/>
  <c r="P92" i="48"/>
  <c r="V92" i="48" s="1"/>
  <c r="U94" i="48"/>
  <c r="Q94" i="48"/>
  <c r="P98" i="48"/>
  <c r="V98" i="48" s="1"/>
  <c r="N105" i="48"/>
  <c r="P105" i="48"/>
  <c r="V105" i="48" s="1"/>
  <c r="P107" i="48"/>
  <c r="V107" i="48" s="1"/>
  <c r="N115" i="48"/>
  <c r="P115" i="48"/>
  <c r="V115" i="48" s="1"/>
  <c r="N133" i="48"/>
  <c r="P133" i="48"/>
  <c r="V133" i="48" s="1"/>
  <c r="N139" i="48"/>
  <c r="P139" i="48"/>
  <c r="V139" i="48" s="1"/>
  <c r="U146" i="48"/>
  <c r="Q146" i="48"/>
  <c r="V106" i="48"/>
  <c r="Q109" i="48"/>
  <c r="U111" i="48"/>
  <c r="Q111" i="48"/>
  <c r="Q121" i="48"/>
  <c r="U121" i="48"/>
  <c r="Q124" i="48"/>
  <c r="U127" i="48"/>
  <c r="Q127" i="48"/>
  <c r="Q137" i="48"/>
  <c r="U137" i="48"/>
  <c r="Q140" i="48"/>
  <c r="U143" i="48"/>
  <c r="Q143" i="48"/>
  <c r="Q153" i="48"/>
  <c r="U153" i="48"/>
  <c r="Q156" i="48"/>
  <c r="U159" i="48"/>
  <c r="Q159" i="48"/>
  <c r="Q113" i="48"/>
  <c r="U113" i="48"/>
  <c r="U119" i="48"/>
  <c r="Q119" i="48"/>
  <c r="Q129" i="48"/>
  <c r="U129" i="48"/>
  <c r="U135" i="48"/>
  <c r="Q135" i="48"/>
  <c r="Q145" i="48"/>
  <c r="U145" i="48"/>
  <c r="U151" i="48"/>
  <c r="Q151" i="48"/>
  <c r="Q161" i="48"/>
  <c r="U161" i="48"/>
  <c r="C17" i="56"/>
  <c r="Q51" i="53" l="1"/>
  <c r="Q19" i="53"/>
  <c r="Q20" i="50"/>
  <c r="Q48" i="50"/>
  <c r="Q6" i="50"/>
  <c r="Q110" i="53"/>
  <c r="U110" i="53"/>
  <c r="Q91" i="50"/>
  <c r="U91" i="50"/>
  <c r="Q36" i="50"/>
  <c r="U164" i="53"/>
  <c r="Q164" i="53"/>
  <c r="U148" i="53"/>
  <c r="Q148" i="53"/>
  <c r="U68" i="53"/>
  <c r="Q68" i="53"/>
  <c r="Q158" i="48"/>
  <c r="U158" i="48"/>
  <c r="U132" i="48"/>
  <c r="Q132" i="48"/>
  <c r="U18" i="53"/>
  <c r="Q18" i="53"/>
  <c r="Q118" i="48"/>
  <c r="U118" i="48"/>
  <c r="U147" i="49"/>
  <c r="Q147" i="49"/>
  <c r="U79" i="48"/>
  <c r="Q79" i="48"/>
  <c r="Q92" i="48"/>
  <c r="Q100" i="48"/>
  <c r="P59" i="53"/>
  <c r="P60" i="53" s="1"/>
  <c r="Q151" i="50"/>
  <c r="Q52" i="50"/>
  <c r="Q100" i="49"/>
  <c r="Q29" i="49"/>
  <c r="U109" i="50"/>
  <c r="Q109" i="50"/>
  <c r="Q58" i="50"/>
  <c r="U125" i="50"/>
  <c r="Q125" i="50"/>
  <c r="Q42" i="50"/>
  <c r="Q160" i="52"/>
  <c r="U160" i="52"/>
  <c r="Q85" i="48"/>
  <c r="U85" i="48"/>
  <c r="Q69" i="48"/>
  <c r="U69" i="48"/>
  <c r="Q83" i="50"/>
  <c r="Q126" i="53"/>
  <c r="U126" i="53"/>
  <c r="U45" i="48"/>
  <c r="Q45" i="48"/>
  <c r="Q25" i="48"/>
  <c r="N59" i="48"/>
  <c r="N60" i="48" s="1"/>
  <c r="Q54" i="49"/>
  <c r="Q75" i="53"/>
  <c r="Q77" i="53"/>
  <c r="Q57" i="53"/>
  <c r="Q135" i="50"/>
  <c r="Q96" i="50"/>
  <c r="Q146" i="50"/>
  <c r="Q92" i="49"/>
  <c r="Q95" i="50"/>
  <c r="V132" i="53"/>
  <c r="Q132" i="53"/>
  <c r="Q26" i="50"/>
  <c r="U144" i="53"/>
  <c r="Q144" i="53"/>
  <c r="Q86" i="53"/>
  <c r="U86" i="53"/>
  <c r="Q15" i="53"/>
  <c r="Q144" i="52"/>
  <c r="U144" i="52"/>
  <c r="U95" i="48"/>
  <c r="Q95" i="48"/>
  <c r="Q34" i="50"/>
  <c r="U34" i="50"/>
  <c r="U163" i="49"/>
  <c r="Q163" i="49"/>
  <c r="Q79" i="52"/>
  <c r="Q124" i="52"/>
  <c r="Q53" i="52"/>
  <c r="U47" i="52"/>
  <c r="Q30" i="49"/>
  <c r="U57" i="49"/>
  <c r="Q94" i="49"/>
  <c r="U94" i="49"/>
  <c r="Q91" i="49"/>
  <c r="U91" i="49"/>
  <c r="Q75" i="49"/>
  <c r="U75" i="49"/>
  <c r="Q138" i="49"/>
  <c r="U138" i="49"/>
  <c r="Q106" i="49"/>
  <c r="U106" i="49"/>
  <c r="Q102" i="49"/>
  <c r="U102" i="49"/>
  <c r="Q99" i="49"/>
  <c r="U99" i="49"/>
  <c r="Q83" i="49"/>
  <c r="U83" i="49"/>
  <c r="Q67" i="49"/>
  <c r="U67" i="49"/>
  <c r="U53" i="49"/>
  <c r="Q53" i="49"/>
  <c r="Q103" i="52"/>
  <c r="Q65" i="52"/>
  <c r="V59" i="52"/>
  <c r="V60" i="52" s="1"/>
  <c r="U84" i="52"/>
  <c r="Q84" i="52"/>
  <c r="U74" i="52"/>
  <c r="Q74" i="52"/>
  <c r="Q23" i="52"/>
  <c r="U23" i="52"/>
  <c r="Q19" i="52"/>
  <c r="U11" i="52"/>
  <c r="Q11" i="52"/>
  <c r="U21" i="52"/>
  <c r="Q21" i="52"/>
  <c r="Q13" i="52"/>
  <c r="Q5" i="52"/>
  <c r="V165" i="52"/>
  <c r="V166" i="52" s="1"/>
  <c r="Q10" i="52"/>
  <c r="U100" i="52"/>
  <c r="Q100" i="52"/>
  <c r="U49" i="52"/>
  <c r="Q49" i="52"/>
  <c r="Q76" i="48"/>
  <c r="Q44" i="50"/>
  <c r="Q28" i="50"/>
  <c r="U164" i="50"/>
  <c r="Q164" i="50"/>
  <c r="Q143" i="50"/>
  <c r="U132" i="50"/>
  <c r="Q132" i="50"/>
  <c r="U152" i="50"/>
  <c r="Q152" i="50"/>
  <c r="U136" i="50"/>
  <c r="Q136" i="50"/>
  <c r="Q115" i="50"/>
  <c r="U115" i="50"/>
  <c r="Q155" i="50"/>
  <c r="Q139" i="50"/>
  <c r="U81" i="50"/>
  <c r="Q81" i="50"/>
  <c r="Q89" i="50"/>
  <c r="U89" i="50"/>
  <c r="U57" i="50"/>
  <c r="Q57" i="50"/>
  <c r="U49" i="50"/>
  <c r="Q49" i="50"/>
  <c r="U41" i="50"/>
  <c r="Q41" i="50"/>
  <c r="U33" i="50"/>
  <c r="Q33" i="50"/>
  <c r="U25" i="50"/>
  <c r="Q25" i="50"/>
  <c r="U17" i="50"/>
  <c r="Q17" i="50"/>
  <c r="V11" i="50"/>
  <c r="Q11" i="50"/>
  <c r="Q74" i="50"/>
  <c r="Q104" i="50"/>
  <c r="U104" i="50"/>
  <c r="Q78" i="50"/>
  <c r="U78" i="50"/>
  <c r="Q56" i="50"/>
  <c r="U45" i="50"/>
  <c r="Q45" i="50"/>
  <c r="Q24" i="50"/>
  <c r="Q13" i="50"/>
  <c r="U13" i="50"/>
  <c r="Q98" i="50"/>
  <c r="U156" i="50"/>
  <c r="Q156" i="50"/>
  <c r="U140" i="50"/>
  <c r="Q140" i="50"/>
  <c r="V118" i="50"/>
  <c r="Q118" i="50"/>
  <c r="Q116" i="50"/>
  <c r="U116" i="50"/>
  <c r="U101" i="50"/>
  <c r="Q101" i="50"/>
  <c r="U69" i="50"/>
  <c r="Q69" i="50"/>
  <c r="U110" i="50"/>
  <c r="Q110" i="50"/>
  <c r="V92" i="50"/>
  <c r="Q92" i="50"/>
  <c r="Q80" i="50"/>
  <c r="U16" i="50"/>
  <c r="Q16" i="50"/>
  <c r="Q62" i="50"/>
  <c r="Q9" i="50"/>
  <c r="U9" i="50"/>
  <c r="U53" i="50"/>
  <c r="Q53" i="50"/>
  <c r="Q32" i="50"/>
  <c r="U21" i="50"/>
  <c r="Q21" i="50"/>
  <c r="V4" i="50"/>
  <c r="V59" i="50" s="1"/>
  <c r="V60" i="50" s="1"/>
  <c r="P59" i="50"/>
  <c r="P60" i="50" s="1"/>
  <c r="U63" i="50"/>
  <c r="Q63" i="50"/>
  <c r="Q102" i="50"/>
  <c r="U102" i="50"/>
  <c r="V76" i="50"/>
  <c r="Q76" i="50"/>
  <c r="U67" i="50"/>
  <c r="Q67" i="50"/>
  <c r="U37" i="50"/>
  <c r="Q37" i="50"/>
  <c r="Q159" i="50"/>
  <c r="U148" i="50"/>
  <c r="Q148" i="50"/>
  <c r="U123" i="50"/>
  <c r="Q123" i="50"/>
  <c r="U107" i="50"/>
  <c r="Q107" i="50"/>
  <c r="U127" i="50"/>
  <c r="Q127" i="50"/>
  <c r="Q111" i="50"/>
  <c r="U111" i="50"/>
  <c r="U160" i="50"/>
  <c r="Q160" i="50"/>
  <c r="U144" i="50"/>
  <c r="Q144" i="50"/>
  <c r="U128" i="50"/>
  <c r="Q128" i="50"/>
  <c r="Q120" i="50"/>
  <c r="U120" i="50"/>
  <c r="U85" i="50"/>
  <c r="Q85" i="50"/>
  <c r="U126" i="50"/>
  <c r="Q126" i="50"/>
  <c r="Q163" i="50"/>
  <c r="Q147" i="50"/>
  <c r="Q131" i="50"/>
  <c r="U97" i="50"/>
  <c r="Q97" i="50"/>
  <c r="V66" i="50"/>
  <c r="V165" i="50" s="1"/>
  <c r="V166" i="50" s="1"/>
  <c r="Q66" i="50"/>
  <c r="Q94" i="50"/>
  <c r="U94" i="50"/>
  <c r="Q15" i="50"/>
  <c r="U84" i="50"/>
  <c r="Q84" i="50"/>
  <c r="Q90" i="50"/>
  <c r="P165" i="50"/>
  <c r="P166" i="50" s="1"/>
  <c r="N59" i="50"/>
  <c r="N60" i="50" s="1"/>
  <c r="Q4" i="50"/>
  <c r="U4" i="50"/>
  <c r="Q73" i="50"/>
  <c r="U73" i="50"/>
  <c r="Q40" i="50"/>
  <c r="U29" i="50"/>
  <c r="Q29" i="50"/>
  <c r="U8" i="50"/>
  <c r="Q8" i="50"/>
  <c r="K169" i="53"/>
  <c r="U48" i="53"/>
  <c r="Q48" i="53"/>
  <c r="U32" i="53"/>
  <c r="Q32" i="53"/>
  <c r="U16" i="53"/>
  <c r="Q16" i="53"/>
  <c r="Q157" i="53"/>
  <c r="U157" i="53"/>
  <c r="Q85" i="53"/>
  <c r="Q29" i="53"/>
  <c r="U29" i="53"/>
  <c r="Q9" i="53"/>
  <c r="U9" i="53"/>
  <c r="Q149" i="53"/>
  <c r="U149" i="53"/>
  <c r="Q99" i="53"/>
  <c r="Q133" i="53"/>
  <c r="U133" i="53"/>
  <c r="Q109" i="53"/>
  <c r="U109" i="53"/>
  <c r="U163" i="53"/>
  <c r="Q163" i="53"/>
  <c r="Q117" i="53"/>
  <c r="U117" i="53"/>
  <c r="Q91" i="53"/>
  <c r="Q69" i="53"/>
  <c r="Q40" i="53"/>
  <c r="U40" i="53"/>
  <c r="Q5" i="53"/>
  <c r="U5" i="53"/>
  <c r="U155" i="53"/>
  <c r="Q155" i="53"/>
  <c r="Q125" i="53"/>
  <c r="U125" i="53"/>
  <c r="Q83" i="53"/>
  <c r="V43" i="53"/>
  <c r="Q43" i="53"/>
  <c r="V27" i="53"/>
  <c r="Q27" i="53"/>
  <c r="V11" i="53"/>
  <c r="Q11" i="53"/>
  <c r="U123" i="53"/>
  <c r="Q123" i="53"/>
  <c r="Q141" i="53"/>
  <c r="U141" i="53"/>
  <c r="U107" i="53"/>
  <c r="Q107" i="53"/>
  <c r="P165" i="53"/>
  <c r="P166" i="53" s="1"/>
  <c r="V61" i="53"/>
  <c r="V165" i="53" s="1"/>
  <c r="V166" i="53" s="1"/>
  <c r="Q45" i="53"/>
  <c r="U45" i="53"/>
  <c r="Q13" i="53"/>
  <c r="U13" i="53"/>
  <c r="U131" i="53"/>
  <c r="Q131" i="53"/>
  <c r="Q67" i="53"/>
  <c r="U139" i="53"/>
  <c r="Q139" i="53"/>
  <c r="U115" i="53"/>
  <c r="Q115" i="53"/>
  <c r="V59" i="53"/>
  <c r="V60" i="53" s="1"/>
  <c r="Q101" i="53"/>
  <c r="N59" i="53"/>
  <c r="N60" i="53" s="1"/>
  <c r="U147" i="53"/>
  <c r="Q147" i="53"/>
  <c r="Q24" i="53"/>
  <c r="U24" i="53"/>
  <c r="Q93" i="53"/>
  <c r="U104" i="49"/>
  <c r="Q104" i="49"/>
  <c r="U97" i="49"/>
  <c r="Q97" i="49"/>
  <c r="U81" i="49"/>
  <c r="Q81" i="49"/>
  <c r="U160" i="49"/>
  <c r="Q160" i="49"/>
  <c r="U128" i="49"/>
  <c r="Q128" i="49"/>
  <c r="U144" i="49"/>
  <c r="Q144" i="49"/>
  <c r="Q4" i="49"/>
  <c r="N59" i="49"/>
  <c r="N60" i="49" s="1"/>
  <c r="U4" i="49"/>
  <c r="U136" i="49"/>
  <c r="Q136" i="49"/>
  <c r="Q43" i="49"/>
  <c r="U43" i="49"/>
  <c r="Q7" i="49"/>
  <c r="U7" i="49"/>
  <c r="Q82" i="49"/>
  <c r="U82" i="49"/>
  <c r="Q157" i="49"/>
  <c r="U157" i="49"/>
  <c r="Q149" i="49"/>
  <c r="U149" i="49"/>
  <c r="Q141" i="49"/>
  <c r="U141" i="49"/>
  <c r="Q133" i="49"/>
  <c r="U133" i="49"/>
  <c r="Q125" i="49"/>
  <c r="U125" i="49"/>
  <c r="Q117" i="49"/>
  <c r="U117" i="49"/>
  <c r="Q109" i="49"/>
  <c r="U109" i="49"/>
  <c r="Q86" i="49"/>
  <c r="U86" i="49"/>
  <c r="Q78" i="49"/>
  <c r="U78" i="49"/>
  <c r="Q70" i="49"/>
  <c r="U70" i="49"/>
  <c r="Q62" i="49"/>
  <c r="U62" i="49"/>
  <c r="Q51" i="49"/>
  <c r="U51" i="49"/>
  <c r="U89" i="49"/>
  <c r="Q89" i="49"/>
  <c r="Q66" i="49"/>
  <c r="U66" i="49"/>
  <c r="U112" i="49"/>
  <c r="Q112" i="49"/>
  <c r="Q105" i="49"/>
  <c r="U105" i="49"/>
  <c r="Q55" i="49"/>
  <c r="U55" i="49"/>
  <c r="Q39" i="49"/>
  <c r="U39" i="49"/>
  <c r="Q31" i="49"/>
  <c r="U31" i="49"/>
  <c r="Q15" i="49"/>
  <c r="U15" i="49"/>
  <c r="U120" i="49"/>
  <c r="Q120" i="49"/>
  <c r="Q74" i="49"/>
  <c r="U74" i="49"/>
  <c r="Q24" i="49"/>
  <c r="U24" i="49"/>
  <c r="U101" i="49"/>
  <c r="Q101" i="49"/>
  <c r="P165" i="49"/>
  <c r="P166" i="49" s="1"/>
  <c r="V61" i="49"/>
  <c r="V165" i="49" s="1"/>
  <c r="V166" i="49" s="1"/>
  <c r="Q145" i="49"/>
  <c r="U145" i="49"/>
  <c r="Q137" i="49"/>
  <c r="U137" i="49"/>
  <c r="U35" i="49"/>
  <c r="Q35" i="49"/>
  <c r="U152" i="49"/>
  <c r="Q152" i="49"/>
  <c r="Q90" i="49"/>
  <c r="U90" i="49"/>
  <c r="Q36" i="49"/>
  <c r="U36" i="49"/>
  <c r="V46" i="49"/>
  <c r="Q46" i="49"/>
  <c r="Q23" i="49"/>
  <c r="U23" i="49"/>
  <c r="Q28" i="49"/>
  <c r="U28" i="49"/>
  <c r="Q8" i="49"/>
  <c r="U164" i="49"/>
  <c r="Q164" i="49"/>
  <c r="U156" i="49"/>
  <c r="Q156" i="49"/>
  <c r="U148" i="49"/>
  <c r="Q148" i="49"/>
  <c r="U140" i="49"/>
  <c r="Q140" i="49"/>
  <c r="U132" i="49"/>
  <c r="Q132" i="49"/>
  <c r="U124" i="49"/>
  <c r="Q124" i="49"/>
  <c r="U116" i="49"/>
  <c r="Q116" i="49"/>
  <c r="U108" i="49"/>
  <c r="Q108" i="49"/>
  <c r="U93" i="49"/>
  <c r="Q93" i="49"/>
  <c r="U85" i="49"/>
  <c r="Q85" i="49"/>
  <c r="U77" i="49"/>
  <c r="Q77" i="49"/>
  <c r="U69" i="49"/>
  <c r="Q69" i="49"/>
  <c r="U61" i="49"/>
  <c r="Q61" i="49"/>
  <c r="Q50" i="49"/>
  <c r="Q113" i="49"/>
  <c r="U113" i="49"/>
  <c r="U65" i="49"/>
  <c r="Q65" i="49"/>
  <c r="Q27" i="49"/>
  <c r="U27" i="49"/>
  <c r="U19" i="49"/>
  <c r="Q19" i="49"/>
  <c r="U11" i="49"/>
  <c r="Q11" i="49"/>
  <c r="P59" i="49"/>
  <c r="P60" i="49" s="1"/>
  <c r="V4" i="49"/>
  <c r="U73" i="49"/>
  <c r="Q73" i="49"/>
  <c r="Q40" i="49"/>
  <c r="U40" i="49"/>
  <c r="Q12" i="49"/>
  <c r="U12" i="49"/>
  <c r="Q20" i="49"/>
  <c r="Q44" i="49"/>
  <c r="Q32" i="49"/>
  <c r="Q98" i="49"/>
  <c r="Q48" i="49"/>
  <c r="Q16" i="49"/>
  <c r="U155" i="52"/>
  <c r="Q155" i="52"/>
  <c r="U123" i="52"/>
  <c r="Q123" i="52"/>
  <c r="Q56" i="52"/>
  <c r="U56" i="52"/>
  <c r="Q26" i="52"/>
  <c r="U26" i="52"/>
  <c r="Q18" i="52"/>
  <c r="U18" i="52"/>
  <c r="U115" i="52"/>
  <c r="Q115" i="52"/>
  <c r="Q89" i="52"/>
  <c r="U139" i="52"/>
  <c r="Q139" i="52"/>
  <c r="U107" i="52"/>
  <c r="Q107" i="52"/>
  <c r="Q73" i="52"/>
  <c r="Q63" i="52"/>
  <c r="Q54" i="52"/>
  <c r="U54" i="52"/>
  <c r="Q38" i="52"/>
  <c r="U38" i="52"/>
  <c r="Q97" i="52"/>
  <c r="Q87" i="52"/>
  <c r="Q6" i="52"/>
  <c r="Q30" i="52"/>
  <c r="U30" i="52"/>
  <c r="N59" i="52"/>
  <c r="N60" i="52" s="1"/>
  <c r="U4" i="52"/>
  <c r="Q4" i="52"/>
  <c r="Q46" i="52"/>
  <c r="U46" i="52"/>
  <c r="Q14" i="52"/>
  <c r="U147" i="52"/>
  <c r="Q147" i="52"/>
  <c r="Q42" i="52"/>
  <c r="U42" i="52"/>
  <c r="U131" i="52"/>
  <c r="Q131" i="52"/>
  <c r="P165" i="52"/>
  <c r="P166" i="52" s="1"/>
  <c r="U159" i="52"/>
  <c r="Q159" i="52"/>
  <c r="U151" i="52"/>
  <c r="Q151" i="52"/>
  <c r="U143" i="52"/>
  <c r="Q143" i="52"/>
  <c r="U135" i="52"/>
  <c r="Q135" i="52"/>
  <c r="U127" i="52"/>
  <c r="Q127" i="52"/>
  <c r="U119" i="52"/>
  <c r="Q119" i="52"/>
  <c r="U111" i="52"/>
  <c r="Q111" i="52"/>
  <c r="Q50" i="52"/>
  <c r="U50" i="52"/>
  <c r="Q34" i="52"/>
  <c r="U34" i="52"/>
  <c r="Q81" i="52"/>
  <c r="Q71" i="52"/>
  <c r="P59" i="52"/>
  <c r="P60" i="52" s="1"/>
  <c r="Q22" i="52"/>
  <c r="U22" i="52"/>
  <c r="U139" i="48"/>
  <c r="Q139" i="48"/>
  <c r="U115" i="48"/>
  <c r="Q115" i="48"/>
  <c r="Q141" i="48"/>
  <c r="U141" i="48"/>
  <c r="Q54" i="48"/>
  <c r="V54" i="48"/>
  <c r="U131" i="48"/>
  <c r="Q131" i="48"/>
  <c r="Q13" i="48"/>
  <c r="Q5" i="48"/>
  <c r="U51" i="48"/>
  <c r="Q51" i="48"/>
  <c r="U35" i="48"/>
  <c r="Q35" i="48"/>
  <c r="Q157" i="48"/>
  <c r="U157" i="48"/>
  <c r="Q117" i="48"/>
  <c r="U117" i="48"/>
  <c r="V165" i="48"/>
  <c r="V166" i="48" s="1"/>
  <c r="U147" i="48"/>
  <c r="Q147" i="48"/>
  <c r="Q43" i="48"/>
  <c r="U43" i="48"/>
  <c r="Q38" i="48"/>
  <c r="V38" i="48"/>
  <c r="Q90" i="48"/>
  <c r="Q84" i="48"/>
  <c r="Q46" i="48"/>
  <c r="Q30" i="48"/>
  <c r="Q133" i="48"/>
  <c r="U133" i="48"/>
  <c r="Q110" i="48"/>
  <c r="U110" i="48"/>
  <c r="P165" i="48"/>
  <c r="P166" i="48" s="1"/>
  <c r="Q27" i="48"/>
  <c r="U27" i="48"/>
  <c r="Q22" i="48"/>
  <c r="V22" i="48"/>
  <c r="V59" i="48" s="1"/>
  <c r="V60" i="48" s="1"/>
  <c r="Q149" i="48"/>
  <c r="U149" i="48"/>
  <c r="N165" i="48"/>
  <c r="N166" i="48" s="1"/>
  <c r="Q24" i="48"/>
  <c r="Q17" i="48"/>
  <c r="Q9" i="48"/>
  <c r="U105" i="48"/>
  <c r="Q105" i="48"/>
  <c r="U163" i="48"/>
  <c r="Q163" i="48"/>
  <c r="U123" i="48"/>
  <c r="Q123" i="48"/>
  <c r="Q98" i="48"/>
  <c r="Q82" i="48"/>
  <c r="Q66" i="48"/>
  <c r="Q56" i="48"/>
  <c r="Q102" i="48"/>
  <c r="U102" i="48"/>
  <c r="U155" i="48"/>
  <c r="Q155" i="48"/>
  <c r="Q125" i="48"/>
  <c r="U125" i="48"/>
  <c r="Q74" i="48"/>
  <c r="Q68" i="48"/>
  <c r="P59" i="48"/>
  <c r="P60" i="48" s="1"/>
  <c r="Q40" i="48"/>
  <c r="AR51" i="62"/>
  <c r="AL51" i="62"/>
  <c r="AF51" i="62"/>
  <c r="AA46" i="62"/>
  <c r="AF33" i="62"/>
  <c r="P33" i="62"/>
  <c r="K33" i="62"/>
  <c r="F33" i="62"/>
  <c r="AQ16" i="62"/>
  <c r="AQ14" i="62"/>
  <c r="AQ12" i="62"/>
  <c r="AQ8" i="62"/>
  <c r="BG3" i="62"/>
  <c r="BB3" i="62"/>
  <c r="AW3" i="62"/>
  <c r="O64" i="61"/>
  <c r="O54" i="61"/>
  <c r="AG33" i="61"/>
  <c r="Q33" i="61"/>
  <c r="K33" i="61"/>
  <c r="F33" i="61"/>
  <c r="AQ16" i="61"/>
  <c r="AQ14" i="61"/>
  <c r="AQ12" i="61"/>
  <c r="AQ8" i="61"/>
  <c r="BG3" i="61"/>
  <c r="AW3" i="61"/>
  <c r="U59" i="50" l="1"/>
  <c r="U60" i="50" s="1"/>
  <c r="U165" i="48"/>
  <c r="U166" i="48" s="1"/>
  <c r="Q59" i="48"/>
  <c r="Q60" i="48" s="1"/>
  <c r="U59" i="48"/>
  <c r="U60" i="48" s="1"/>
  <c r="U165" i="53"/>
  <c r="U166" i="53" s="1"/>
  <c r="U59" i="53"/>
  <c r="U60" i="53" s="1"/>
  <c r="Q165" i="53"/>
  <c r="Q166" i="53" s="1"/>
  <c r="U165" i="50"/>
  <c r="U166" i="50" s="1"/>
  <c r="N165" i="53"/>
  <c r="N166" i="53" s="1"/>
  <c r="Q165" i="50"/>
  <c r="Q166" i="50" s="1"/>
  <c r="Q165" i="52"/>
  <c r="Q166" i="52" s="1"/>
  <c r="I171" i="52" s="1"/>
  <c r="V59" i="49"/>
  <c r="V60" i="49" s="1"/>
  <c r="U165" i="49"/>
  <c r="U166" i="49" s="1"/>
  <c r="N165" i="49"/>
  <c r="N166" i="49" s="1"/>
  <c r="U165" i="52"/>
  <c r="U166" i="52" s="1"/>
  <c r="J86" i="47" s="1"/>
  <c r="N165" i="50"/>
  <c r="N166" i="50" s="1"/>
  <c r="K169" i="50"/>
  <c r="Q59" i="50"/>
  <c r="Q60" i="50" s="1"/>
  <c r="I169" i="50" s="1"/>
  <c r="I171" i="50"/>
  <c r="K171" i="50"/>
  <c r="I171" i="53"/>
  <c r="K171" i="53"/>
  <c r="Q59" i="53"/>
  <c r="Q60" i="53" s="1"/>
  <c r="I169" i="53" s="1"/>
  <c r="K170" i="53"/>
  <c r="L170" i="53" s="1"/>
  <c r="L169" i="53"/>
  <c r="U59" i="49"/>
  <c r="U60" i="49" s="1"/>
  <c r="K169" i="49"/>
  <c r="Q165" i="49"/>
  <c r="Q166" i="49" s="1"/>
  <c r="I171" i="49" s="1"/>
  <c r="Q59" i="49"/>
  <c r="Q60" i="49" s="1"/>
  <c r="I169" i="49" s="1"/>
  <c r="K171" i="49"/>
  <c r="K171" i="52"/>
  <c r="Q59" i="52"/>
  <c r="Q60" i="52" s="1"/>
  <c r="I169" i="52" s="1"/>
  <c r="U59" i="52"/>
  <c r="U60" i="52" s="1"/>
  <c r="J81" i="47" s="1"/>
  <c r="K169" i="52"/>
  <c r="N165" i="52"/>
  <c r="N166" i="52" s="1"/>
  <c r="Q165" i="48"/>
  <c r="Q166" i="48" s="1"/>
  <c r="I171" i="48" s="1"/>
  <c r="K171" i="48"/>
  <c r="K169" i="48"/>
  <c r="I169" i="48"/>
  <c r="AV13" i="59"/>
  <c r="K172" i="50" l="1"/>
  <c r="L172" i="50" s="1"/>
  <c r="L171" i="50"/>
  <c r="K170" i="50"/>
  <c r="L170" i="50" s="1"/>
  <c r="L169" i="50"/>
  <c r="I170" i="50"/>
  <c r="J170" i="50" s="1"/>
  <c r="J169" i="50"/>
  <c r="I172" i="50"/>
  <c r="J172" i="50" s="1"/>
  <c r="J171" i="50"/>
  <c r="K172" i="53"/>
  <c r="L172" i="53" s="1"/>
  <c r="L171" i="53"/>
  <c r="J171" i="53"/>
  <c r="I172" i="53"/>
  <c r="J172" i="53" s="1"/>
  <c r="J169" i="53"/>
  <c r="I170" i="53"/>
  <c r="J170" i="53" s="1"/>
  <c r="I170" i="49"/>
  <c r="J170" i="49" s="1"/>
  <c r="J169" i="49"/>
  <c r="J171" i="49"/>
  <c r="I172" i="49"/>
  <c r="J172" i="49" s="1"/>
  <c r="K172" i="49"/>
  <c r="L172" i="49" s="1"/>
  <c r="L171" i="49"/>
  <c r="K170" i="49"/>
  <c r="L170" i="49" s="1"/>
  <c r="L169" i="49"/>
  <c r="J169" i="52"/>
  <c r="J82" i="47" s="1"/>
  <c r="I170" i="52"/>
  <c r="J170" i="52" s="1"/>
  <c r="J83" i="47" s="1"/>
  <c r="K172" i="52"/>
  <c r="L172" i="52" s="1"/>
  <c r="L171" i="52"/>
  <c r="K170" i="52"/>
  <c r="L170" i="52" s="1"/>
  <c r="L169" i="52"/>
  <c r="J171" i="52"/>
  <c r="J87" i="47" s="1"/>
  <c r="I172" i="52"/>
  <c r="J172" i="52" s="1"/>
  <c r="J88" i="47" s="1"/>
  <c r="J171" i="48"/>
  <c r="I172" i="48"/>
  <c r="J172" i="48" s="1"/>
  <c r="K170" i="48"/>
  <c r="L170" i="48" s="1"/>
  <c r="L169" i="48"/>
  <c r="K172" i="48"/>
  <c r="L172" i="48" s="1"/>
  <c r="L171" i="48"/>
  <c r="J169" i="48"/>
  <c r="I170" i="48"/>
  <c r="J170" i="48" s="1"/>
  <c r="T114" i="51"/>
  <c r="L114" i="51"/>
  <c r="P114" i="51" s="1"/>
  <c r="T113" i="51"/>
  <c r="L113" i="51"/>
  <c r="P113" i="51" s="1"/>
  <c r="T112" i="51"/>
  <c r="L112" i="51"/>
  <c r="P112" i="51" s="1"/>
  <c r="T111" i="51"/>
  <c r="L111" i="51"/>
  <c r="P111" i="51" s="1"/>
  <c r="T73" i="51"/>
  <c r="L73" i="51"/>
  <c r="P73" i="51" s="1"/>
  <c r="T88" i="51"/>
  <c r="L88" i="51"/>
  <c r="P88" i="51" s="1"/>
  <c r="T29" i="51"/>
  <c r="L29" i="51"/>
  <c r="N29" i="51" s="1"/>
  <c r="T53" i="51"/>
  <c r="L53" i="51"/>
  <c r="P53" i="51" s="1"/>
  <c r="T52" i="51"/>
  <c r="L52" i="51"/>
  <c r="P52" i="51" s="1"/>
  <c r="T51" i="51"/>
  <c r="L51" i="51"/>
  <c r="P51" i="51" s="1"/>
  <c r="V73" i="51" l="1"/>
  <c r="V113" i="51"/>
  <c r="V114" i="51"/>
  <c r="V111" i="51"/>
  <c r="V112" i="51"/>
  <c r="V88" i="51"/>
  <c r="N113" i="51"/>
  <c r="U113" i="51" s="1"/>
  <c r="N111" i="51"/>
  <c r="Q111" i="51" s="1"/>
  <c r="N114" i="51"/>
  <c r="N112" i="51"/>
  <c r="N73" i="51"/>
  <c r="N88" i="51"/>
  <c r="V52" i="51"/>
  <c r="U29" i="51"/>
  <c r="P29" i="51"/>
  <c r="V29" i="51" s="1"/>
  <c r="V51" i="51"/>
  <c r="V53" i="51"/>
  <c r="N53" i="51"/>
  <c r="U53" i="51" s="1"/>
  <c r="N52" i="51"/>
  <c r="N51" i="51"/>
  <c r="Q53" i="51" l="1"/>
  <c r="Q29" i="51"/>
  <c r="U111" i="51"/>
  <c r="Q113" i="51"/>
  <c r="Q112" i="51"/>
  <c r="U112" i="51"/>
  <c r="U114" i="51"/>
  <c r="Q114" i="51"/>
  <c r="Q88" i="51"/>
  <c r="U88" i="51"/>
  <c r="U73" i="51"/>
  <c r="Q73" i="51"/>
  <c r="U51" i="51"/>
  <c r="Q51" i="51"/>
  <c r="U52" i="51"/>
  <c r="Q52" i="51"/>
  <c r="P11" i="56"/>
  <c r="O11" i="56"/>
  <c r="N11" i="56"/>
  <c r="M11" i="56"/>
  <c r="L11" i="56"/>
  <c r="K11" i="56"/>
  <c r="J11" i="56"/>
  <c r="I11" i="56"/>
  <c r="H11" i="56"/>
  <c r="G11" i="56"/>
  <c r="F11" i="56"/>
  <c r="M22" i="57" l="1"/>
  <c r="L81" i="47" l="1"/>
  <c r="P42" i="56"/>
  <c r="O42" i="56"/>
  <c r="N42" i="56"/>
  <c r="M42" i="56"/>
  <c r="L42" i="56"/>
  <c r="K42" i="56"/>
  <c r="J42" i="56"/>
  <c r="I42" i="56"/>
  <c r="H42" i="56"/>
  <c r="G42" i="56"/>
  <c r="F42" i="56"/>
  <c r="T49" i="56"/>
  <c r="R47" i="56"/>
  <c r="R45" i="56"/>
  <c r="E51" i="56"/>
  <c r="R49" i="56"/>
  <c r="C46" i="56"/>
  <c r="J39" i="56"/>
  <c r="C39" i="56"/>
  <c r="B38" i="56"/>
  <c r="U36" i="56" s="1"/>
  <c r="U5" i="56"/>
  <c r="J358" i="47" l="1"/>
  <c r="N358" i="47"/>
  <c r="J365" i="47"/>
  <c r="N365" i="47"/>
  <c r="J366" i="47"/>
  <c r="N366" i="47"/>
  <c r="J367" i="47"/>
  <c r="N367" i="47"/>
  <c r="J368" i="47"/>
  <c r="N368" i="47"/>
  <c r="J369" i="47"/>
  <c r="N369" i="47"/>
  <c r="J374" i="47"/>
  <c r="N374" i="47"/>
  <c r="N283" i="47"/>
  <c r="N284" i="47"/>
  <c r="N304" i="47"/>
  <c r="N305" i="47"/>
  <c r="N306" i="47"/>
  <c r="N307" i="47"/>
  <c r="N308" i="47"/>
  <c r="N352" i="47"/>
  <c r="F283" i="47"/>
  <c r="F284" i="47"/>
  <c r="J283" i="47"/>
  <c r="J284" i="47"/>
  <c r="J304" i="47"/>
  <c r="J305" i="47"/>
  <c r="J306" i="47"/>
  <c r="J307" i="47"/>
  <c r="J308" i="47"/>
  <c r="J352" i="47"/>
  <c r="J271" i="47"/>
  <c r="N271" i="47"/>
  <c r="J272" i="47"/>
  <c r="N272" i="47"/>
  <c r="J273" i="47"/>
  <c r="N273" i="47"/>
  <c r="J274" i="47"/>
  <c r="N274" i="47"/>
  <c r="J275" i="47"/>
  <c r="N275" i="47"/>
  <c r="J276" i="47"/>
  <c r="N276" i="47"/>
  <c r="J277" i="47"/>
  <c r="N277" i="47"/>
  <c r="F245" i="47"/>
  <c r="J245" i="47"/>
  <c r="N245" i="47"/>
  <c r="F246" i="47"/>
  <c r="J246" i="47"/>
  <c r="N246" i="47"/>
  <c r="F247" i="47"/>
  <c r="H247" i="47"/>
  <c r="J247" i="47"/>
  <c r="L247" i="47"/>
  <c r="N247" i="47"/>
  <c r="P247" i="47"/>
  <c r="F248" i="47"/>
  <c r="H248" i="47"/>
  <c r="J248" i="47"/>
  <c r="L248" i="47"/>
  <c r="N248" i="47"/>
  <c r="P248" i="47"/>
  <c r="F249" i="47"/>
  <c r="H249" i="47"/>
  <c r="J249" i="47"/>
  <c r="L249" i="47"/>
  <c r="N249" i="47"/>
  <c r="P249" i="47"/>
  <c r="F250" i="47"/>
  <c r="H250" i="47"/>
  <c r="J250" i="47"/>
  <c r="L250" i="47"/>
  <c r="N250" i="47"/>
  <c r="P250" i="47"/>
  <c r="F251" i="47"/>
  <c r="H251" i="47"/>
  <c r="J251" i="47"/>
  <c r="L251" i="47"/>
  <c r="N251" i="47"/>
  <c r="P251" i="47"/>
  <c r="F252" i="47"/>
  <c r="H252" i="47"/>
  <c r="J252" i="47"/>
  <c r="L252" i="47"/>
  <c r="N252" i="47"/>
  <c r="P252" i="47"/>
  <c r="F239" i="47"/>
  <c r="H239" i="47"/>
  <c r="J239" i="47"/>
  <c r="L239" i="47"/>
  <c r="N239" i="47"/>
  <c r="P239" i="47"/>
  <c r="J233" i="47"/>
  <c r="N233" i="47"/>
  <c r="J234" i="47"/>
  <c r="N234" i="47"/>
  <c r="J235" i="47"/>
  <c r="N235" i="47"/>
  <c r="J236" i="47"/>
  <c r="N236" i="47"/>
  <c r="J237" i="47"/>
  <c r="N237" i="47"/>
  <c r="J238" i="47"/>
  <c r="N238" i="47"/>
  <c r="F227" i="47"/>
  <c r="H227" i="47"/>
  <c r="J227" i="47"/>
  <c r="L227" i="47"/>
  <c r="N227" i="47"/>
  <c r="P227" i="47"/>
  <c r="J219" i="47"/>
  <c r="N219" i="47"/>
  <c r="P219" i="47"/>
  <c r="J210" i="47"/>
  <c r="N210" i="47"/>
  <c r="J211" i="47"/>
  <c r="N211" i="47"/>
  <c r="J212" i="47"/>
  <c r="N212" i="47"/>
  <c r="J213" i="47"/>
  <c r="N213" i="47"/>
  <c r="J214" i="47"/>
  <c r="N214" i="47"/>
  <c r="P214" i="47"/>
  <c r="J215" i="47"/>
  <c r="N215" i="47"/>
  <c r="P215" i="47"/>
  <c r="J216" i="47"/>
  <c r="N216" i="47"/>
  <c r="P216" i="47"/>
  <c r="J217" i="47"/>
  <c r="N217" i="47"/>
  <c r="P217" i="47"/>
  <c r="J218" i="47"/>
  <c r="N218" i="47"/>
  <c r="P218" i="47"/>
  <c r="P208" i="47"/>
  <c r="P209" i="47"/>
  <c r="N208" i="47"/>
  <c r="N209" i="47"/>
  <c r="J208" i="47"/>
  <c r="J209" i="47"/>
  <c r="P185" i="47"/>
  <c r="P186" i="47"/>
  <c r="P187" i="47"/>
  <c r="P188" i="47"/>
  <c r="P189" i="47"/>
  <c r="N110" i="47"/>
  <c r="J110" i="47"/>
  <c r="F110" i="47"/>
  <c r="N115" i="47"/>
  <c r="J115" i="47"/>
  <c r="R224" i="47"/>
  <c r="P224" i="47"/>
  <c r="N224" i="47"/>
  <c r="J224" i="47"/>
  <c r="F224" i="47"/>
  <c r="R223" i="47"/>
  <c r="H223" i="47" s="1"/>
  <c r="P223" i="47"/>
  <c r="N223" i="47"/>
  <c r="J223" i="47"/>
  <c r="F223" i="47"/>
  <c r="R225" i="47"/>
  <c r="H225" i="47" s="1"/>
  <c r="P225" i="47"/>
  <c r="N225" i="47"/>
  <c r="J225" i="47"/>
  <c r="F225" i="47"/>
  <c r="R63" i="47"/>
  <c r="P63" i="47" s="1"/>
  <c r="N63" i="47"/>
  <c r="J63" i="47"/>
  <c r="F63" i="47"/>
  <c r="T164" i="51"/>
  <c r="L164" i="51"/>
  <c r="L163" i="51"/>
  <c r="N163" i="51" s="1"/>
  <c r="T162" i="51"/>
  <c r="L162" i="51"/>
  <c r="L161" i="51"/>
  <c r="P161" i="51" s="1"/>
  <c r="T160" i="51"/>
  <c r="L160" i="51"/>
  <c r="P160" i="51" s="1"/>
  <c r="L159" i="51"/>
  <c r="N159" i="51" s="1"/>
  <c r="T158" i="51"/>
  <c r="L158" i="51"/>
  <c r="L157" i="51"/>
  <c r="T156" i="51"/>
  <c r="L156" i="51"/>
  <c r="L155" i="51"/>
  <c r="P155" i="51" s="1"/>
  <c r="T154" i="51"/>
  <c r="L154" i="51"/>
  <c r="L153" i="51"/>
  <c r="P153" i="51" s="1"/>
  <c r="T152" i="51"/>
  <c r="L152" i="51"/>
  <c r="L151" i="51"/>
  <c r="N151" i="51" s="1"/>
  <c r="T150" i="51"/>
  <c r="L150" i="51"/>
  <c r="L149" i="51"/>
  <c r="P149" i="51" s="1"/>
  <c r="T148" i="51"/>
  <c r="L148" i="51"/>
  <c r="N148" i="51" s="1"/>
  <c r="T147" i="51"/>
  <c r="L147" i="51"/>
  <c r="P147" i="51" s="1"/>
  <c r="T146" i="51"/>
  <c r="L146" i="51"/>
  <c r="L145" i="51"/>
  <c r="P145" i="51" s="1"/>
  <c r="T144" i="51"/>
  <c r="L144" i="51"/>
  <c r="L143" i="51"/>
  <c r="P143" i="51" s="1"/>
  <c r="T142" i="51"/>
  <c r="L142" i="51"/>
  <c r="L141" i="51"/>
  <c r="P141" i="51" s="1"/>
  <c r="T140" i="51"/>
  <c r="L140" i="51"/>
  <c r="N140" i="51" s="1"/>
  <c r="L139" i="51"/>
  <c r="N139" i="51" s="1"/>
  <c r="T138" i="51"/>
  <c r="L138" i="51"/>
  <c r="L137" i="51"/>
  <c r="P137" i="51" s="1"/>
  <c r="T136" i="51"/>
  <c r="L136" i="51"/>
  <c r="P136" i="51" s="1"/>
  <c r="L135" i="51"/>
  <c r="P135" i="51" s="1"/>
  <c r="T134" i="51"/>
  <c r="L134" i="51"/>
  <c r="L133" i="51"/>
  <c r="P133" i="51" s="1"/>
  <c r="T132" i="51"/>
  <c r="L132" i="51"/>
  <c r="P132" i="51" s="1"/>
  <c r="L131" i="51"/>
  <c r="P131" i="51" s="1"/>
  <c r="T130" i="51"/>
  <c r="L130" i="51"/>
  <c r="L129" i="51"/>
  <c r="P129" i="51" s="1"/>
  <c r="T128" i="51"/>
  <c r="L128" i="51"/>
  <c r="P128" i="51" s="1"/>
  <c r="L127" i="51"/>
  <c r="N127" i="51" s="1"/>
  <c r="L126" i="51"/>
  <c r="N126" i="51" s="1"/>
  <c r="T125" i="51"/>
  <c r="L125" i="51"/>
  <c r="P125" i="51" s="1"/>
  <c r="L124" i="51"/>
  <c r="T123" i="51"/>
  <c r="L123" i="51"/>
  <c r="P123" i="51" s="1"/>
  <c r="L122" i="51"/>
  <c r="T121" i="51"/>
  <c r="L121" i="51"/>
  <c r="P121" i="51" s="1"/>
  <c r="T120" i="51"/>
  <c r="L120" i="51"/>
  <c r="P120" i="51" s="1"/>
  <c r="L119" i="51"/>
  <c r="P119" i="51" s="1"/>
  <c r="L118" i="51"/>
  <c r="L117" i="51"/>
  <c r="P117" i="51" s="1"/>
  <c r="T116" i="51"/>
  <c r="L116" i="51"/>
  <c r="P116" i="51" s="1"/>
  <c r="L115" i="51"/>
  <c r="P115" i="51" s="1"/>
  <c r="T110" i="51"/>
  <c r="L110" i="51"/>
  <c r="L109" i="51"/>
  <c r="P109" i="51" s="1"/>
  <c r="T108" i="51"/>
  <c r="L108" i="51"/>
  <c r="N108" i="51" s="1"/>
  <c r="L107" i="51"/>
  <c r="T106" i="51"/>
  <c r="L106" i="51"/>
  <c r="L105" i="51"/>
  <c r="P105" i="51" s="1"/>
  <c r="T104" i="51"/>
  <c r="L104" i="51"/>
  <c r="P104" i="51" s="1"/>
  <c r="L103" i="51"/>
  <c r="N103" i="51" s="1"/>
  <c r="T102" i="51"/>
  <c r="L102" i="51"/>
  <c r="L101" i="51"/>
  <c r="P101" i="51" s="1"/>
  <c r="T100" i="51"/>
  <c r="L100" i="51"/>
  <c r="P100" i="51" s="1"/>
  <c r="T99" i="51"/>
  <c r="L99" i="51"/>
  <c r="P99" i="51" s="1"/>
  <c r="T98" i="51"/>
  <c r="L98" i="51"/>
  <c r="L97" i="51"/>
  <c r="P97" i="51" s="1"/>
  <c r="T96" i="51"/>
  <c r="L96" i="51"/>
  <c r="P96" i="51" s="1"/>
  <c r="L95" i="51"/>
  <c r="P95" i="51" s="1"/>
  <c r="T94" i="51"/>
  <c r="L94" i="51"/>
  <c r="L93" i="51"/>
  <c r="P93" i="51" s="1"/>
  <c r="T92" i="51"/>
  <c r="L92" i="51"/>
  <c r="L91" i="51"/>
  <c r="P91" i="51" s="1"/>
  <c r="T90" i="51"/>
  <c r="L90" i="51"/>
  <c r="L89" i="51"/>
  <c r="P89" i="51" s="1"/>
  <c r="T74" i="51"/>
  <c r="L74" i="51"/>
  <c r="P74" i="51" s="1"/>
  <c r="L87" i="51"/>
  <c r="T86" i="51"/>
  <c r="L86" i="51"/>
  <c r="L85" i="51"/>
  <c r="P85" i="51" s="1"/>
  <c r="T84" i="51"/>
  <c r="L84" i="51"/>
  <c r="P84" i="51" s="1"/>
  <c r="T83" i="51"/>
  <c r="L83" i="51"/>
  <c r="P83" i="51" s="1"/>
  <c r="T82" i="51"/>
  <c r="L82" i="51"/>
  <c r="L81" i="51"/>
  <c r="P81" i="51" s="1"/>
  <c r="T80" i="51"/>
  <c r="L80" i="51"/>
  <c r="P80" i="51" s="1"/>
  <c r="L79" i="51"/>
  <c r="P79" i="51" s="1"/>
  <c r="T78" i="51"/>
  <c r="L78" i="51"/>
  <c r="L77" i="51"/>
  <c r="P77" i="51" s="1"/>
  <c r="T76" i="51"/>
  <c r="L76" i="51"/>
  <c r="N76" i="51" s="1"/>
  <c r="L75" i="51"/>
  <c r="P75" i="51" s="1"/>
  <c r="T72" i="51"/>
  <c r="L72" i="51"/>
  <c r="L71" i="51"/>
  <c r="P71" i="51" s="1"/>
  <c r="T70" i="51"/>
  <c r="L70" i="51"/>
  <c r="P70" i="51" s="1"/>
  <c r="L69" i="51"/>
  <c r="N69" i="51" s="1"/>
  <c r="T68" i="51"/>
  <c r="L68" i="51"/>
  <c r="L67" i="51"/>
  <c r="P67" i="51" s="1"/>
  <c r="T66" i="51"/>
  <c r="L66" i="51"/>
  <c r="P66" i="51" s="1"/>
  <c r="T65" i="51"/>
  <c r="L65" i="51"/>
  <c r="P65" i="51" s="1"/>
  <c r="T64" i="51"/>
  <c r="L64" i="51"/>
  <c r="L63" i="51"/>
  <c r="P63" i="51" s="1"/>
  <c r="L62" i="51"/>
  <c r="N62" i="51" s="1"/>
  <c r="L61" i="51"/>
  <c r="N61" i="51" s="1"/>
  <c r="T58" i="51"/>
  <c r="L58" i="51"/>
  <c r="P58" i="51" s="1"/>
  <c r="T57" i="51"/>
  <c r="L57" i="51"/>
  <c r="N57" i="51" s="1"/>
  <c r="L56" i="51"/>
  <c r="P56" i="51" s="1"/>
  <c r="T55" i="51"/>
  <c r="L55" i="51"/>
  <c r="P55" i="51" s="1"/>
  <c r="L54" i="51"/>
  <c r="N54" i="51" s="1"/>
  <c r="T50" i="51"/>
  <c r="L50" i="51"/>
  <c r="P50" i="51" s="1"/>
  <c r="L49" i="51"/>
  <c r="N49" i="51" s="1"/>
  <c r="T48" i="51"/>
  <c r="L48" i="51"/>
  <c r="P48" i="51" s="1"/>
  <c r="T47" i="51"/>
  <c r="L47" i="51"/>
  <c r="N47" i="51" s="1"/>
  <c r="T46" i="51"/>
  <c r="L46" i="51"/>
  <c r="P46" i="51" s="1"/>
  <c r="T45" i="51"/>
  <c r="L45" i="51"/>
  <c r="N45" i="51" s="1"/>
  <c r="T44" i="51"/>
  <c r="L44" i="51"/>
  <c r="P44" i="51" s="1"/>
  <c r="L43" i="51"/>
  <c r="N43" i="51" s="1"/>
  <c r="T42" i="51"/>
  <c r="L42" i="51"/>
  <c r="P42" i="51" s="1"/>
  <c r="L41" i="51"/>
  <c r="N41" i="51" s="1"/>
  <c r="L40" i="51"/>
  <c r="P40" i="51" s="1"/>
  <c r="L39" i="51"/>
  <c r="N39" i="51" s="1"/>
  <c r="T38" i="51"/>
  <c r="L38" i="51"/>
  <c r="N38" i="51" s="1"/>
  <c r="T37" i="51"/>
  <c r="L37" i="51"/>
  <c r="N37" i="51" s="1"/>
  <c r="T36" i="51"/>
  <c r="L36" i="51"/>
  <c r="P36" i="51" s="1"/>
  <c r="L35" i="51"/>
  <c r="N35" i="51" s="1"/>
  <c r="T34" i="51"/>
  <c r="L34" i="51"/>
  <c r="N34" i="51" s="1"/>
  <c r="L33" i="51"/>
  <c r="N33" i="51" s="1"/>
  <c r="T32" i="51"/>
  <c r="L32" i="51"/>
  <c r="P32" i="51" s="1"/>
  <c r="T31" i="51"/>
  <c r="L31" i="51"/>
  <c r="N31" i="51" s="1"/>
  <c r="L30" i="51"/>
  <c r="N30" i="51" s="1"/>
  <c r="T28" i="51"/>
  <c r="L28" i="51"/>
  <c r="N28" i="51" s="1"/>
  <c r="T27" i="51"/>
  <c r="L27" i="51"/>
  <c r="P27" i="51" s="1"/>
  <c r="L26" i="51"/>
  <c r="N26" i="51" s="1"/>
  <c r="T25" i="51"/>
  <c r="L25" i="51"/>
  <c r="N25" i="51" s="1"/>
  <c r="L24" i="51"/>
  <c r="N24" i="51" s="1"/>
  <c r="T23" i="51"/>
  <c r="L23" i="51"/>
  <c r="P23" i="51" s="1"/>
  <c r="L22" i="51"/>
  <c r="N22" i="51" s="1"/>
  <c r="T21" i="51"/>
  <c r="L21" i="51"/>
  <c r="P21" i="51" s="1"/>
  <c r="T20" i="51"/>
  <c r="L20" i="51"/>
  <c r="N20" i="51" s="1"/>
  <c r="T19" i="51"/>
  <c r="L19" i="51"/>
  <c r="P19" i="51" s="1"/>
  <c r="L18" i="51"/>
  <c r="N18" i="51" s="1"/>
  <c r="T17" i="51"/>
  <c r="L17" i="51"/>
  <c r="N17" i="51" s="1"/>
  <c r="L16" i="51"/>
  <c r="N16" i="51" s="1"/>
  <c r="T15" i="51"/>
  <c r="L15" i="51"/>
  <c r="P15" i="51" s="1"/>
  <c r="T14" i="51"/>
  <c r="L14" i="51"/>
  <c r="N14" i="51" s="1"/>
  <c r="T13" i="51"/>
  <c r="L13" i="51"/>
  <c r="P13" i="51" s="1"/>
  <c r="T12" i="51"/>
  <c r="L12" i="51"/>
  <c r="N12" i="51" s="1"/>
  <c r="T11" i="51"/>
  <c r="L11" i="51"/>
  <c r="P11" i="51" s="1"/>
  <c r="L10" i="51"/>
  <c r="N10" i="51" s="1"/>
  <c r="T9" i="51"/>
  <c r="L9" i="51"/>
  <c r="P9" i="51" s="1"/>
  <c r="L8" i="51"/>
  <c r="N8" i="51" s="1"/>
  <c r="T7" i="51"/>
  <c r="L7" i="51"/>
  <c r="N7" i="51" s="1"/>
  <c r="T6" i="51"/>
  <c r="L6" i="51"/>
  <c r="P6" i="51" s="1"/>
  <c r="L5" i="51"/>
  <c r="P5" i="51" s="1"/>
  <c r="L4" i="51"/>
  <c r="P126" i="51" l="1"/>
  <c r="N137" i="51"/>
  <c r="Q137" i="51" s="1"/>
  <c r="V66" i="51"/>
  <c r="V70" i="51"/>
  <c r="P148" i="51"/>
  <c r="N96" i="51"/>
  <c r="P140" i="51"/>
  <c r="P163" i="51"/>
  <c r="U126" i="51"/>
  <c r="N46" i="51"/>
  <c r="Q46" i="51" s="1"/>
  <c r="N55" i="51"/>
  <c r="Q55" i="51" s="1"/>
  <c r="P108" i="51"/>
  <c r="V108" i="51" s="1"/>
  <c r="P12" i="51"/>
  <c r="V12" i="51" s="1"/>
  <c r="N58" i="51"/>
  <c r="Q58" i="51" s="1"/>
  <c r="P76" i="51"/>
  <c r="V80" i="51"/>
  <c r="N132" i="51"/>
  <c r="P103" i="51"/>
  <c r="P38" i="51"/>
  <c r="Q38" i="51" s="1"/>
  <c r="V21" i="51"/>
  <c r="V13" i="51"/>
  <c r="V147" i="51"/>
  <c r="V83" i="51"/>
  <c r="P92" i="51"/>
  <c r="V92" i="51" s="1"/>
  <c r="N92" i="51"/>
  <c r="U92" i="51" s="1"/>
  <c r="N6" i="51"/>
  <c r="Q6" i="51" s="1"/>
  <c r="N42" i="51"/>
  <c r="Q42" i="51" s="1"/>
  <c r="N44" i="51"/>
  <c r="Q44" i="51" s="1"/>
  <c r="V46" i="51"/>
  <c r="P69" i="51"/>
  <c r="N80" i="51"/>
  <c r="N87" i="51"/>
  <c r="U87" i="51" s="1"/>
  <c r="P87" i="51"/>
  <c r="V116" i="51"/>
  <c r="N119" i="51"/>
  <c r="Q119" i="51" s="1"/>
  <c r="N122" i="51"/>
  <c r="U122" i="51" s="1"/>
  <c r="P122" i="51"/>
  <c r="V128" i="51"/>
  <c r="P144" i="51"/>
  <c r="N144" i="51"/>
  <c r="U144" i="51" s="1"/>
  <c r="P17" i="51"/>
  <c r="Q17" i="51" s="1"/>
  <c r="V32" i="51"/>
  <c r="P34" i="51"/>
  <c r="N40" i="51"/>
  <c r="Q40" i="51" s="1"/>
  <c r="N56" i="51"/>
  <c r="U56" i="51" s="1"/>
  <c r="N66" i="51"/>
  <c r="Q66" i="51" s="1"/>
  <c r="N131" i="51"/>
  <c r="U131" i="51" s="1"/>
  <c r="N152" i="51"/>
  <c r="P152" i="51"/>
  <c r="V152" i="51" s="1"/>
  <c r="U159" i="51"/>
  <c r="P22" i="51"/>
  <c r="P20" i="51"/>
  <c r="V20" i="51" s="1"/>
  <c r="P25" i="51"/>
  <c r="Q25" i="51" s="1"/>
  <c r="N32" i="51"/>
  <c r="U32" i="51" s="1"/>
  <c r="P61" i="51"/>
  <c r="N75" i="51"/>
  <c r="U75" i="51" s="1"/>
  <c r="P156" i="51"/>
  <c r="N156" i="51"/>
  <c r="V74" i="51"/>
  <c r="P164" i="51"/>
  <c r="V164" i="51" s="1"/>
  <c r="N164" i="51"/>
  <c r="U164" i="51" s="1"/>
  <c r="N15" i="51"/>
  <c r="N23" i="51"/>
  <c r="Q23" i="51" s="1"/>
  <c r="P30" i="51"/>
  <c r="Q30" i="51" s="1"/>
  <c r="P45" i="51"/>
  <c r="N50" i="51"/>
  <c r="Q50" i="51" s="1"/>
  <c r="V65" i="51"/>
  <c r="N91" i="51"/>
  <c r="U91" i="51" s="1"/>
  <c r="P107" i="51"/>
  <c r="N107" i="51"/>
  <c r="U107" i="51" s="1"/>
  <c r="U18" i="51"/>
  <c r="V104" i="51"/>
  <c r="T126" i="51"/>
  <c r="V126" i="51" s="1"/>
  <c r="V84" i="51"/>
  <c r="V96" i="51"/>
  <c r="V99" i="51"/>
  <c r="P127" i="51"/>
  <c r="Q127" i="51" s="1"/>
  <c r="V123" i="51"/>
  <c r="V136" i="51"/>
  <c r="P139" i="51"/>
  <c r="Q139" i="51" s="1"/>
  <c r="N160" i="51"/>
  <c r="T107" i="51"/>
  <c r="T135" i="51"/>
  <c r="V135" i="51" s="1"/>
  <c r="U127" i="51"/>
  <c r="U151" i="51"/>
  <c r="T151" i="51"/>
  <c r="U163" i="51"/>
  <c r="T163" i="51"/>
  <c r="T79" i="51"/>
  <c r="T115" i="51"/>
  <c r="V115" i="51" s="1"/>
  <c r="U139" i="51"/>
  <c r="T139" i="51"/>
  <c r="V139" i="51" s="1"/>
  <c r="T56" i="51"/>
  <c r="V56" i="51" s="1"/>
  <c r="U69" i="51"/>
  <c r="V100" i="51"/>
  <c r="V121" i="51"/>
  <c r="T30" i="51"/>
  <c r="U30" i="51"/>
  <c r="T91" i="51"/>
  <c r="V91" i="51" s="1"/>
  <c r="U103" i="51"/>
  <c r="T143" i="51"/>
  <c r="V143" i="51" s="1"/>
  <c r="T95" i="51"/>
  <c r="V95" i="51" s="1"/>
  <c r="V156" i="51"/>
  <c r="P8" i="51"/>
  <c r="Q8" i="51" s="1"/>
  <c r="U20" i="51"/>
  <c r="P28" i="51"/>
  <c r="V28" i="51" s="1"/>
  <c r="P37" i="51"/>
  <c r="V37" i="51" s="1"/>
  <c r="U38" i="51"/>
  <c r="N48" i="51"/>
  <c r="T69" i="51"/>
  <c r="N79" i="51"/>
  <c r="U79" i="51" s="1"/>
  <c r="T87" i="51"/>
  <c r="N95" i="51"/>
  <c r="U95" i="51" s="1"/>
  <c r="T103" i="51"/>
  <c r="N115" i="51"/>
  <c r="U115" i="51" s="1"/>
  <c r="N117" i="51"/>
  <c r="Q117" i="51" s="1"/>
  <c r="N121" i="51"/>
  <c r="Q121" i="51" s="1"/>
  <c r="T127" i="51"/>
  <c r="N135" i="51"/>
  <c r="Q135" i="51" s="1"/>
  <c r="N136" i="51"/>
  <c r="Q136" i="51" s="1"/>
  <c r="N143" i="51"/>
  <c r="Q143" i="51" s="1"/>
  <c r="N147" i="51"/>
  <c r="U147" i="51" s="1"/>
  <c r="P151" i="51"/>
  <c r="Q151" i="51" s="1"/>
  <c r="N155" i="51"/>
  <c r="Q155" i="51" s="1"/>
  <c r="P159" i="51"/>
  <c r="N84" i="51"/>
  <c r="Q84" i="51" s="1"/>
  <c r="N100" i="51"/>
  <c r="Q100" i="51" s="1"/>
  <c r="N123" i="51"/>
  <c r="V48" i="51"/>
  <c r="V148" i="51"/>
  <c r="V11" i="51"/>
  <c r="V19" i="51"/>
  <c r="U35" i="51"/>
  <c r="P39" i="51"/>
  <c r="Q39" i="51" s="1"/>
  <c r="N65" i="51"/>
  <c r="U65" i="51" s="1"/>
  <c r="T75" i="51"/>
  <c r="V75" i="51" s="1"/>
  <c r="N83" i="51"/>
  <c r="U83" i="51" s="1"/>
  <c r="N99" i="51"/>
  <c r="U99" i="51" s="1"/>
  <c r="N116" i="51"/>
  <c r="Q116" i="51" s="1"/>
  <c r="V120" i="51"/>
  <c r="V125" i="51"/>
  <c r="T131" i="51"/>
  <c r="V131" i="51" s="1"/>
  <c r="N141" i="51"/>
  <c r="Q141" i="51" s="1"/>
  <c r="P157" i="51"/>
  <c r="N157" i="51"/>
  <c r="U8" i="51"/>
  <c r="T8" i="51"/>
  <c r="U16" i="51"/>
  <c r="U22" i="51"/>
  <c r="N11" i="51"/>
  <c r="Q11" i="51" s="1"/>
  <c r="N19" i="51"/>
  <c r="Q19" i="51" s="1"/>
  <c r="N21" i="51"/>
  <c r="T22" i="51"/>
  <c r="V27" i="51"/>
  <c r="P31" i="51"/>
  <c r="V31" i="51" s="1"/>
  <c r="U33" i="51"/>
  <c r="V36" i="51"/>
  <c r="U39" i="51"/>
  <c r="U54" i="51"/>
  <c r="P57" i="51"/>
  <c r="V57" i="51" s="1"/>
  <c r="N70" i="51"/>
  <c r="Q70" i="51" s="1"/>
  <c r="N74" i="51"/>
  <c r="U74" i="51" s="1"/>
  <c r="N104" i="51"/>
  <c r="Q104" i="51" s="1"/>
  <c r="N120" i="51"/>
  <c r="Q120" i="51" s="1"/>
  <c r="N125" i="51"/>
  <c r="Q125" i="51" s="1"/>
  <c r="N128" i="51"/>
  <c r="U128" i="51" s="1"/>
  <c r="N153" i="51"/>
  <c r="Q153" i="51" s="1"/>
  <c r="T159" i="51"/>
  <c r="U61" i="51"/>
  <c r="V45" i="51"/>
  <c r="P14" i="51"/>
  <c r="V14" i="51" s="1"/>
  <c r="V9" i="51"/>
  <c r="N13" i="51"/>
  <c r="Q13" i="51" s="1"/>
  <c r="P7" i="51"/>
  <c r="V7" i="51" s="1"/>
  <c r="N9" i="51"/>
  <c r="Q9" i="51" s="1"/>
  <c r="V23" i="51"/>
  <c r="N27" i="51"/>
  <c r="Q27" i="51" s="1"/>
  <c r="N36" i="51"/>
  <c r="Q36" i="51" s="1"/>
  <c r="T39" i="51"/>
  <c r="V44" i="51"/>
  <c r="P47" i="51"/>
  <c r="V47" i="51" s="1"/>
  <c r="U49" i="51"/>
  <c r="V55" i="51"/>
  <c r="U57" i="51"/>
  <c r="N63" i="51"/>
  <c r="Q63" i="51" s="1"/>
  <c r="T155" i="51"/>
  <c r="V155" i="51" s="1"/>
  <c r="V144" i="51"/>
  <c r="U37" i="51"/>
  <c r="V15" i="51"/>
  <c r="Q34" i="51"/>
  <c r="V40" i="51"/>
  <c r="Q56" i="51"/>
  <c r="V140" i="51"/>
  <c r="V160" i="51"/>
  <c r="V58" i="51"/>
  <c r="V76" i="51"/>
  <c r="V132" i="51"/>
  <c r="H224" i="47"/>
  <c r="L224" i="47"/>
  <c r="L63" i="47"/>
  <c r="L223" i="47"/>
  <c r="L225" i="47"/>
  <c r="H63" i="47"/>
  <c r="T124" i="51"/>
  <c r="U62" i="51"/>
  <c r="V79" i="51"/>
  <c r="T62" i="51"/>
  <c r="P68" i="51"/>
  <c r="V68" i="51" s="1"/>
  <c r="N68" i="51"/>
  <c r="N71" i="51"/>
  <c r="Q71" i="51" s="1"/>
  <c r="N77" i="51"/>
  <c r="Q77" i="51" s="1"/>
  <c r="P78" i="51"/>
  <c r="V78" i="51" s="1"/>
  <c r="N78" i="51"/>
  <c r="Q79" i="51"/>
  <c r="P82" i="51"/>
  <c r="V82" i="51" s="1"/>
  <c r="N82" i="51"/>
  <c r="N85" i="51"/>
  <c r="Q85" i="51" s="1"/>
  <c r="P86" i="51"/>
  <c r="V86" i="51" s="1"/>
  <c r="N86" i="51"/>
  <c r="N89" i="51"/>
  <c r="Q89" i="51" s="1"/>
  <c r="P90" i="51"/>
  <c r="V90" i="51" s="1"/>
  <c r="N90" i="51"/>
  <c r="N93" i="51"/>
  <c r="Q93" i="51" s="1"/>
  <c r="P94" i="51"/>
  <c r="V94" i="51" s="1"/>
  <c r="N94" i="51"/>
  <c r="Q95" i="51"/>
  <c r="N97" i="51"/>
  <c r="Q97" i="51" s="1"/>
  <c r="P98" i="51"/>
  <c r="V98" i="51" s="1"/>
  <c r="N98" i="51"/>
  <c r="N101" i="51"/>
  <c r="Q101" i="51" s="1"/>
  <c r="P102" i="51"/>
  <c r="V102" i="51" s="1"/>
  <c r="N102" i="51"/>
  <c r="Q103" i="51"/>
  <c r="N105" i="51"/>
  <c r="Q105" i="51" s="1"/>
  <c r="P106" i="51"/>
  <c r="V106" i="51" s="1"/>
  <c r="N106" i="51"/>
  <c r="N109" i="51"/>
  <c r="Q109" i="51" s="1"/>
  <c r="P110" i="51"/>
  <c r="V110" i="51" s="1"/>
  <c r="N110" i="51"/>
  <c r="T117" i="51"/>
  <c r="V117" i="51" s="1"/>
  <c r="T118" i="51"/>
  <c r="U121" i="51"/>
  <c r="Q131" i="51"/>
  <c r="N133" i="51"/>
  <c r="Q133" i="51" s="1"/>
  <c r="P134" i="51"/>
  <c r="V134" i="51" s="1"/>
  <c r="N134" i="51"/>
  <c r="N149" i="51"/>
  <c r="Q149" i="51" s="1"/>
  <c r="P150" i="51"/>
  <c r="V150" i="51" s="1"/>
  <c r="N150" i="51"/>
  <c r="T61" i="51"/>
  <c r="V61" i="51" s="1"/>
  <c r="P62" i="51"/>
  <c r="U76" i="51"/>
  <c r="U80" i="51"/>
  <c r="U96" i="51"/>
  <c r="U108" i="51"/>
  <c r="U119" i="51"/>
  <c r="T119" i="51"/>
  <c r="V119" i="51" s="1"/>
  <c r="T122" i="51"/>
  <c r="Q126" i="51"/>
  <c r="N129" i="51"/>
  <c r="Q129" i="51" s="1"/>
  <c r="P130" i="51"/>
  <c r="V130" i="51" s="1"/>
  <c r="N130" i="51"/>
  <c r="N145" i="51"/>
  <c r="Q145" i="51" s="1"/>
  <c r="P146" i="51"/>
  <c r="V146" i="51" s="1"/>
  <c r="N146" i="51"/>
  <c r="Q159" i="51"/>
  <c r="N161" i="51"/>
  <c r="Q161" i="51" s="1"/>
  <c r="P162" i="51"/>
  <c r="V162" i="51" s="1"/>
  <c r="N162" i="51"/>
  <c r="P124" i="51"/>
  <c r="N124" i="51"/>
  <c r="P138" i="51"/>
  <c r="V138" i="51" s="1"/>
  <c r="N138" i="51"/>
  <c r="P154" i="51"/>
  <c r="V154" i="51" s="1"/>
  <c r="N154" i="51"/>
  <c r="P64" i="51"/>
  <c r="V64" i="51" s="1"/>
  <c r="N64" i="51"/>
  <c r="N67" i="51"/>
  <c r="Q67" i="51" s="1"/>
  <c r="P72" i="51"/>
  <c r="V72" i="51" s="1"/>
  <c r="N72" i="51"/>
  <c r="N81" i="51"/>
  <c r="Q81" i="51" s="1"/>
  <c r="T63" i="51"/>
  <c r="V63" i="51" s="1"/>
  <c r="T67" i="51"/>
  <c r="V67" i="51" s="1"/>
  <c r="T71" i="51"/>
  <c r="V71" i="51" s="1"/>
  <c r="Q76" i="51"/>
  <c r="T77" i="51"/>
  <c r="V77" i="51" s="1"/>
  <c r="Q80" i="51"/>
  <c r="T81" i="51"/>
  <c r="V81" i="51" s="1"/>
  <c r="T85" i="51"/>
  <c r="V85" i="51" s="1"/>
  <c r="T89" i="51"/>
  <c r="V89" i="51" s="1"/>
  <c r="T93" i="51"/>
  <c r="V93" i="51" s="1"/>
  <c r="Q96" i="51"/>
  <c r="T97" i="51"/>
  <c r="V97" i="51" s="1"/>
  <c r="T101" i="51"/>
  <c r="V101" i="51" s="1"/>
  <c r="T105" i="51"/>
  <c r="V105" i="51" s="1"/>
  <c r="T109" i="51"/>
  <c r="V109" i="51" s="1"/>
  <c r="N118" i="51"/>
  <c r="P118" i="51"/>
  <c r="U125" i="51"/>
  <c r="P142" i="51"/>
  <c r="V142" i="51" s="1"/>
  <c r="N142" i="51"/>
  <c r="P158" i="51"/>
  <c r="V158" i="51" s="1"/>
  <c r="N158" i="51"/>
  <c r="U132" i="51"/>
  <c r="U140" i="51"/>
  <c r="U148" i="51"/>
  <c r="U156" i="51"/>
  <c r="U160" i="51"/>
  <c r="T129" i="51"/>
  <c r="V129" i="51" s="1"/>
  <c r="Q132" i="51"/>
  <c r="T133" i="51"/>
  <c r="V133" i="51" s="1"/>
  <c r="U137" i="51"/>
  <c r="T137" i="51"/>
  <c r="V137" i="51" s="1"/>
  <c r="Q140" i="51"/>
  <c r="T141" i="51"/>
  <c r="V141" i="51" s="1"/>
  <c r="T145" i="51"/>
  <c r="V145" i="51" s="1"/>
  <c r="Q148" i="51"/>
  <c r="T149" i="51"/>
  <c r="V149" i="51" s="1"/>
  <c r="U153" i="51"/>
  <c r="T153" i="51"/>
  <c r="V153" i="51" s="1"/>
  <c r="U157" i="51"/>
  <c r="T157" i="51"/>
  <c r="Q160" i="51"/>
  <c r="T161" i="51"/>
  <c r="V161" i="51" s="1"/>
  <c r="T5" i="51"/>
  <c r="V5" i="51" s="1"/>
  <c r="Q7" i="51"/>
  <c r="U7" i="51"/>
  <c r="V6" i="51"/>
  <c r="N5" i="51"/>
  <c r="Q5" i="51" s="1"/>
  <c r="P10" i="51"/>
  <c r="U12" i="51"/>
  <c r="U14" i="51"/>
  <c r="U15" i="51"/>
  <c r="T16" i="51"/>
  <c r="U17" i="51"/>
  <c r="T18" i="51"/>
  <c r="Q22" i="51"/>
  <c r="P24" i="51"/>
  <c r="Q24" i="51" s="1"/>
  <c r="P26" i="51"/>
  <c r="Q26" i="51" s="1"/>
  <c r="U28" i="51"/>
  <c r="U31" i="51"/>
  <c r="T33" i="51"/>
  <c r="V34" i="51"/>
  <c r="U34" i="51"/>
  <c r="T35" i="51"/>
  <c r="P41" i="51"/>
  <c r="Q41" i="51" s="1"/>
  <c r="P43" i="51"/>
  <c r="Q43" i="51" s="1"/>
  <c r="U45" i="51"/>
  <c r="U47" i="51"/>
  <c r="U48" i="51"/>
  <c r="T49" i="51"/>
  <c r="V50" i="51"/>
  <c r="U50" i="51"/>
  <c r="T54" i="51"/>
  <c r="U10" i="51"/>
  <c r="Q15" i="51"/>
  <c r="U24" i="51"/>
  <c r="U26" i="51"/>
  <c r="U41" i="51"/>
  <c r="U43" i="51"/>
  <c r="Q48" i="51"/>
  <c r="T10" i="51"/>
  <c r="Q12" i="51"/>
  <c r="Q14" i="51"/>
  <c r="P16" i="51"/>
  <c r="P18" i="51"/>
  <c r="Q18" i="51" s="1"/>
  <c r="T24" i="51"/>
  <c r="V25" i="51"/>
  <c r="U25" i="51"/>
  <c r="T26" i="51"/>
  <c r="P33" i="51"/>
  <c r="Q33" i="51" s="1"/>
  <c r="P35" i="51"/>
  <c r="T41" i="51"/>
  <c r="V42" i="51"/>
  <c r="U42" i="51"/>
  <c r="T43" i="51"/>
  <c r="Q45" i="51"/>
  <c r="P49" i="51"/>
  <c r="P54" i="51"/>
  <c r="U58" i="51"/>
  <c r="U40" i="51" l="1"/>
  <c r="U44" i="51"/>
  <c r="Q20" i="51"/>
  <c r="V157" i="51"/>
  <c r="U141" i="51"/>
  <c r="Q108" i="51"/>
  <c r="U19" i="51"/>
  <c r="V163" i="51"/>
  <c r="U23" i="51"/>
  <c r="Q75" i="51"/>
  <c r="V69" i="51"/>
  <c r="Q144" i="51"/>
  <c r="Q65" i="51"/>
  <c r="U11" i="51"/>
  <c r="U66" i="51"/>
  <c r="Q32" i="51"/>
  <c r="Q69" i="51"/>
  <c r="U120" i="51"/>
  <c r="V127" i="51"/>
  <c r="Q31" i="51"/>
  <c r="Q74" i="51"/>
  <c r="U117" i="51"/>
  <c r="U46" i="51"/>
  <c r="Q156" i="51"/>
  <c r="U116" i="51"/>
  <c r="U36" i="51"/>
  <c r="U145" i="51"/>
  <c r="U155" i="51"/>
  <c r="Q163" i="51"/>
  <c r="Q115" i="51"/>
  <c r="V87" i="51"/>
  <c r="Q37" i="51"/>
  <c r="Q99" i="51"/>
  <c r="Q47" i="51"/>
  <c r="Q128" i="51"/>
  <c r="U77" i="51"/>
  <c r="V122" i="51"/>
  <c r="U84" i="51"/>
  <c r="V22" i="51"/>
  <c r="Q107" i="51"/>
  <c r="V124" i="51"/>
  <c r="V30" i="51"/>
  <c r="U6" i="51"/>
  <c r="Q152" i="51"/>
  <c r="Q83" i="51"/>
  <c r="U152" i="51"/>
  <c r="Q92" i="51"/>
  <c r="U104" i="51"/>
  <c r="V38" i="51"/>
  <c r="Q61" i="51"/>
  <c r="P165" i="51"/>
  <c r="Q87" i="51"/>
  <c r="V107" i="51"/>
  <c r="Q164" i="51"/>
  <c r="U136" i="51"/>
  <c r="U27" i="51"/>
  <c r="V17" i="51"/>
  <c r="U55" i="51"/>
  <c r="U63" i="51"/>
  <c r="Q91" i="51"/>
  <c r="V103" i="51"/>
  <c r="U71" i="51"/>
  <c r="Q118" i="51"/>
  <c r="Q122" i="51"/>
  <c r="U5" i="51"/>
  <c r="V49" i="51"/>
  <c r="V35" i="51"/>
  <c r="U133" i="51"/>
  <c r="V39" i="51"/>
  <c r="U89" i="51"/>
  <c r="Q21" i="51"/>
  <c r="U21" i="51"/>
  <c r="U13" i="51"/>
  <c r="V8" i="51"/>
  <c r="U97" i="51"/>
  <c r="U70" i="51"/>
  <c r="Q147" i="51"/>
  <c r="Q157" i="51"/>
  <c r="U143" i="51"/>
  <c r="V16" i="51"/>
  <c r="U161" i="51"/>
  <c r="U129" i="51"/>
  <c r="Q57" i="51"/>
  <c r="U149" i="51"/>
  <c r="U100" i="51"/>
  <c r="V159" i="51"/>
  <c r="U135" i="51"/>
  <c r="U123" i="51"/>
  <c r="Q123" i="51"/>
  <c r="Q28" i="51"/>
  <c r="U81" i="51"/>
  <c r="U9" i="51"/>
  <c r="U105" i="51"/>
  <c r="V151" i="51"/>
  <c r="V10" i="51"/>
  <c r="Q158" i="51"/>
  <c r="U158" i="51"/>
  <c r="V118" i="51"/>
  <c r="U101" i="51"/>
  <c r="U85" i="51"/>
  <c r="U67" i="51"/>
  <c r="Q154" i="51"/>
  <c r="U154" i="51"/>
  <c r="Q124" i="51"/>
  <c r="V62" i="51"/>
  <c r="Q150" i="51"/>
  <c r="U150" i="51"/>
  <c r="Q134" i="51"/>
  <c r="U134" i="51"/>
  <c r="U78" i="51"/>
  <c r="Q78" i="51"/>
  <c r="Q68" i="51"/>
  <c r="U68" i="51"/>
  <c r="U118" i="51"/>
  <c r="U124" i="51"/>
  <c r="Q142" i="51"/>
  <c r="U142" i="51"/>
  <c r="Q110" i="51"/>
  <c r="U110" i="51"/>
  <c r="U106" i="51"/>
  <c r="Q106" i="51"/>
  <c r="U102" i="51"/>
  <c r="Q102" i="51"/>
  <c r="Q98" i="51"/>
  <c r="U98" i="51"/>
  <c r="Q94" i="51"/>
  <c r="U94" i="51"/>
  <c r="Q90" i="51"/>
  <c r="U90" i="51"/>
  <c r="Q86" i="51"/>
  <c r="U86" i="51"/>
  <c r="U82" i="51"/>
  <c r="Q82" i="51"/>
  <c r="U109" i="51"/>
  <c r="U93" i="51"/>
  <c r="U72" i="51"/>
  <c r="Q72" i="51"/>
  <c r="Q64" i="51"/>
  <c r="U64" i="51"/>
  <c r="Q138" i="51"/>
  <c r="U138" i="51"/>
  <c r="Q162" i="51"/>
  <c r="U162" i="51"/>
  <c r="Q146" i="51"/>
  <c r="U146" i="51"/>
  <c r="Q130" i="51"/>
  <c r="U130" i="51"/>
  <c r="Q62" i="51"/>
  <c r="Q49" i="51"/>
  <c r="Q16" i="51"/>
  <c r="V26" i="51"/>
  <c r="V33" i="51"/>
  <c r="V18" i="51"/>
  <c r="Q35" i="51"/>
  <c r="V43" i="51"/>
  <c r="V24" i="51"/>
  <c r="Q10" i="51"/>
  <c r="V41" i="51"/>
  <c r="V54" i="51"/>
  <c r="Q54" i="51"/>
  <c r="V165" i="51" l="1"/>
  <c r="U165" i="51"/>
  <c r="Q165" i="51"/>
  <c r="A1" i="47"/>
  <c r="R73" i="47" l="1"/>
  <c r="P73" i="47" s="1"/>
  <c r="N73" i="47"/>
  <c r="J73" i="47"/>
  <c r="F73" i="47"/>
  <c r="F268" i="47"/>
  <c r="F269" i="47"/>
  <c r="F270" i="47"/>
  <c r="F271" i="47"/>
  <c r="F272" i="47"/>
  <c r="F273" i="47"/>
  <c r="F274" i="47"/>
  <c r="F275" i="47"/>
  <c r="F276" i="47"/>
  <c r="F277" i="47"/>
  <c r="F259" i="47"/>
  <c r="F260" i="47"/>
  <c r="F261" i="47"/>
  <c r="F262" i="47"/>
  <c r="F263" i="47"/>
  <c r="F264" i="47"/>
  <c r="F265" i="47"/>
  <c r="F218" i="47"/>
  <c r="F219" i="47"/>
  <c r="F216" i="47"/>
  <c r="F217" i="47"/>
  <c r="F215" i="47"/>
  <c r="R219" i="47"/>
  <c r="R217" i="47"/>
  <c r="R216" i="47"/>
  <c r="R215" i="47"/>
  <c r="R277" i="47"/>
  <c r="R374" i="47"/>
  <c r="F374" i="47"/>
  <c r="R352" i="47"/>
  <c r="F352" i="47"/>
  <c r="R308" i="47"/>
  <c r="F308" i="47"/>
  <c r="R307" i="47"/>
  <c r="F307" i="47"/>
  <c r="R306" i="47"/>
  <c r="F306" i="47"/>
  <c r="R305" i="47"/>
  <c r="F305" i="47"/>
  <c r="U331" i="47" s="1"/>
  <c r="R304" i="47"/>
  <c r="F304" i="47"/>
  <c r="N265" i="47"/>
  <c r="N264" i="47"/>
  <c r="N263" i="47"/>
  <c r="N262" i="47"/>
  <c r="N261" i="47"/>
  <c r="N260" i="47"/>
  <c r="N259" i="47"/>
  <c r="N258" i="47"/>
  <c r="J265" i="47"/>
  <c r="J264" i="47"/>
  <c r="J263" i="47"/>
  <c r="J262" i="47"/>
  <c r="J261" i="47"/>
  <c r="J260" i="47"/>
  <c r="J259" i="47"/>
  <c r="J258" i="47"/>
  <c r="F258" i="47"/>
  <c r="R276" i="47"/>
  <c r="R275" i="47"/>
  <c r="R274" i="47"/>
  <c r="R273" i="47"/>
  <c r="R272" i="47"/>
  <c r="R271" i="47"/>
  <c r="R265" i="47"/>
  <c r="P265" i="47" s="1"/>
  <c r="R264" i="47"/>
  <c r="L264" i="47" s="1"/>
  <c r="R263" i="47"/>
  <c r="P263" i="47" s="1"/>
  <c r="R262" i="47"/>
  <c r="H262" i="47" s="1"/>
  <c r="R261" i="47"/>
  <c r="H261" i="47" s="1"/>
  <c r="R260" i="47"/>
  <c r="P260" i="47" s="1"/>
  <c r="R259" i="47"/>
  <c r="P259" i="47" s="1"/>
  <c r="R258" i="47"/>
  <c r="P258" i="47" s="1"/>
  <c r="R284" i="47"/>
  <c r="R283" i="47"/>
  <c r="R369" i="47"/>
  <c r="R368" i="47"/>
  <c r="R367" i="47"/>
  <c r="R366" i="47"/>
  <c r="R365" i="47"/>
  <c r="R358" i="47"/>
  <c r="F369" i="47"/>
  <c r="F368" i="47"/>
  <c r="F367" i="47"/>
  <c r="F366" i="47"/>
  <c r="F365" i="47"/>
  <c r="F358" i="47"/>
  <c r="R246" i="47"/>
  <c r="R245" i="47"/>
  <c r="R238" i="47"/>
  <c r="R237" i="47"/>
  <c r="R236" i="47"/>
  <c r="R235" i="47"/>
  <c r="R234" i="47"/>
  <c r="R233" i="47"/>
  <c r="F238" i="47"/>
  <c r="F237" i="47"/>
  <c r="F236" i="47"/>
  <c r="F235" i="47"/>
  <c r="F234" i="47"/>
  <c r="F233" i="47"/>
  <c r="F189" i="47"/>
  <c r="J189" i="47"/>
  <c r="N189" i="47"/>
  <c r="F188" i="47"/>
  <c r="J188" i="47"/>
  <c r="N188" i="47"/>
  <c r="F187" i="47"/>
  <c r="J187" i="47"/>
  <c r="N187" i="47"/>
  <c r="F186" i="47"/>
  <c r="J186" i="47"/>
  <c r="N186" i="47"/>
  <c r="F185" i="47"/>
  <c r="J185" i="47"/>
  <c r="N185" i="47"/>
  <c r="R214" i="47"/>
  <c r="R213" i="47"/>
  <c r="R212" i="47"/>
  <c r="R211" i="47"/>
  <c r="R210" i="47"/>
  <c r="R209" i="47"/>
  <c r="F214" i="47"/>
  <c r="F213" i="47"/>
  <c r="F212" i="47"/>
  <c r="F211" i="47"/>
  <c r="F210" i="47"/>
  <c r="F205" i="47"/>
  <c r="F206" i="47"/>
  <c r="F207" i="47"/>
  <c r="F208" i="47"/>
  <c r="F209" i="47"/>
  <c r="R208" i="47"/>
  <c r="F115" i="47"/>
  <c r="F89" i="47"/>
  <c r="F84" i="47"/>
  <c r="F65" i="47"/>
  <c r="J65" i="47"/>
  <c r="N65" i="47"/>
  <c r="R198" i="47"/>
  <c r="H198" i="47" s="1"/>
  <c r="P198" i="47"/>
  <c r="N198" i="47"/>
  <c r="J198" i="47"/>
  <c r="F198" i="47"/>
  <c r="R187" i="47"/>
  <c r="R186" i="47"/>
  <c r="R185" i="47"/>
  <c r="R188" i="47"/>
  <c r="R189" i="47"/>
  <c r="R184" i="47"/>
  <c r="L184" i="47" s="1"/>
  <c r="P184" i="47"/>
  <c r="N184" i="47"/>
  <c r="J184" i="47"/>
  <c r="F184" i="47"/>
  <c r="J403" i="47"/>
  <c r="F25" i="46" s="1"/>
  <c r="R403" i="47"/>
  <c r="N403" i="47"/>
  <c r="I25" i="46" s="1"/>
  <c r="F380" i="47"/>
  <c r="R353" i="47"/>
  <c r="R282" i="47"/>
  <c r="L282" i="47" s="1"/>
  <c r="N282" i="47"/>
  <c r="J282" i="47"/>
  <c r="F282" i="47"/>
  <c r="R281" i="47"/>
  <c r="L281" i="47" s="1"/>
  <c r="N281" i="47"/>
  <c r="J281" i="47"/>
  <c r="F281" i="47"/>
  <c r="R280" i="47"/>
  <c r="H280" i="47" s="1"/>
  <c r="N280" i="47"/>
  <c r="J280" i="47"/>
  <c r="F280" i="47"/>
  <c r="R266" i="47"/>
  <c r="R257" i="47"/>
  <c r="P257" i="47" s="1"/>
  <c r="N257" i="47"/>
  <c r="J257" i="47"/>
  <c r="F257" i="47"/>
  <c r="R256" i="47"/>
  <c r="P256" i="47" s="1"/>
  <c r="N256" i="47"/>
  <c r="J256" i="47"/>
  <c r="F256" i="47"/>
  <c r="R255" i="47"/>
  <c r="L255" i="47" s="1"/>
  <c r="N255" i="47"/>
  <c r="J255" i="47"/>
  <c r="F255" i="47"/>
  <c r="R240" i="47"/>
  <c r="R232" i="47"/>
  <c r="P232" i="47" s="1"/>
  <c r="N232" i="47"/>
  <c r="J232" i="47"/>
  <c r="F232" i="47"/>
  <c r="R231" i="47"/>
  <c r="P231" i="47" s="1"/>
  <c r="N231" i="47"/>
  <c r="J231" i="47"/>
  <c r="F231" i="47"/>
  <c r="R230" i="47"/>
  <c r="H230" i="47" s="1"/>
  <c r="N230" i="47"/>
  <c r="J230" i="47"/>
  <c r="F230" i="47"/>
  <c r="R220" i="47"/>
  <c r="R207" i="47"/>
  <c r="H207" i="47" s="1"/>
  <c r="P207" i="47"/>
  <c r="N207" i="47"/>
  <c r="J207" i="47"/>
  <c r="R206" i="47"/>
  <c r="L206" i="47" s="1"/>
  <c r="P206" i="47"/>
  <c r="N206" i="47"/>
  <c r="J206" i="47"/>
  <c r="R205" i="47"/>
  <c r="L205" i="47" s="1"/>
  <c r="N205" i="47"/>
  <c r="J205" i="47"/>
  <c r="R191" i="47"/>
  <c r="R190" i="47"/>
  <c r="R183" i="47"/>
  <c r="L183" i="47" s="1"/>
  <c r="P183" i="47"/>
  <c r="N183" i="47"/>
  <c r="J183" i="47"/>
  <c r="F183" i="47"/>
  <c r="R182" i="47"/>
  <c r="L182" i="47" s="1"/>
  <c r="P182" i="47"/>
  <c r="N182" i="47"/>
  <c r="J182" i="47"/>
  <c r="F182" i="47"/>
  <c r="R181" i="47"/>
  <c r="H181" i="47" s="1"/>
  <c r="P181" i="47"/>
  <c r="N181" i="47"/>
  <c r="J181" i="47"/>
  <c r="F181" i="47"/>
  <c r="R180" i="47"/>
  <c r="P180" i="47" s="1"/>
  <c r="N180" i="47"/>
  <c r="J180" i="47"/>
  <c r="F180" i="47"/>
  <c r="N169" i="47"/>
  <c r="N170" i="47"/>
  <c r="N171" i="47"/>
  <c r="N172" i="47"/>
  <c r="N173" i="47"/>
  <c r="N174" i="47"/>
  <c r="N175" i="47"/>
  <c r="N176" i="47"/>
  <c r="N177" i="47"/>
  <c r="N168" i="47"/>
  <c r="N156" i="47"/>
  <c r="N157" i="47"/>
  <c r="N158" i="47"/>
  <c r="N159" i="47"/>
  <c r="N160" i="47"/>
  <c r="N161" i="47"/>
  <c r="N162" i="47"/>
  <c r="N163" i="47"/>
  <c r="N164" i="47"/>
  <c r="N155" i="47"/>
  <c r="R165" i="47"/>
  <c r="R164" i="47"/>
  <c r="H164" i="47" s="1"/>
  <c r="J164" i="47"/>
  <c r="F164" i="47"/>
  <c r="R163" i="47"/>
  <c r="H163" i="47" s="1"/>
  <c r="J163" i="47"/>
  <c r="F163" i="47"/>
  <c r="R162" i="47"/>
  <c r="H162" i="47" s="1"/>
  <c r="J162" i="47"/>
  <c r="F162" i="47"/>
  <c r="R161" i="47"/>
  <c r="H161" i="47" s="1"/>
  <c r="J161" i="47"/>
  <c r="F161" i="47"/>
  <c r="R160" i="47"/>
  <c r="H160" i="47" s="1"/>
  <c r="J160" i="47"/>
  <c r="F160" i="47"/>
  <c r="R159" i="47"/>
  <c r="L159" i="47" s="1"/>
  <c r="J159" i="47"/>
  <c r="F159" i="47"/>
  <c r="R158" i="47"/>
  <c r="H158" i="47" s="1"/>
  <c r="J158" i="47"/>
  <c r="F158" i="47"/>
  <c r="R157" i="47"/>
  <c r="H157" i="47" s="1"/>
  <c r="J157" i="47"/>
  <c r="F157" i="47"/>
  <c r="R156" i="47"/>
  <c r="H156" i="47" s="1"/>
  <c r="J156" i="47"/>
  <c r="F156" i="47"/>
  <c r="R155" i="47"/>
  <c r="H155" i="47" s="1"/>
  <c r="J155" i="47"/>
  <c r="F155" i="47"/>
  <c r="R140" i="47"/>
  <c r="R139" i="47"/>
  <c r="L139" i="47" s="1"/>
  <c r="N139" i="47" s="1"/>
  <c r="J139" i="47"/>
  <c r="F139" i="47"/>
  <c r="R138" i="47"/>
  <c r="L138" i="47" s="1"/>
  <c r="N138" i="47" s="1"/>
  <c r="J138" i="47"/>
  <c r="F138" i="47"/>
  <c r="R137" i="47"/>
  <c r="L137" i="47" s="1"/>
  <c r="N137" i="47"/>
  <c r="J137" i="47"/>
  <c r="F137" i="47"/>
  <c r="R136" i="47"/>
  <c r="L136" i="47" s="1"/>
  <c r="N136" i="47"/>
  <c r="J136" i="47"/>
  <c r="F136" i="47"/>
  <c r="R135" i="47"/>
  <c r="H135" i="47" s="1"/>
  <c r="N135" i="47"/>
  <c r="J135" i="47"/>
  <c r="F135" i="47"/>
  <c r="R134" i="47"/>
  <c r="H134" i="47" s="1"/>
  <c r="N134" i="47"/>
  <c r="J134" i="47"/>
  <c r="F134" i="47"/>
  <c r="R133" i="47"/>
  <c r="L133" i="47" s="1"/>
  <c r="N133" i="47"/>
  <c r="J133" i="47"/>
  <c r="F133" i="47"/>
  <c r="R132" i="47"/>
  <c r="P132" i="47" s="1"/>
  <c r="N132" i="47"/>
  <c r="J132" i="47"/>
  <c r="F132" i="47"/>
  <c r="R131" i="47"/>
  <c r="P131" i="47" s="1"/>
  <c r="N131" i="47"/>
  <c r="J131" i="47"/>
  <c r="F131" i="47"/>
  <c r="R130" i="47"/>
  <c r="L130" i="47" s="1"/>
  <c r="N130" i="47"/>
  <c r="J130" i="47"/>
  <c r="F130" i="47"/>
  <c r="G172" i="51"/>
  <c r="G171" i="51"/>
  <c r="G170" i="51"/>
  <c r="G169" i="51"/>
  <c r="T4" i="51"/>
  <c r="R103" i="47"/>
  <c r="R89" i="47"/>
  <c r="R88" i="47"/>
  <c r="R87" i="47"/>
  <c r="R86" i="47"/>
  <c r="R85" i="47"/>
  <c r="R84" i="47"/>
  <c r="H84" i="47" s="1"/>
  <c r="R83" i="47"/>
  <c r="R82" i="47"/>
  <c r="R81" i="47"/>
  <c r="R80" i="47"/>
  <c r="R105" i="47"/>
  <c r="R66" i="47"/>
  <c r="R65" i="47"/>
  <c r="R64" i="47"/>
  <c r="L64" i="47" s="1"/>
  <c r="N64" i="47"/>
  <c r="J64" i="47"/>
  <c r="F64" i="47"/>
  <c r="R62" i="47"/>
  <c r="P62" i="47" s="1"/>
  <c r="N62" i="47"/>
  <c r="J62" i="47"/>
  <c r="F62" i="47"/>
  <c r="R61" i="47"/>
  <c r="P61" i="47" s="1"/>
  <c r="N61" i="47"/>
  <c r="J61" i="47"/>
  <c r="F61" i="47"/>
  <c r="R60" i="47"/>
  <c r="P60" i="47" s="1"/>
  <c r="N60" i="47"/>
  <c r="J60" i="47"/>
  <c r="F60" i="47"/>
  <c r="R59" i="47"/>
  <c r="P59" i="47" s="1"/>
  <c r="N59" i="47"/>
  <c r="J59" i="47"/>
  <c r="F59" i="47"/>
  <c r="R58" i="47"/>
  <c r="H58" i="47" s="1"/>
  <c r="N58" i="47"/>
  <c r="J58" i="47"/>
  <c r="F58" i="47"/>
  <c r="R57" i="47"/>
  <c r="L57" i="47" s="1"/>
  <c r="N57" i="47"/>
  <c r="J57" i="47"/>
  <c r="F57" i="47"/>
  <c r="R56" i="47"/>
  <c r="P56" i="47" s="1"/>
  <c r="N56" i="47"/>
  <c r="J56" i="47"/>
  <c r="F56" i="47"/>
  <c r="R55" i="47"/>
  <c r="L55" i="47" s="1"/>
  <c r="N55" i="47"/>
  <c r="J55" i="47"/>
  <c r="F55" i="47"/>
  <c r="R67" i="47"/>
  <c r="R48" i="47"/>
  <c r="R38" i="47"/>
  <c r="R37" i="47"/>
  <c r="R36" i="47"/>
  <c r="R39" i="47"/>
  <c r="R35" i="47"/>
  <c r="P35" i="47" s="1"/>
  <c r="N35" i="47"/>
  <c r="J35" i="47"/>
  <c r="F35" i="47"/>
  <c r="R34" i="47"/>
  <c r="P34" i="47" s="1"/>
  <c r="N34" i="47"/>
  <c r="J34" i="47"/>
  <c r="F34" i="47"/>
  <c r="R33" i="47"/>
  <c r="P33" i="47" s="1"/>
  <c r="N33" i="47"/>
  <c r="J33" i="47"/>
  <c r="F33" i="47"/>
  <c r="R32" i="47"/>
  <c r="L32" i="47" s="1"/>
  <c r="N32" i="47"/>
  <c r="J32" i="47"/>
  <c r="F32" i="47"/>
  <c r="R31" i="47"/>
  <c r="L31" i="47" s="1"/>
  <c r="N31" i="47"/>
  <c r="J31" i="47"/>
  <c r="F31" i="47"/>
  <c r="R30" i="47"/>
  <c r="P30" i="47" s="1"/>
  <c r="N30" i="47"/>
  <c r="J30" i="47"/>
  <c r="F30" i="47"/>
  <c r="F5" i="47"/>
  <c r="F18" i="47"/>
  <c r="R15" i="47"/>
  <c r="R14" i="47"/>
  <c r="H14" i="47" s="1"/>
  <c r="R27" i="47"/>
  <c r="R16" i="47"/>
  <c r="R13" i="47"/>
  <c r="P13" i="47" s="1"/>
  <c r="N13" i="47"/>
  <c r="J13" i="47"/>
  <c r="F13" i="47"/>
  <c r="R12" i="47"/>
  <c r="P12" i="47" s="1"/>
  <c r="N12" i="47"/>
  <c r="J12" i="47"/>
  <c r="F12" i="47"/>
  <c r="R11" i="47"/>
  <c r="L11" i="47" s="1"/>
  <c r="N11" i="47"/>
  <c r="J11" i="47"/>
  <c r="F11" i="47"/>
  <c r="R10" i="47"/>
  <c r="L10" i="47" s="1"/>
  <c r="N10" i="47"/>
  <c r="J10" i="47"/>
  <c r="F10" i="47"/>
  <c r="R9" i="47"/>
  <c r="P9" i="47" s="1"/>
  <c r="N9" i="47"/>
  <c r="J9" i="47"/>
  <c r="F9" i="47"/>
  <c r="R8" i="47"/>
  <c r="L8" i="47" s="1"/>
  <c r="N8" i="47"/>
  <c r="J8" i="47"/>
  <c r="F8" i="47"/>
  <c r="R7" i="47"/>
  <c r="L7" i="47" s="1"/>
  <c r="N7" i="47"/>
  <c r="J7" i="47"/>
  <c r="F7" i="47"/>
  <c r="R6" i="47"/>
  <c r="H6" i="47" s="1"/>
  <c r="N6" i="47"/>
  <c r="J6" i="47"/>
  <c r="F6" i="47"/>
  <c r="R5" i="47"/>
  <c r="P5" i="47" s="1"/>
  <c r="N5" i="47"/>
  <c r="J5" i="47"/>
  <c r="R18" i="47"/>
  <c r="P18" i="47" s="1"/>
  <c r="R19" i="47"/>
  <c r="L19" i="47" s="1"/>
  <c r="R41" i="47"/>
  <c r="H41" i="47" s="1"/>
  <c r="R68" i="47"/>
  <c r="L68" i="47" s="1"/>
  <c r="R69" i="47"/>
  <c r="L69" i="47" s="1"/>
  <c r="R70" i="47"/>
  <c r="L70" i="47" s="1"/>
  <c r="R71" i="47"/>
  <c r="P71" i="47" s="1"/>
  <c r="R72" i="47"/>
  <c r="R74" i="47"/>
  <c r="L74" i="47" s="1"/>
  <c r="R75" i="47"/>
  <c r="H75" i="47" s="1"/>
  <c r="R76" i="47"/>
  <c r="L76" i="47" s="1"/>
  <c r="R77" i="47"/>
  <c r="L77" i="47" s="1"/>
  <c r="R143" i="47"/>
  <c r="R144" i="47"/>
  <c r="L144" i="47" s="1"/>
  <c r="R145" i="47"/>
  <c r="L145" i="47" s="1"/>
  <c r="R146" i="47"/>
  <c r="L146" i="47" s="1"/>
  <c r="R147" i="47"/>
  <c r="P147" i="47" s="1"/>
  <c r="R148" i="47"/>
  <c r="L148" i="47" s="1"/>
  <c r="R149" i="47"/>
  <c r="P149" i="47" s="1"/>
  <c r="R150" i="47"/>
  <c r="L150" i="47" s="1"/>
  <c r="R151" i="47"/>
  <c r="P151" i="47" s="1"/>
  <c r="R152" i="47"/>
  <c r="P152" i="47" s="1"/>
  <c r="R194" i="47"/>
  <c r="H194" i="47" s="1"/>
  <c r="R195" i="47"/>
  <c r="L195" i="47" s="1"/>
  <c r="R196" i="47"/>
  <c r="L196" i="47" s="1"/>
  <c r="R197" i="47"/>
  <c r="L197" i="47" s="1"/>
  <c r="R222" i="47"/>
  <c r="L222" i="47" s="1"/>
  <c r="R226" i="47"/>
  <c r="L226" i="47" s="1"/>
  <c r="R218" i="47"/>
  <c r="L218" i="47" s="1"/>
  <c r="R242" i="47"/>
  <c r="L242" i="47" s="1"/>
  <c r="R243" i="47"/>
  <c r="L243" i="47" s="1"/>
  <c r="R244" i="47"/>
  <c r="L244" i="47" s="1"/>
  <c r="R268" i="47"/>
  <c r="L268" i="47" s="1"/>
  <c r="R269" i="47"/>
  <c r="R270" i="47"/>
  <c r="L270" i="47" s="1"/>
  <c r="R355" i="47"/>
  <c r="L355" i="47" s="1"/>
  <c r="R356" i="47"/>
  <c r="H356" i="47" s="1"/>
  <c r="R357" i="47"/>
  <c r="L357" i="47" s="1"/>
  <c r="J18" i="47"/>
  <c r="J19" i="47"/>
  <c r="J20" i="47"/>
  <c r="J21" i="47"/>
  <c r="J22" i="47"/>
  <c r="J23" i="47"/>
  <c r="J24" i="47"/>
  <c r="J25" i="47"/>
  <c r="J26" i="47"/>
  <c r="J41" i="47"/>
  <c r="J42" i="47"/>
  <c r="J43" i="47"/>
  <c r="J44" i="47"/>
  <c r="J45" i="47"/>
  <c r="J46" i="47"/>
  <c r="J68" i="47"/>
  <c r="J69" i="47"/>
  <c r="J70" i="47"/>
  <c r="J71" i="47"/>
  <c r="J72" i="47"/>
  <c r="J74" i="47"/>
  <c r="J75" i="47"/>
  <c r="J76" i="47"/>
  <c r="J77" i="47"/>
  <c r="J143" i="47"/>
  <c r="J144" i="47"/>
  <c r="J145" i="47"/>
  <c r="J146" i="47"/>
  <c r="J147" i="47"/>
  <c r="J148" i="47"/>
  <c r="J149" i="47"/>
  <c r="J150" i="47"/>
  <c r="J151" i="47"/>
  <c r="J152" i="47"/>
  <c r="J168" i="47"/>
  <c r="J169" i="47"/>
  <c r="J170" i="47"/>
  <c r="J171" i="47"/>
  <c r="J172" i="47"/>
  <c r="J173" i="47"/>
  <c r="J174" i="47"/>
  <c r="J175" i="47"/>
  <c r="J176" i="47"/>
  <c r="J177" i="47"/>
  <c r="J194" i="47"/>
  <c r="J195" i="47"/>
  <c r="J196" i="47"/>
  <c r="J197" i="47"/>
  <c r="J222" i="47"/>
  <c r="J226" i="47"/>
  <c r="J242" i="47"/>
  <c r="J243" i="47"/>
  <c r="J244" i="47"/>
  <c r="J268" i="47"/>
  <c r="J269" i="47"/>
  <c r="J270" i="47"/>
  <c r="J355" i="47"/>
  <c r="J356" i="47"/>
  <c r="J357" i="47"/>
  <c r="F19" i="47"/>
  <c r="F20" i="47"/>
  <c r="F21" i="47"/>
  <c r="F22" i="47"/>
  <c r="F23" i="47"/>
  <c r="F24" i="47"/>
  <c r="F25" i="47"/>
  <c r="F26" i="47"/>
  <c r="F41" i="47"/>
  <c r="F42" i="47"/>
  <c r="F43" i="47"/>
  <c r="F44" i="47"/>
  <c r="F45" i="47"/>
  <c r="F46" i="47"/>
  <c r="F68" i="47"/>
  <c r="F69" i="47"/>
  <c r="F70" i="47"/>
  <c r="F71" i="47"/>
  <c r="F72" i="47"/>
  <c r="F74" i="47"/>
  <c r="F75" i="47"/>
  <c r="F76" i="47"/>
  <c r="F77" i="47"/>
  <c r="F143" i="47"/>
  <c r="F144" i="47"/>
  <c r="F145" i="47"/>
  <c r="F146" i="47"/>
  <c r="F147" i="47"/>
  <c r="F148" i="47"/>
  <c r="F149" i="47"/>
  <c r="F150" i="47"/>
  <c r="F151" i="47"/>
  <c r="F152" i="47"/>
  <c r="F168" i="47"/>
  <c r="F169" i="47"/>
  <c r="F170" i="47"/>
  <c r="F171" i="47"/>
  <c r="F172" i="47"/>
  <c r="F173" i="47"/>
  <c r="F174" i="47"/>
  <c r="F175" i="47"/>
  <c r="F176" i="47"/>
  <c r="F177" i="47"/>
  <c r="F194" i="47"/>
  <c r="F195" i="47"/>
  <c r="F196" i="47"/>
  <c r="F197" i="47"/>
  <c r="F222" i="47"/>
  <c r="F226" i="47"/>
  <c r="F242" i="47"/>
  <c r="F243" i="47"/>
  <c r="F244" i="47"/>
  <c r="F355" i="47"/>
  <c r="F356" i="47"/>
  <c r="F357" i="47"/>
  <c r="R168" i="47"/>
  <c r="H168" i="47" s="1"/>
  <c r="R169" i="47"/>
  <c r="H169" i="47" s="1"/>
  <c r="R170" i="47"/>
  <c r="H170" i="47" s="1"/>
  <c r="R171" i="47"/>
  <c r="H171" i="47" s="1"/>
  <c r="R172" i="47"/>
  <c r="H172" i="47" s="1"/>
  <c r="R173" i="47"/>
  <c r="L173" i="47" s="1"/>
  <c r="R174" i="47"/>
  <c r="L174" i="47" s="1"/>
  <c r="R175" i="47"/>
  <c r="H175" i="47" s="1"/>
  <c r="R176" i="47"/>
  <c r="H176" i="47" s="1"/>
  <c r="R177" i="47"/>
  <c r="R428" i="47"/>
  <c r="N355" i="47"/>
  <c r="N356" i="47"/>
  <c r="N357" i="47"/>
  <c r="R378" i="47"/>
  <c r="N268" i="47"/>
  <c r="N269" i="47"/>
  <c r="N270" i="47"/>
  <c r="R278" i="47"/>
  <c r="N242" i="47"/>
  <c r="N243" i="47"/>
  <c r="N244" i="47"/>
  <c r="R253" i="47"/>
  <c r="P226" i="47"/>
  <c r="N222" i="47"/>
  <c r="N226" i="47"/>
  <c r="R228" i="47"/>
  <c r="P195" i="47"/>
  <c r="P196" i="47"/>
  <c r="P197" i="47"/>
  <c r="N194" i="47"/>
  <c r="N195" i="47"/>
  <c r="N196" i="47"/>
  <c r="N197" i="47"/>
  <c r="R203" i="47"/>
  <c r="R178" i="47"/>
  <c r="N143" i="47"/>
  <c r="N144" i="47"/>
  <c r="N145" i="47"/>
  <c r="N146" i="47"/>
  <c r="N147" i="47"/>
  <c r="N148" i="47"/>
  <c r="N149" i="47"/>
  <c r="N150" i="47"/>
  <c r="N69" i="47"/>
  <c r="N70" i="47"/>
  <c r="N71" i="47"/>
  <c r="N72" i="47"/>
  <c r="N74" i="47"/>
  <c r="N75" i="47"/>
  <c r="N76" i="47"/>
  <c r="N77" i="47"/>
  <c r="N68" i="47"/>
  <c r="R42" i="47"/>
  <c r="H42" i="47" s="1"/>
  <c r="R43" i="47"/>
  <c r="L43" i="47" s="1"/>
  <c r="R44" i="47"/>
  <c r="P44" i="47" s="1"/>
  <c r="R45" i="47"/>
  <c r="H45" i="47" s="1"/>
  <c r="R46" i="47"/>
  <c r="P46" i="47" s="1"/>
  <c r="N42" i="47"/>
  <c r="N43" i="47"/>
  <c r="N44" i="47"/>
  <c r="N45" i="47"/>
  <c r="N46" i="47"/>
  <c r="N41" i="47"/>
  <c r="R153" i="47"/>
  <c r="R79" i="47"/>
  <c r="R106" i="47"/>
  <c r="R107" i="47"/>
  <c r="R108" i="47"/>
  <c r="R109" i="47"/>
  <c r="R110" i="47"/>
  <c r="R111" i="47"/>
  <c r="R112" i="47"/>
  <c r="R113" i="47"/>
  <c r="R114" i="47"/>
  <c r="R115" i="47"/>
  <c r="R128" i="47"/>
  <c r="R78" i="47"/>
  <c r="R20" i="47"/>
  <c r="L20" i="47" s="1"/>
  <c r="R21" i="47"/>
  <c r="H21" i="47" s="1"/>
  <c r="R22" i="47"/>
  <c r="L22" i="47" s="1"/>
  <c r="R23" i="47"/>
  <c r="P23" i="47" s="1"/>
  <c r="R24" i="47"/>
  <c r="L24" i="47" s="1"/>
  <c r="R25" i="47"/>
  <c r="H25" i="47" s="1"/>
  <c r="R26" i="47"/>
  <c r="P26" i="47" s="1"/>
  <c r="N18" i="47"/>
  <c r="N19" i="47"/>
  <c r="N20" i="47"/>
  <c r="N21" i="47"/>
  <c r="N22" i="47"/>
  <c r="N23" i="47"/>
  <c r="N24" i="47"/>
  <c r="N25" i="47"/>
  <c r="N26" i="47"/>
  <c r="R47" i="47"/>
  <c r="H47" i="47" s="1"/>
  <c r="R49" i="47"/>
  <c r="R50" i="47"/>
  <c r="R51" i="47"/>
  <c r="R52" i="47"/>
  <c r="R53" i="47"/>
  <c r="R54" i="47"/>
  <c r="R28" i="47"/>
  <c r="A1" i="46"/>
  <c r="D9" i="34"/>
  <c r="FN41" i="33" s="1"/>
  <c r="G5" i="34"/>
  <c r="GQ29" i="33" s="1"/>
  <c r="E5" i="34"/>
  <c r="DQ29" i="33" s="1"/>
  <c r="C5" i="34"/>
  <c r="DI29" i="33" s="1"/>
  <c r="G7" i="34"/>
  <c r="C7" i="34"/>
  <c r="C4" i="34"/>
  <c r="DC21" i="33" s="1"/>
  <c r="CP43" i="39"/>
  <c r="BT13" i="39"/>
  <c r="Y43" i="39"/>
  <c r="C13" i="39"/>
  <c r="FD69" i="33"/>
  <c r="FU63" i="33"/>
  <c r="FO63" i="33"/>
  <c r="FI63" i="33"/>
  <c r="GF57" i="33"/>
  <c r="I33" i="34"/>
  <c r="FU57" i="33" s="1"/>
  <c r="G33" i="34"/>
  <c r="FO57" i="33" s="1"/>
  <c r="E33" i="34"/>
  <c r="FI57" i="33" s="1"/>
  <c r="FD47" i="33"/>
  <c r="GX11" i="33"/>
  <c r="GS11" i="33"/>
  <c r="GN11" i="33"/>
  <c r="CL69" i="33"/>
  <c r="CL62" i="33"/>
  <c r="CL55" i="33"/>
  <c r="DN49" i="33"/>
  <c r="DC49" i="33"/>
  <c r="CW49" i="33"/>
  <c r="CQ49" i="33"/>
  <c r="EF11" i="33"/>
  <c r="EA11" i="33"/>
  <c r="DV11" i="33"/>
  <c r="AX72" i="33"/>
  <c r="BL70" i="33"/>
  <c r="BD70" i="33"/>
  <c r="AV70" i="33"/>
  <c r="T55" i="33"/>
  <c r="BH49" i="33"/>
  <c r="BB49" i="33"/>
  <c r="AV49" i="33"/>
  <c r="AK49" i="33"/>
  <c r="AE49" i="33"/>
  <c r="Y49" i="33"/>
  <c r="T70" i="33"/>
  <c r="T65" i="33"/>
  <c r="BN11" i="33"/>
  <c r="BI11" i="33"/>
  <c r="BD11" i="33"/>
  <c r="AU14" i="1"/>
  <c r="AU16" i="1"/>
  <c r="K20" i="56" s="1"/>
  <c r="K51" i="56" s="1"/>
  <c r="Y44" i="1"/>
  <c r="AA41" i="1"/>
  <c r="S22" i="57" s="1"/>
  <c r="AU8" i="1"/>
  <c r="E22" i="56" s="1"/>
  <c r="E53" i="56" s="1"/>
  <c r="AC56" i="1"/>
  <c r="K20" i="29"/>
  <c r="AV53" i="1" s="1"/>
  <c r="BC65" i="1"/>
  <c r="AW65" i="1"/>
  <c r="AQ65" i="1"/>
  <c r="AF65" i="1"/>
  <c r="Z65" i="1"/>
  <c r="T65" i="1"/>
  <c r="Q60" i="1"/>
  <c r="K21" i="29"/>
  <c r="AX50" i="1"/>
  <c r="AX47" i="1"/>
  <c r="AP50" i="1"/>
  <c r="AN53" i="1"/>
  <c r="AE50" i="1"/>
  <c r="Y50" i="1"/>
  <c r="T50" i="1"/>
  <c r="AP47" i="1"/>
  <c r="AE47" i="1"/>
  <c r="Y47" i="1"/>
  <c r="T47" i="1"/>
  <c r="BG3" i="1"/>
  <c r="BB3" i="1"/>
  <c r="AW3" i="1"/>
  <c r="FH32" i="33"/>
  <c r="FR5" i="33"/>
  <c r="AE44" i="1"/>
  <c r="AX44" i="1"/>
  <c r="AP44" i="1"/>
  <c r="T44" i="1"/>
  <c r="AU12" i="1"/>
  <c r="B4" i="57" s="1"/>
  <c r="P156" i="47"/>
  <c r="H226" i="47"/>
  <c r="L170" i="47"/>
  <c r="L147" i="47"/>
  <c r="L73" i="47"/>
  <c r="H7" i="29"/>
  <c r="C7" i="29"/>
  <c r="F53" i="47" l="1"/>
  <c r="C8" i="46" s="1"/>
  <c r="F178" i="47"/>
  <c r="F153" i="47"/>
  <c r="C11" i="46" s="1"/>
  <c r="F278" i="47"/>
  <c r="F228" i="47"/>
  <c r="F253" i="47"/>
  <c r="C15" i="46" s="1"/>
  <c r="GA29" i="33"/>
  <c r="F28" i="47"/>
  <c r="C7" i="46" s="1"/>
  <c r="F203" i="47"/>
  <c r="C13" i="46" s="1"/>
  <c r="F403" i="47"/>
  <c r="C25" i="46" s="1"/>
  <c r="C26" i="46" s="1"/>
  <c r="C27" i="46" s="1"/>
  <c r="T299" i="47"/>
  <c r="H15" i="47"/>
  <c r="L15" i="47"/>
  <c r="H27" i="47"/>
  <c r="L27" i="47"/>
  <c r="H37" i="47"/>
  <c r="L37" i="47"/>
  <c r="H36" i="47"/>
  <c r="L36" i="47"/>
  <c r="H38" i="47"/>
  <c r="L38" i="47"/>
  <c r="H65" i="47"/>
  <c r="L65" i="47"/>
  <c r="H190" i="47"/>
  <c r="L190" i="47"/>
  <c r="F378" i="47"/>
  <c r="H92" i="47"/>
  <c r="P58" i="47"/>
  <c r="H35" i="47"/>
  <c r="P19" i="47"/>
  <c r="L228" i="47"/>
  <c r="H14" i="46" s="1"/>
  <c r="N53" i="47"/>
  <c r="I8" i="46" s="1"/>
  <c r="F78" i="47"/>
  <c r="C9" i="46" s="1"/>
  <c r="N78" i="47"/>
  <c r="I9" i="46" s="1"/>
  <c r="J153" i="47"/>
  <c r="F11" i="46" s="1"/>
  <c r="J203" i="47"/>
  <c r="F13" i="46" s="1"/>
  <c r="P191" i="47"/>
  <c r="J13" i="46" s="1"/>
  <c r="J228" i="47"/>
  <c r="N253" i="47"/>
  <c r="I15" i="46" s="1"/>
  <c r="N378" i="47"/>
  <c r="I17" i="46" s="1"/>
  <c r="J53" i="47"/>
  <c r="F8" i="46" s="1"/>
  <c r="J78" i="47"/>
  <c r="F9" i="46" s="1"/>
  <c r="J178" i="47"/>
  <c r="F12" i="46" s="1"/>
  <c r="N203" i="47"/>
  <c r="I13" i="46" s="1"/>
  <c r="N228" i="47"/>
  <c r="J253" i="47"/>
  <c r="F15" i="46" s="1"/>
  <c r="J378" i="47"/>
  <c r="F17" i="46" s="1"/>
  <c r="N178" i="47"/>
  <c r="I12" i="46" s="1"/>
  <c r="N28" i="47"/>
  <c r="J28" i="47"/>
  <c r="AK21" i="33"/>
  <c r="AK25" i="33"/>
  <c r="AQ29" i="33"/>
  <c r="AQ10" i="61"/>
  <c r="AQ10" i="62"/>
  <c r="BG29" i="33"/>
  <c r="H151" i="47"/>
  <c r="E25" i="56"/>
  <c r="E56" i="56" s="1"/>
  <c r="R22" i="56"/>
  <c r="R53" i="56" s="1"/>
  <c r="DC25" i="33"/>
  <c r="H189" i="47"/>
  <c r="L189" i="47"/>
  <c r="H208" i="47"/>
  <c r="L208" i="47"/>
  <c r="H214" i="47"/>
  <c r="L214" i="47"/>
  <c r="H368" i="47"/>
  <c r="L368" i="47"/>
  <c r="P368" i="47"/>
  <c r="H275" i="47"/>
  <c r="L275" i="47"/>
  <c r="P275" i="47"/>
  <c r="P306" i="47"/>
  <c r="L306" i="47"/>
  <c r="H374" i="47"/>
  <c r="L374" i="47"/>
  <c r="P374" i="47"/>
  <c r="H188" i="47"/>
  <c r="L188" i="47"/>
  <c r="H369" i="47"/>
  <c r="L369" i="47"/>
  <c r="P369" i="47"/>
  <c r="H276" i="47"/>
  <c r="L276" i="47"/>
  <c r="P276" i="47"/>
  <c r="H277" i="47"/>
  <c r="L277" i="47"/>
  <c r="P277" i="47"/>
  <c r="H185" i="47"/>
  <c r="L185" i="47"/>
  <c r="P283" i="47"/>
  <c r="L283" i="47"/>
  <c r="H283" i="47"/>
  <c r="H307" i="47"/>
  <c r="P307" i="47"/>
  <c r="L307" i="47"/>
  <c r="H215" i="47"/>
  <c r="L215" i="47"/>
  <c r="H186" i="47"/>
  <c r="L186" i="47"/>
  <c r="H209" i="47"/>
  <c r="L209" i="47"/>
  <c r="P284" i="47"/>
  <c r="L284" i="47"/>
  <c r="H284" i="47"/>
  <c r="H216" i="47"/>
  <c r="L216" i="47"/>
  <c r="H187" i="47"/>
  <c r="L187" i="47"/>
  <c r="H210" i="47"/>
  <c r="L210" i="47"/>
  <c r="H358" i="47"/>
  <c r="L358" i="47"/>
  <c r="P358" i="47"/>
  <c r="H271" i="47"/>
  <c r="L271" i="47"/>
  <c r="P271" i="47"/>
  <c r="P304" i="47"/>
  <c r="L304" i="47"/>
  <c r="H308" i="47"/>
  <c r="P308" i="47"/>
  <c r="L308" i="47"/>
  <c r="H217" i="47"/>
  <c r="L217" i="47"/>
  <c r="P110" i="47"/>
  <c r="L110" i="47"/>
  <c r="H110" i="47"/>
  <c r="H211" i="47"/>
  <c r="L211" i="47"/>
  <c r="H365" i="47"/>
  <c r="L365" i="47"/>
  <c r="P365" i="47"/>
  <c r="H272" i="47"/>
  <c r="L272" i="47"/>
  <c r="P272" i="47"/>
  <c r="H219" i="47"/>
  <c r="L219" i="47"/>
  <c r="H212" i="47"/>
  <c r="L212" i="47"/>
  <c r="H366" i="47"/>
  <c r="L366" i="47"/>
  <c r="P366" i="47"/>
  <c r="H273" i="47"/>
  <c r="L273" i="47"/>
  <c r="P273" i="47"/>
  <c r="H305" i="47"/>
  <c r="P305" i="47"/>
  <c r="L305" i="47"/>
  <c r="H352" i="47"/>
  <c r="P352" i="47"/>
  <c r="L352" i="47"/>
  <c r="H213" i="47"/>
  <c r="L213" i="47"/>
  <c r="H367" i="47"/>
  <c r="L367" i="47"/>
  <c r="P367" i="47"/>
  <c r="H274" i="47"/>
  <c r="L274" i="47"/>
  <c r="P274" i="47"/>
  <c r="F26" i="46"/>
  <c r="I26" i="46"/>
  <c r="I27" i="46" s="1"/>
  <c r="H246" i="47"/>
  <c r="P246" i="47"/>
  <c r="L246" i="47"/>
  <c r="H245" i="47"/>
  <c r="P245" i="47"/>
  <c r="L245" i="47"/>
  <c r="P242" i="47"/>
  <c r="H235" i="47"/>
  <c r="L235" i="47"/>
  <c r="P235" i="47"/>
  <c r="H236" i="47"/>
  <c r="L236" i="47"/>
  <c r="P236" i="47"/>
  <c r="H233" i="47"/>
  <c r="L233" i="47"/>
  <c r="P233" i="47"/>
  <c r="H237" i="47"/>
  <c r="L237" i="47"/>
  <c r="P237" i="47"/>
  <c r="H234" i="47"/>
  <c r="L234" i="47"/>
  <c r="P234" i="47"/>
  <c r="H238" i="47"/>
  <c r="L238" i="47"/>
  <c r="P238" i="47"/>
  <c r="L169" i="47"/>
  <c r="P173" i="47"/>
  <c r="L176" i="47"/>
  <c r="H263" i="47"/>
  <c r="P176" i="47"/>
  <c r="P230" i="47"/>
  <c r="H173" i="47"/>
  <c r="P144" i="47"/>
  <c r="P138" i="47"/>
  <c r="L230" i="47"/>
  <c r="H182" i="47"/>
  <c r="P32" i="47"/>
  <c r="H9" i="47"/>
  <c r="H258" i="47"/>
  <c r="H31" i="47"/>
  <c r="H30" i="47"/>
  <c r="L35" i="47"/>
  <c r="H34" i="47"/>
  <c r="H33" i="47"/>
  <c r="L356" i="47"/>
  <c r="H43" i="47"/>
  <c r="L44" i="47"/>
  <c r="H232" i="47"/>
  <c r="P262" i="47"/>
  <c r="H259" i="47"/>
  <c r="L263" i="47"/>
  <c r="L232" i="47"/>
  <c r="P163" i="47"/>
  <c r="L33" i="47"/>
  <c r="P31" i="47"/>
  <c r="L175" i="47"/>
  <c r="L231" i="47"/>
  <c r="P41" i="47"/>
  <c r="H150" i="47"/>
  <c r="L163" i="47"/>
  <c r="P244" i="47"/>
  <c r="L259" i="47"/>
  <c r="H32" i="47"/>
  <c r="L30" i="47"/>
  <c r="H195" i="47"/>
  <c r="L34" i="47"/>
  <c r="H138" i="47"/>
  <c r="P158" i="47"/>
  <c r="P222" i="47"/>
  <c r="Z213" i="47"/>
  <c r="P213" i="47" s="1"/>
  <c r="P77" i="47"/>
  <c r="L71" i="47"/>
  <c r="P174" i="47"/>
  <c r="P355" i="47"/>
  <c r="P175" i="47"/>
  <c r="H23" i="47"/>
  <c r="P133" i="47"/>
  <c r="P161" i="47"/>
  <c r="L161" i="47"/>
  <c r="P255" i="47"/>
  <c r="C16" i="46"/>
  <c r="H357" i="47"/>
  <c r="L135" i="47"/>
  <c r="L23" i="47"/>
  <c r="H44" i="47"/>
  <c r="H256" i="47"/>
  <c r="L134" i="47"/>
  <c r="H132" i="47"/>
  <c r="H19" i="47"/>
  <c r="H197" i="47"/>
  <c r="H55" i="47"/>
  <c r="L151" i="47"/>
  <c r="N151" i="47" s="1"/>
  <c r="L13" i="47"/>
  <c r="H60" i="47"/>
  <c r="P356" i="47"/>
  <c r="H180" i="47"/>
  <c r="P159" i="47"/>
  <c r="H62" i="47"/>
  <c r="H196" i="47"/>
  <c r="P170" i="47"/>
  <c r="H77" i="47"/>
  <c r="H244" i="47"/>
  <c r="L9" i="47"/>
  <c r="H22" i="47"/>
  <c r="H26" i="47"/>
  <c r="H146" i="47"/>
  <c r="H260" i="47"/>
  <c r="L26" i="47"/>
  <c r="L6" i="47"/>
  <c r="P8" i="47"/>
  <c r="H61" i="47"/>
  <c r="L156" i="47"/>
  <c r="P146" i="47"/>
  <c r="J278" i="47"/>
  <c r="F16" i="46" s="1"/>
  <c r="C14" i="46"/>
  <c r="L180" i="47"/>
  <c r="H159" i="47"/>
  <c r="H165" i="47" s="1"/>
  <c r="D12" i="46" s="1"/>
  <c r="L61" i="47"/>
  <c r="H74" i="47"/>
  <c r="P268" i="47"/>
  <c r="H147" i="47"/>
  <c r="H355" i="47"/>
  <c r="H46" i="47"/>
  <c r="L12" i="47"/>
  <c r="P69" i="47"/>
  <c r="H183" i="47"/>
  <c r="H231" i="47"/>
  <c r="P150" i="47"/>
  <c r="H71" i="47"/>
  <c r="L258" i="47"/>
  <c r="P74" i="47"/>
  <c r="H69" i="47"/>
  <c r="L132" i="47"/>
  <c r="L60" i="47"/>
  <c r="P55" i="47"/>
  <c r="L149" i="47"/>
  <c r="H222" i="47"/>
  <c r="L256" i="47"/>
  <c r="H68" i="47"/>
  <c r="H265" i="47"/>
  <c r="H282" i="47"/>
  <c r="P139" i="47"/>
  <c r="H64" i="47"/>
  <c r="L59" i="47"/>
  <c r="H57" i="47"/>
  <c r="L41" i="47"/>
  <c r="L168" i="47"/>
  <c r="H144" i="47"/>
  <c r="H13" i="47"/>
  <c r="L46" i="47"/>
  <c r="H59" i="47"/>
  <c r="P164" i="47"/>
  <c r="P205" i="47"/>
  <c r="L257" i="47"/>
  <c r="H242" i="47"/>
  <c r="P68" i="47"/>
  <c r="Z212" i="47"/>
  <c r="P212" i="47" s="1"/>
  <c r="H184" i="47"/>
  <c r="L58" i="47"/>
  <c r="P168" i="47"/>
  <c r="H174" i="47"/>
  <c r="P57" i="47"/>
  <c r="H56" i="47"/>
  <c r="P160" i="47"/>
  <c r="H257" i="47"/>
  <c r="P145" i="47"/>
  <c r="L260" i="47"/>
  <c r="L265" i="47"/>
  <c r="L280" i="47"/>
  <c r="P64" i="47"/>
  <c r="L62" i="47"/>
  <c r="P194" i="47"/>
  <c r="P203" i="47" s="1"/>
  <c r="K13" i="46" s="1"/>
  <c r="P270" i="47"/>
  <c r="H148" i="47"/>
  <c r="P148" i="47"/>
  <c r="L56" i="47"/>
  <c r="P172" i="47"/>
  <c r="L172" i="47"/>
  <c r="H205" i="47"/>
  <c r="P357" i="47"/>
  <c r="N278" i="47"/>
  <c r="I16" i="46" s="1"/>
  <c r="H73" i="47"/>
  <c r="P76" i="47"/>
  <c r="P282" i="47"/>
  <c r="P136" i="47"/>
  <c r="P135" i="47"/>
  <c r="H133" i="47"/>
  <c r="H130" i="47"/>
  <c r="H18" i="47"/>
  <c r="L194" i="47"/>
  <c r="H270" i="47"/>
  <c r="H149" i="47"/>
  <c r="P171" i="47"/>
  <c r="P7" i="47"/>
  <c r="P10" i="47"/>
  <c r="P43" i="47"/>
  <c r="P20" i="47"/>
  <c r="H139" i="47"/>
  <c r="L131" i="47"/>
  <c r="H137" i="47"/>
  <c r="P169" i="47"/>
  <c r="L160" i="47"/>
  <c r="L155" i="47"/>
  <c r="L158" i="47"/>
  <c r="P155" i="47"/>
  <c r="H145" i="47"/>
  <c r="P70" i="47"/>
  <c r="P243" i="47"/>
  <c r="H268" i="47"/>
  <c r="L75" i="47"/>
  <c r="L262" i="47"/>
  <c r="L5" i="47"/>
  <c r="P45" i="47"/>
  <c r="P281" i="47"/>
  <c r="P134" i="47"/>
  <c r="P130" i="47"/>
  <c r="L18" i="47"/>
  <c r="L45" i="47"/>
  <c r="H7" i="47"/>
  <c r="H136" i="47"/>
  <c r="P11" i="47"/>
  <c r="H10" i="47"/>
  <c r="P6" i="47"/>
  <c r="H8" i="47"/>
  <c r="H131" i="47"/>
  <c r="P162" i="47"/>
  <c r="H243" i="47"/>
  <c r="H281" i="47"/>
  <c r="H206" i="47"/>
  <c r="H5" i="47"/>
  <c r="P280" i="47"/>
  <c r="H70" i="47"/>
  <c r="P75" i="47"/>
  <c r="L171" i="47"/>
  <c r="H11" i="47"/>
  <c r="H12" i="47"/>
  <c r="P22" i="47"/>
  <c r="H20" i="47"/>
  <c r="P137" i="47"/>
  <c r="L164" i="47"/>
  <c r="P157" i="47"/>
  <c r="L162" i="47"/>
  <c r="L157" i="47"/>
  <c r="L207" i="47"/>
  <c r="L181" i="47"/>
  <c r="H255" i="47"/>
  <c r="L198" i="47"/>
  <c r="H76" i="47"/>
  <c r="L261" i="47"/>
  <c r="Z211" i="47"/>
  <c r="P211" i="47" s="1"/>
  <c r="P4" i="51"/>
  <c r="V4" i="51" s="1"/>
  <c r="N4" i="51"/>
  <c r="U4" i="51" s="1"/>
  <c r="L59" i="51"/>
  <c r="L60" i="51" s="1"/>
  <c r="DY29" i="33"/>
  <c r="GI29" i="33"/>
  <c r="CV41" i="33"/>
  <c r="AD41" i="33"/>
  <c r="FU25" i="33"/>
  <c r="AY29" i="33"/>
  <c r="FU21" i="33"/>
  <c r="H304" i="47"/>
  <c r="C17" i="46"/>
  <c r="I14" i="46"/>
  <c r="H306" i="47"/>
  <c r="I7" i="46"/>
  <c r="F7" i="46"/>
  <c r="L165" i="51"/>
  <c r="L166" i="51" s="1"/>
  <c r="H143" i="47"/>
  <c r="L143" i="47"/>
  <c r="P143" i="47"/>
  <c r="L269" i="47"/>
  <c r="L278" i="47" s="1"/>
  <c r="P269" i="47"/>
  <c r="H269" i="47"/>
  <c r="L25" i="47"/>
  <c r="P25" i="47"/>
  <c r="H177" i="47"/>
  <c r="L177" i="47"/>
  <c r="P177" i="47"/>
  <c r="H24" i="47"/>
  <c r="P24" i="47"/>
  <c r="H264" i="47"/>
  <c r="P264" i="47"/>
  <c r="P42" i="47"/>
  <c r="L42" i="47"/>
  <c r="L21" i="47"/>
  <c r="P21" i="47"/>
  <c r="L72" i="47"/>
  <c r="H72" i="47"/>
  <c r="P72" i="47"/>
  <c r="H218" i="47"/>
  <c r="L152" i="47"/>
  <c r="N152" i="47" s="1"/>
  <c r="H152" i="47"/>
  <c r="C12" i="46"/>
  <c r="F14" i="46"/>
  <c r="P261" i="47"/>
  <c r="X65" i="47"/>
  <c r="AU10" i="1"/>
  <c r="R20" i="56" s="1"/>
  <c r="R51" i="56" s="1"/>
  <c r="Z210" i="47"/>
  <c r="P210" i="47" s="1"/>
  <c r="H253" i="47" l="1"/>
  <c r="P39" i="47"/>
  <c r="L220" i="47"/>
  <c r="H240" i="47"/>
  <c r="D15" i="46" s="1"/>
  <c r="L378" i="47"/>
  <c r="L253" i="47"/>
  <c r="H15" i="46" s="1"/>
  <c r="P165" i="47"/>
  <c r="L78" i="47"/>
  <c r="H9" i="46" s="1"/>
  <c r="H53" i="47"/>
  <c r="P28" i="47"/>
  <c r="K7" i="46" s="1"/>
  <c r="L266" i="47"/>
  <c r="N153" i="47"/>
  <c r="I11" i="46" s="1"/>
  <c r="H191" i="47"/>
  <c r="D13" i="46" s="1"/>
  <c r="P240" i="47"/>
  <c r="J15" i="46" s="1"/>
  <c r="H266" i="47"/>
  <c r="L28" i="47"/>
  <c r="H7" i="46" s="1"/>
  <c r="H278" i="47"/>
  <c r="H28" i="47"/>
  <c r="E7" i="46" s="1"/>
  <c r="H220" i="47"/>
  <c r="D14" i="46" s="1"/>
  <c r="P220" i="47"/>
  <c r="L66" i="47"/>
  <c r="P228" i="47"/>
  <c r="K14" i="46" s="1"/>
  <c r="P153" i="47"/>
  <c r="K11" i="46" s="1"/>
  <c r="P140" i="47"/>
  <c r="J11" i="46" s="1"/>
  <c r="P78" i="47"/>
  <c r="K9" i="46" s="1"/>
  <c r="L53" i="47"/>
  <c r="H8" i="46" s="1"/>
  <c r="H78" i="47"/>
  <c r="E9" i="46" s="1"/>
  <c r="H228" i="47"/>
  <c r="E14" i="46" s="1"/>
  <c r="H378" i="47"/>
  <c r="E17" i="46" s="1"/>
  <c r="P278" i="47"/>
  <c r="K16" i="46" s="1"/>
  <c r="L191" i="47"/>
  <c r="G13" i="46" s="1"/>
  <c r="P266" i="47"/>
  <c r="J16" i="46" s="1"/>
  <c r="L39" i="47"/>
  <c r="G8" i="46" s="1"/>
  <c r="P53" i="47"/>
  <c r="K8" i="46" s="1"/>
  <c r="L165" i="47"/>
  <c r="G12" i="46" s="1"/>
  <c r="E15" i="46"/>
  <c r="L240" i="47"/>
  <c r="G15" i="46" s="1"/>
  <c r="P253" i="47"/>
  <c r="K15" i="46" s="1"/>
  <c r="H353" i="47"/>
  <c r="D17" i="46" s="1"/>
  <c r="L353" i="47"/>
  <c r="G17" i="46" s="1"/>
  <c r="P353" i="47"/>
  <c r="J17" i="46" s="1"/>
  <c r="H140" i="47"/>
  <c r="D11" i="46" s="1"/>
  <c r="L140" i="47"/>
  <c r="G11" i="46" s="1"/>
  <c r="P66" i="47"/>
  <c r="J9" i="46" s="1"/>
  <c r="H66" i="47"/>
  <c r="D9" i="46" s="1"/>
  <c r="H39" i="47"/>
  <c r="D8" i="46" s="1"/>
  <c r="L16" i="47"/>
  <c r="G7" i="46" s="1"/>
  <c r="P16" i="47"/>
  <c r="J7" i="46" s="1"/>
  <c r="H16" i="47"/>
  <c r="D7" i="46" s="1"/>
  <c r="H16" i="46"/>
  <c r="J8" i="46"/>
  <c r="J14" i="46"/>
  <c r="G14" i="46"/>
  <c r="H17" i="46"/>
  <c r="F27" i="46"/>
  <c r="P378" i="47"/>
  <c r="K17" i="46" s="1"/>
  <c r="H203" i="47"/>
  <c r="E13" i="46" s="1"/>
  <c r="E8" i="46"/>
  <c r="J12" i="46"/>
  <c r="E16" i="46"/>
  <c r="G9" i="46"/>
  <c r="P178" i="47"/>
  <c r="K12" i="46" s="1"/>
  <c r="G16" i="46"/>
  <c r="L203" i="47"/>
  <c r="H13" i="46" s="1"/>
  <c r="H178" i="47"/>
  <c r="E12" i="46" s="1"/>
  <c r="H153" i="47"/>
  <c r="E11" i="46" s="1"/>
  <c r="L178" i="47"/>
  <c r="H12" i="46" s="1"/>
  <c r="Q4" i="51"/>
  <c r="N59" i="51"/>
  <c r="N60" i="51" s="1"/>
  <c r="P166" i="51"/>
  <c r="K171" i="51" s="1"/>
  <c r="L171" i="51" s="1"/>
  <c r="H87" i="47" s="1"/>
  <c r="P59" i="51"/>
  <c r="P60" i="51" s="1"/>
  <c r="L112" i="47"/>
  <c r="D16" i="46"/>
  <c r="L153" i="47"/>
  <c r="H11" i="46" s="1"/>
  <c r="H112" i="47"/>
  <c r="P81" i="47"/>
  <c r="P107" i="47"/>
  <c r="L109" i="47"/>
  <c r="L108" i="47"/>
  <c r="L86" i="47"/>
  <c r="P86" i="47"/>
  <c r="N81" i="47"/>
  <c r="H114" i="47"/>
  <c r="H113" i="47"/>
  <c r="K169" i="51" l="1"/>
  <c r="K170" i="51" s="1"/>
  <c r="L170" i="51" s="1"/>
  <c r="H83" i="47" s="1"/>
  <c r="V166" i="51"/>
  <c r="H86" i="47" s="1"/>
  <c r="K172" i="51"/>
  <c r="L172" i="51" s="1"/>
  <c r="H88" i="47" s="1"/>
  <c r="N165" i="51"/>
  <c r="N166" i="51" s="1"/>
  <c r="V59" i="51"/>
  <c r="V60" i="51" s="1"/>
  <c r="H81" i="47" s="1"/>
  <c r="U59" i="51"/>
  <c r="U60" i="51" s="1"/>
  <c r="F81" i="47" s="1"/>
  <c r="U166" i="51"/>
  <c r="F86" i="47" s="1"/>
  <c r="Q59" i="51"/>
  <c r="Q60" i="51" s="1"/>
  <c r="Q166" i="51"/>
  <c r="I171" i="51" s="1"/>
  <c r="J171" i="51" s="1"/>
  <c r="P112" i="47"/>
  <c r="F112" i="47"/>
  <c r="H107" i="47"/>
  <c r="N107" i="47"/>
  <c r="J112" i="47"/>
  <c r="J109" i="47"/>
  <c r="J107" i="47"/>
  <c r="L107" i="47"/>
  <c r="F107" i="47"/>
  <c r="J113" i="47"/>
  <c r="P109" i="47"/>
  <c r="P108" i="47"/>
  <c r="N108" i="47"/>
  <c r="N109" i="47"/>
  <c r="F113" i="47"/>
  <c r="F114" i="47"/>
  <c r="H122" i="47" s="1"/>
  <c r="L113" i="47"/>
  <c r="L114" i="47"/>
  <c r="N86" i="47"/>
  <c r="N112" i="47"/>
  <c r="L169" i="51" l="1"/>
  <c r="H82" i="47" s="1"/>
  <c r="W84" i="47" s="1"/>
  <c r="I169" i="51"/>
  <c r="I170" i="51" s="1"/>
  <c r="J170" i="51" s="1"/>
  <c r="F83" i="47" s="1"/>
  <c r="F87" i="47"/>
  <c r="H95" i="47"/>
  <c r="O89" i="47"/>
  <c r="O94" i="47"/>
  <c r="H90" i="47"/>
  <c r="H98" i="47" s="1"/>
  <c r="L115" i="47"/>
  <c r="L128" i="47" s="1"/>
  <c r="H89" i="47"/>
  <c r="P115" i="47"/>
  <c r="H115" i="47"/>
  <c r="I172" i="51"/>
  <c r="J172" i="51" s="1"/>
  <c r="F88" i="47" s="1"/>
  <c r="H96" i="47" s="1"/>
  <c r="J108" i="47"/>
  <c r="J114" i="47"/>
  <c r="L82" i="47"/>
  <c r="L83" i="47"/>
  <c r="P88" i="47"/>
  <c r="P87" i="47"/>
  <c r="N113" i="47"/>
  <c r="N114" i="47"/>
  <c r="N87" i="47"/>
  <c r="O95" i="47" s="1"/>
  <c r="N88" i="47"/>
  <c r="O96" i="47" s="1"/>
  <c r="H109" i="47"/>
  <c r="H108" i="47"/>
  <c r="P82" i="47"/>
  <c r="P83" i="47"/>
  <c r="P113" i="47"/>
  <c r="P114" i="47"/>
  <c r="F109" i="47"/>
  <c r="H117" i="47" s="1"/>
  <c r="F108" i="47"/>
  <c r="H116" i="47" s="1"/>
  <c r="N82" i="47"/>
  <c r="N83" i="47"/>
  <c r="L87" i="47"/>
  <c r="L88" i="47"/>
  <c r="J169" i="51" l="1"/>
  <c r="F82" i="47" s="1"/>
  <c r="F128" i="47" s="1"/>
  <c r="C10" i="46" s="1"/>
  <c r="C18" i="46" s="1"/>
  <c r="O91" i="47"/>
  <c r="J175" i="51"/>
  <c r="L103" i="47"/>
  <c r="G10" i="46" s="1"/>
  <c r="J128" i="47"/>
  <c r="F10" i="46" s="1"/>
  <c r="F18" i="46" s="1"/>
  <c r="H120" i="47"/>
  <c r="H126" i="47"/>
  <c r="H123" i="47"/>
  <c r="H118" i="47"/>
  <c r="H91" i="47"/>
  <c r="P128" i="47"/>
  <c r="K10" i="46" s="1"/>
  <c r="K18" i="46" s="1"/>
  <c r="N128" i="47"/>
  <c r="I10" i="46" s="1"/>
  <c r="I18" i="46" s="1"/>
  <c r="P103" i="47"/>
  <c r="H10" i="46"/>
  <c r="H18" i="46" s="1"/>
  <c r="J174" i="51" l="1"/>
  <c r="J177" i="51" s="1"/>
  <c r="V84" i="47"/>
  <c r="X84" i="47" s="1"/>
  <c r="H127" i="47"/>
  <c r="H121" i="47"/>
  <c r="H94" i="47"/>
  <c r="H99" i="47"/>
  <c r="S405" i="47"/>
  <c r="R405" i="47" s="1"/>
  <c r="D409" i="47" s="1"/>
  <c r="J10" i="46"/>
  <c r="J18" i="46" s="1"/>
  <c r="G18" i="46"/>
  <c r="F405" i="47"/>
  <c r="F428" i="47" s="1"/>
  <c r="C19" i="46" s="1"/>
  <c r="H128" i="47" l="1"/>
  <c r="E10" i="46" s="1"/>
  <c r="E18" i="46" s="1"/>
  <c r="H407" i="47" s="1"/>
  <c r="H102" i="47"/>
  <c r="H97" i="47"/>
  <c r="D413" i="47"/>
  <c r="N428" i="47" s="1"/>
  <c r="I19" i="46" s="1"/>
  <c r="H19" i="46"/>
  <c r="C20" i="46"/>
  <c r="C22" i="46" s="1"/>
  <c r="O20" i="46" s="1"/>
  <c r="O22" i="46" s="1"/>
  <c r="E19" i="46" l="1"/>
  <c r="H100" i="47"/>
  <c r="I20" i="46"/>
  <c r="J20" i="46" s="1"/>
  <c r="K19" i="46"/>
  <c r="G19" i="46"/>
  <c r="J19" i="46"/>
  <c r="J428" i="47"/>
  <c r="F19" i="46" s="1"/>
  <c r="S380" i="47"/>
  <c r="R380" i="47" s="1"/>
  <c r="F21" i="54"/>
  <c r="C23" i="46"/>
  <c r="C24" i="46" s="1"/>
  <c r="C28" i="46" s="1"/>
  <c r="E20" i="46"/>
  <c r="E22" i="46" l="1"/>
  <c r="E23" i="46" s="1"/>
  <c r="E24" i="46" s="1"/>
  <c r="K20" i="46"/>
  <c r="K21" i="46" s="1"/>
  <c r="K22" i="46" s="1"/>
  <c r="K23" i="46" s="1"/>
  <c r="K24" i="46" s="1"/>
  <c r="I21" i="46"/>
  <c r="I22" i="46" s="1"/>
  <c r="J21" i="46"/>
  <c r="F20" i="46"/>
  <c r="H20" i="46" s="1"/>
  <c r="H382" i="47"/>
  <c r="E74" i="45"/>
  <c r="E45" i="45" s="1"/>
  <c r="E25" i="46" l="1"/>
  <c r="E26" i="46" s="1"/>
  <c r="E27" i="46" s="1"/>
  <c r="E28" i="46" s="1"/>
  <c r="E50" i="45" s="1"/>
  <c r="J47" i="45" s="1"/>
  <c r="J48" i="45" s="1"/>
  <c r="E42" i="45" s="1"/>
  <c r="S388" i="47"/>
  <c r="R388" i="47" s="1"/>
  <c r="I23" i="46"/>
  <c r="I24" i="46" s="1"/>
  <c r="I28" i="46" s="1"/>
  <c r="H21" i="46"/>
  <c r="H22" i="46" s="1"/>
  <c r="F21" i="46"/>
  <c r="F22" i="46" s="1"/>
  <c r="S384" i="47" s="1"/>
  <c r="G20" i="46"/>
  <c r="J22" i="46"/>
  <c r="J23" i="46" s="1"/>
  <c r="J24" i="46" s="1"/>
  <c r="H101" i="47" l="1"/>
  <c r="W91" i="47" s="1"/>
  <c r="X91" i="47" s="1"/>
  <c r="K25" i="46"/>
  <c r="J25" i="46"/>
  <c r="J26" i="46" s="1"/>
  <c r="J27" i="46" s="1"/>
  <c r="J28" i="46" s="1"/>
  <c r="F48" i="40" s="1"/>
  <c r="R384" i="47"/>
  <c r="G21" i="46"/>
  <c r="G22" i="46" s="1"/>
  <c r="G23" i="46" s="1"/>
  <c r="G24" i="46" s="1"/>
  <c r="F23" i="46"/>
  <c r="F24" i="46" s="1"/>
  <c r="F28" i="46" s="1"/>
  <c r="F74" i="45" s="1"/>
  <c r="F45" i="45" s="1"/>
  <c r="H23" i="46"/>
  <c r="H24" i="46" s="1"/>
  <c r="H103" i="47" l="1"/>
  <c r="D10" i="46" s="1"/>
  <c r="D18" i="46" s="1"/>
  <c r="D20" i="46" s="1"/>
  <c r="G25" i="46"/>
  <c r="G26" i="46" s="1"/>
  <c r="G27" i="46" s="1"/>
  <c r="G28" i="46" s="1"/>
  <c r="K26" i="46"/>
  <c r="K27" i="46" s="1"/>
  <c r="K28" i="46" s="1"/>
  <c r="H25" i="46"/>
  <c r="H26" i="46" s="1"/>
  <c r="H27" i="46" s="1"/>
  <c r="H28" i="46" s="1"/>
  <c r="K44" i="40"/>
  <c r="K45" i="40" s="1"/>
  <c r="F40" i="40" s="1"/>
  <c r="E49" i="40" l="1"/>
  <c r="J46" i="40" s="1"/>
  <c r="J47" i="40" s="1"/>
  <c r="E41" i="40" s="1"/>
  <c r="F50" i="45"/>
  <c r="K47" i="45" s="1"/>
  <c r="H406" i="47"/>
  <c r="F49" i="40"/>
  <c r="F62" i="40"/>
  <c r="F72" i="40" s="1"/>
  <c r="E62" i="40"/>
  <c r="E72" i="40" s="1"/>
  <c r="E48" i="40"/>
  <c r="J44" i="40" s="1"/>
  <c r="J45" i="40" s="1"/>
  <c r="F49" i="45"/>
  <c r="F63" i="45"/>
  <c r="F73" i="45" s="1"/>
  <c r="D19" i="46" l="1"/>
  <c r="D22" i="46" s="1"/>
  <c r="D23" i="46" s="1"/>
  <c r="D24" i="46" s="1"/>
  <c r="H428" i="47"/>
  <c r="K48" i="45"/>
  <c r="F42" i="45" s="1"/>
  <c r="K46" i="40"/>
  <c r="K47" i="40" s="1"/>
  <c r="F41" i="40" s="1"/>
  <c r="F61" i="40"/>
  <c r="F73" i="40" s="1"/>
  <c r="F44" i="40" s="1"/>
  <c r="F42" i="40" s="1"/>
  <c r="E40" i="40"/>
  <c r="K45" i="45"/>
  <c r="K46" i="45" s="1"/>
  <c r="F41" i="45" s="1"/>
  <c r="E61" i="40"/>
  <c r="E73" i="40" s="1"/>
  <c r="E44" i="40" s="1"/>
  <c r="F62" i="45"/>
  <c r="H381" i="47" l="1"/>
  <c r="D25" i="46" s="1"/>
  <c r="D26" i="46" s="1"/>
  <c r="D27" i="46" s="1"/>
  <c r="D28" i="46" s="1"/>
  <c r="F43" i="45"/>
  <c r="E42" i="40"/>
  <c r="E49" i="45" l="1"/>
  <c r="E63" i="45"/>
  <c r="E73" i="45" s="1"/>
  <c r="H403" i="47"/>
  <c r="E62" i="45" l="1"/>
  <c r="J45" i="45"/>
  <c r="J46" i="45" s="1"/>
  <c r="E41" i="45" s="1"/>
  <c r="E43" i="45" s="1"/>
</calcChain>
</file>

<file path=xl/comments1.xml><?xml version="1.0" encoding="utf-8"?>
<comments xmlns="http://schemas.openxmlformats.org/spreadsheetml/2006/main">
  <authors>
    <author>情報システム課</author>
  </authors>
  <commentList>
    <comment ref="Q60" authorId="0" shapeId="0">
      <text>
        <r>
          <rPr>
            <b/>
            <sz val="9"/>
            <color indexed="81"/>
            <rFont val="ＭＳ Ｐゴシック"/>
            <family val="3"/>
            <charset val="128"/>
          </rPr>
          <t>情報システム課:</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土屋 宅央</author>
    <author>情報システム課</author>
  </authors>
  <commentList>
    <comment ref="F2" authorId="0" shapeId="0">
      <text>
        <r>
          <rPr>
            <sz val="11"/>
            <color indexed="10"/>
            <rFont val="ＭＳ Ｐゴシック"/>
            <family val="3"/>
            <charset val="128"/>
          </rPr>
          <t>請求金額は、額の確定通知を受けてから
ここへ入力してください。</t>
        </r>
      </text>
    </comment>
    <comment ref="S9" authorId="0" shapeId="0">
      <text>
        <r>
          <rPr>
            <sz val="11"/>
            <color indexed="10"/>
            <rFont val="ＭＳ Ｐゴシック"/>
            <family val="3"/>
            <charset val="128"/>
          </rPr>
          <t>請求番号等があれば入力してください。</t>
        </r>
      </text>
    </comment>
    <comment ref="R14" authorId="0" shapeId="0">
      <text>
        <r>
          <rPr>
            <sz val="11"/>
            <color indexed="10"/>
            <rFont val="ＭＳ Ｐゴシック"/>
            <family val="3"/>
            <charset val="128"/>
          </rPr>
          <t>銀行名をﾌﾙﾈｰﾑで入力してください。</t>
        </r>
      </text>
    </comment>
    <comment ref="C15" authorId="0" shapeId="0">
      <text>
        <r>
          <rPr>
            <sz val="11"/>
            <color indexed="10"/>
            <rFont val="ＭＳ Ｐゴシック"/>
            <family val="3"/>
            <charset val="128"/>
          </rPr>
          <t>補助事業名、委託事業名、工事名 等の説明を入力してください。</t>
        </r>
      </text>
    </comment>
    <comment ref="R16" authorId="0" shapeId="0">
      <text>
        <r>
          <rPr>
            <sz val="11"/>
            <color indexed="10"/>
            <rFont val="ＭＳ Ｐゴシック"/>
            <family val="3"/>
            <charset val="128"/>
          </rPr>
          <t>支店名をﾌﾙﾈｰﾑで入力してください。</t>
        </r>
      </text>
    </comment>
    <comment ref="R18" authorId="0" shapeId="0">
      <text>
        <r>
          <rPr>
            <sz val="11"/>
            <color indexed="10"/>
            <rFont val="ＭＳ Ｐゴシック"/>
            <family val="3"/>
            <charset val="128"/>
          </rPr>
          <t>「普通預金」か「当座預金」かをリストから選択してください。</t>
        </r>
      </text>
    </comment>
    <comment ref="T18" authorId="0" shapeId="0">
      <text>
        <r>
          <rPr>
            <sz val="11"/>
            <color indexed="10"/>
            <rFont val="ＭＳ Ｐゴシック"/>
            <family val="3"/>
            <charset val="128"/>
          </rPr>
          <t>口座番号を７桁以内の数字で入力してください。</t>
        </r>
      </text>
    </comment>
    <comment ref="E20" authorId="0" shapeId="0">
      <text>
        <r>
          <rPr>
            <sz val="11"/>
            <color indexed="10"/>
            <rFont val="ＭＳ Ｐゴシック"/>
            <family val="3"/>
            <charset val="128"/>
          </rPr>
          <t>郵便番号を入力してください。</t>
        </r>
      </text>
    </comment>
    <comment ref="K20" authorId="0" shapeId="0">
      <text>
        <r>
          <rPr>
            <sz val="11"/>
            <color indexed="10"/>
            <rFont val="ＭＳ Ｐゴシック"/>
            <family val="3"/>
            <charset val="128"/>
          </rPr>
          <t>電話番号を入力してください。</t>
        </r>
      </text>
    </comment>
    <comment ref="R20" authorId="0" shapeId="0">
      <text>
        <r>
          <rPr>
            <sz val="11"/>
            <color indexed="10"/>
            <rFont val="ＭＳ Ｐゴシック"/>
            <family val="3"/>
            <charset val="128"/>
          </rPr>
          <t>フリガナをカタカナで入力してください。</t>
        </r>
      </text>
    </comment>
    <comment ref="E22" authorId="0" shapeId="0">
      <text>
        <r>
          <rPr>
            <sz val="11"/>
            <color indexed="10"/>
            <rFont val="ＭＳ Ｐゴシック"/>
            <family val="3"/>
            <charset val="128"/>
          </rPr>
          <t>住所を入力してください。</t>
        </r>
      </text>
    </comment>
    <comment ref="R22" authorId="0" shapeId="0">
      <text>
        <r>
          <rPr>
            <sz val="11"/>
            <color indexed="10"/>
            <rFont val="ＭＳ Ｐゴシック"/>
            <family val="3"/>
            <charset val="128"/>
          </rPr>
          <t>口座名義人を入力してください。</t>
        </r>
      </text>
    </comment>
    <comment ref="E25" authorId="0" shapeId="0">
      <text>
        <r>
          <rPr>
            <sz val="11"/>
            <color indexed="10"/>
            <rFont val="ＭＳ Ｐゴシック"/>
            <family val="3"/>
            <charset val="128"/>
          </rPr>
          <t>会社名、団体名、商号、個人名などを入力してください。</t>
        </r>
      </text>
    </comment>
    <comment ref="O25" authorId="1" shapeId="0">
      <text>
        <r>
          <rPr>
            <sz val="11"/>
            <color indexed="10"/>
            <rFont val="ＭＳ Ｐゴシック"/>
            <family val="3"/>
            <charset val="128"/>
          </rPr>
          <t>代表者印を お忘れなく</t>
        </r>
      </text>
    </comment>
    <comment ref="T49" authorId="0" shapeId="0">
      <text>
        <r>
          <rPr>
            <sz val="11"/>
            <color indexed="10"/>
            <rFont val="ＭＳ Ｐゴシック"/>
            <family val="3"/>
            <charset val="128"/>
          </rPr>
          <t>口座番号を７桁以内の数字で入力してください。</t>
        </r>
      </text>
    </comment>
  </commentList>
</comments>
</file>

<file path=xl/sharedStrings.xml><?xml version="1.0" encoding="utf-8"?>
<sst xmlns="http://schemas.openxmlformats.org/spreadsheetml/2006/main" count="4333" uniqueCount="957">
  <si>
    <t>日</t>
    <rPh sb="0" eb="1">
      <t>ニチ</t>
    </rPh>
    <phoneticPr fontId="2"/>
  </si>
  <si>
    <t>月</t>
    <rPh sb="0" eb="1">
      <t>ゲツ</t>
    </rPh>
    <phoneticPr fontId="2"/>
  </si>
  <si>
    <t>年</t>
    <rPh sb="0" eb="1">
      <t>ネン</t>
    </rPh>
    <phoneticPr fontId="2"/>
  </si>
  <si>
    <t>申請者</t>
    <rPh sb="0" eb="3">
      <t>シンセイシャ</t>
    </rPh>
    <phoneticPr fontId="2"/>
  </si>
  <si>
    <t>記</t>
    <rPh sb="0" eb="1">
      <t>キ</t>
    </rPh>
    <phoneticPr fontId="2"/>
  </si>
  <si>
    <t>円</t>
    <rPh sb="0" eb="1">
      <t>エン</t>
    </rPh>
    <phoneticPr fontId="2"/>
  </si>
  <si>
    <t>補助事業の内容</t>
    <rPh sb="0" eb="2">
      <t>ホジョ</t>
    </rPh>
    <rPh sb="2" eb="4">
      <t>ジギョウ</t>
    </rPh>
    <rPh sb="5" eb="7">
      <t>ナイヨウ</t>
    </rPh>
    <phoneticPr fontId="2"/>
  </si>
  <si>
    <t>月</t>
    <rPh sb="0" eb="1">
      <t>ガツ</t>
    </rPh>
    <phoneticPr fontId="2"/>
  </si>
  <si>
    <t>第</t>
    <rPh sb="0" eb="1">
      <t>ダイ</t>
    </rPh>
    <phoneticPr fontId="2"/>
  </si>
  <si>
    <t>合計</t>
    <rPh sb="0" eb="2">
      <t>ゴウケイ</t>
    </rPh>
    <phoneticPr fontId="2"/>
  </si>
  <si>
    <t>住所</t>
    <rPh sb="0" eb="2">
      <t>ジュウショ</t>
    </rPh>
    <phoneticPr fontId="2"/>
  </si>
  <si>
    <t>電話番号</t>
    <rPh sb="0" eb="2">
      <t>デンワ</t>
    </rPh>
    <rPh sb="2" eb="4">
      <t>バンゴウ</t>
    </rPh>
    <phoneticPr fontId="2"/>
  </si>
  <si>
    <t>（フリガナ）</t>
    <phoneticPr fontId="2"/>
  </si>
  <si>
    <t>氏名</t>
    <rPh sb="0" eb="2">
      <t>シメイ</t>
    </rPh>
    <phoneticPr fontId="2"/>
  </si>
  <si>
    <t>生年月日</t>
    <rPh sb="0" eb="2">
      <t>セイネン</t>
    </rPh>
    <rPh sb="2" eb="4">
      <t>ガッピ</t>
    </rPh>
    <phoneticPr fontId="2"/>
  </si>
  <si>
    <t>事業実施の場所</t>
    <rPh sb="0" eb="2">
      <t>ジギョウ</t>
    </rPh>
    <rPh sb="2" eb="4">
      <t>ジッシ</t>
    </rPh>
    <rPh sb="5" eb="7">
      <t>バショ</t>
    </rPh>
    <phoneticPr fontId="2"/>
  </si>
  <si>
    <t>豊田市足助町</t>
    <rPh sb="0" eb="3">
      <t>トヨタシ</t>
    </rPh>
    <rPh sb="3" eb="6">
      <t>アスケチョウ</t>
    </rPh>
    <phoneticPr fontId="2"/>
  </si>
  <si>
    <t>補助金交付申請</t>
    <rPh sb="0" eb="3">
      <t>ホジョキン</t>
    </rPh>
    <rPh sb="3" eb="5">
      <t>コウフ</t>
    </rPh>
    <rPh sb="5" eb="7">
      <t>シンセイ</t>
    </rPh>
    <phoneticPr fontId="2"/>
  </si>
  <si>
    <t>補助金交付申請額</t>
    <rPh sb="0" eb="3">
      <t>ホジョキン</t>
    </rPh>
    <rPh sb="3" eb="5">
      <t>コウフ</t>
    </rPh>
    <rPh sb="5" eb="8">
      <t>シンセイガク</t>
    </rPh>
    <phoneticPr fontId="2"/>
  </si>
  <si>
    <t>補助事業の期間</t>
    <rPh sb="0" eb="2">
      <t>ホジョ</t>
    </rPh>
    <rPh sb="2" eb="4">
      <t>ジギョウ</t>
    </rPh>
    <rPh sb="5" eb="7">
      <t>キカン</t>
    </rPh>
    <phoneticPr fontId="2"/>
  </si>
  <si>
    <t>添付書類</t>
    <rPh sb="0" eb="2">
      <t>テンプ</t>
    </rPh>
    <rPh sb="2" eb="4">
      <t>ショルイ</t>
    </rPh>
    <phoneticPr fontId="2"/>
  </si>
  <si>
    <t>住　　所</t>
    <rPh sb="0" eb="1">
      <t>ジュウ</t>
    </rPh>
    <rPh sb="3" eb="4">
      <t>ショ</t>
    </rPh>
    <phoneticPr fontId="2"/>
  </si>
  <si>
    <t>（フリガナ）</t>
    <phoneticPr fontId="2"/>
  </si>
  <si>
    <t>氏　　名</t>
    <rPh sb="0" eb="1">
      <t>シ</t>
    </rPh>
    <rPh sb="3" eb="4">
      <t>メイ</t>
    </rPh>
    <phoneticPr fontId="2"/>
  </si>
  <si>
    <t>豊田市伝統的建造物群保存地区補助金交付申請書</t>
    <rPh sb="0" eb="3">
      <t>トヨタシ</t>
    </rPh>
    <rPh sb="3" eb="6">
      <t>デントウテキ</t>
    </rPh>
    <rPh sb="6" eb="9">
      <t>ケンゾウブツ</t>
    </rPh>
    <rPh sb="9" eb="10">
      <t>グン</t>
    </rPh>
    <rPh sb="10" eb="12">
      <t>ホゾン</t>
    </rPh>
    <rPh sb="12" eb="14">
      <t>チク</t>
    </rPh>
    <rPh sb="14" eb="17">
      <t>ホジョキン</t>
    </rPh>
    <rPh sb="17" eb="19">
      <t>コウフ</t>
    </rPh>
    <rPh sb="19" eb="22">
      <t>シンセイショ</t>
    </rPh>
    <phoneticPr fontId="2"/>
  </si>
  <si>
    <t>補助金交付申請額</t>
    <rPh sb="0" eb="3">
      <t>ホジョキン</t>
    </rPh>
    <rPh sb="3" eb="5">
      <t>コウフ</t>
    </rPh>
    <rPh sb="5" eb="7">
      <t>シンセイ</t>
    </rPh>
    <rPh sb="7" eb="8">
      <t>ガク</t>
    </rPh>
    <phoneticPr fontId="2"/>
  </si>
  <si>
    <t>豊田市　足助町</t>
    <rPh sb="0" eb="3">
      <t>トヨタシ</t>
    </rPh>
    <rPh sb="4" eb="7">
      <t>アスケチョウ</t>
    </rPh>
    <phoneticPr fontId="2"/>
  </si>
  <si>
    <t>号</t>
    <rPh sb="0" eb="1">
      <t>ゴウ</t>
    </rPh>
    <phoneticPr fontId="2"/>
  </si>
  <si>
    <t>日まで</t>
    <rPh sb="0" eb="1">
      <t>ヒ</t>
    </rPh>
    <phoneticPr fontId="2"/>
  </si>
  <si>
    <t>　平成</t>
    <rPh sb="1" eb="3">
      <t>ヘイセイ</t>
    </rPh>
    <phoneticPr fontId="2"/>
  </si>
  <si>
    <t>変更する事項</t>
    <rPh sb="0" eb="2">
      <t>ヘンコウ</t>
    </rPh>
    <rPh sb="4" eb="6">
      <t>ジコウ</t>
    </rPh>
    <phoneticPr fontId="2"/>
  </si>
  <si>
    <t>変更内容</t>
    <rPh sb="0" eb="2">
      <t>ヘンコウ</t>
    </rPh>
    <rPh sb="2" eb="4">
      <t>ナイヨウ</t>
    </rPh>
    <phoneticPr fontId="2"/>
  </si>
  <si>
    <t>変更理由</t>
    <rPh sb="0" eb="2">
      <t>ヘンコウ</t>
    </rPh>
    <rPh sb="2" eb="4">
      <t>リユウ</t>
    </rPh>
    <phoneticPr fontId="2"/>
  </si>
  <si>
    <t>日</t>
    <rPh sb="0" eb="1">
      <t>ヒ</t>
    </rPh>
    <phoneticPr fontId="2"/>
  </si>
  <si>
    <t>申請者（代表者）</t>
    <rPh sb="0" eb="3">
      <t>シンセイシャ</t>
    </rPh>
    <rPh sb="4" eb="7">
      <t>ダイヒョウシャ</t>
    </rPh>
    <phoneticPr fontId="2"/>
  </si>
  <si>
    <t>開始年月日</t>
    <rPh sb="0" eb="2">
      <t>カイシ</t>
    </rPh>
    <rPh sb="2" eb="5">
      <t>ネンガッピ</t>
    </rPh>
    <phoneticPr fontId="2"/>
  </si>
  <si>
    <t>終了年月日</t>
    <rPh sb="0" eb="2">
      <t>シュウリョウ</t>
    </rPh>
    <rPh sb="2" eb="5">
      <t>ネンガッピ</t>
    </rPh>
    <phoneticPr fontId="2"/>
  </si>
  <si>
    <t>過去の補助金履歴</t>
    <rPh sb="0" eb="2">
      <t>カコ</t>
    </rPh>
    <rPh sb="3" eb="6">
      <t>ホジョキン</t>
    </rPh>
    <rPh sb="6" eb="8">
      <t>リレキ</t>
    </rPh>
    <phoneticPr fontId="2"/>
  </si>
  <si>
    <t>確定通知番号</t>
    <rPh sb="0" eb="2">
      <t>カクテイ</t>
    </rPh>
    <rPh sb="2" eb="4">
      <t>ツウチ</t>
    </rPh>
    <rPh sb="4" eb="6">
      <t>バンゴウ</t>
    </rPh>
    <phoneticPr fontId="2"/>
  </si>
  <si>
    <t>補助金交付額</t>
    <rPh sb="0" eb="3">
      <t>ホジョキン</t>
    </rPh>
    <rPh sb="3" eb="6">
      <t>コウフガク</t>
    </rPh>
    <phoneticPr fontId="2"/>
  </si>
  <si>
    <t>交付決定年月日</t>
    <rPh sb="0" eb="2">
      <t>コウフ</t>
    </rPh>
    <rPh sb="2" eb="4">
      <t>ケッテイ</t>
    </rPh>
    <rPh sb="4" eb="7">
      <t>ネンガッピ</t>
    </rPh>
    <phoneticPr fontId="2"/>
  </si>
  <si>
    <t>交付決定番号</t>
    <rPh sb="0" eb="2">
      <t>コウフ</t>
    </rPh>
    <rPh sb="2" eb="4">
      <t>ケッテイ</t>
    </rPh>
    <rPh sb="4" eb="6">
      <t>バンゴウ</t>
    </rPh>
    <phoneticPr fontId="2"/>
  </si>
  <si>
    <t>補助金交付決定額</t>
    <rPh sb="0" eb="3">
      <t>ホジョキン</t>
    </rPh>
    <rPh sb="3" eb="5">
      <t>コウフ</t>
    </rPh>
    <rPh sb="5" eb="7">
      <t>ケッテイ</t>
    </rPh>
    <rPh sb="7" eb="8">
      <t>ガク</t>
    </rPh>
    <phoneticPr fontId="2"/>
  </si>
  <si>
    <t>－</t>
    <phoneticPr fontId="2"/>
  </si>
  <si>
    <t>－</t>
    <phoneticPr fontId="2"/>
  </si>
  <si>
    <t>氏</t>
    <rPh sb="0" eb="1">
      <t>シ</t>
    </rPh>
    <phoneticPr fontId="2"/>
  </si>
  <si>
    <t>名</t>
    <rPh sb="0" eb="1">
      <t>メイ</t>
    </rPh>
    <phoneticPr fontId="2"/>
  </si>
  <si>
    <t>豊田市伝統的建造物群保存地区補助金交付申請</t>
    <rPh sb="0" eb="3">
      <t>トヨタシ</t>
    </rPh>
    <rPh sb="3" eb="6">
      <t>デントウテキ</t>
    </rPh>
    <rPh sb="6" eb="9">
      <t>ケンゾウブツ</t>
    </rPh>
    <rPh sb="9" eb="10">
      <t>グン</t>
    </rPh>
    <rPh sb="10" eb="12">
      <t>ホゾン</t>
    </rPh>
    <rPh sb="12" eb="14">
      <t>チク</t>
    </rPh>
    <rPh sb="14" eb="17">
      <t>ホジョキン</t>
    </rPh>
    <rPh sb="17" eb="19">
      <t>コウフ</t>
    </rPh>
    <rPh sb="19" eb="21">
      <t>シンセイ</t>
    </rPh>
    <phoneticPr fontId="2"/>
  </si>
  <si>
    <t>現状変更行為許可申請書</t>
    <rPh sb="0" eb="2">
      <t>ゲンジョウ</t>
    </rPh>
    <rPh sb="2" eb="4">
      <t>ヘンコウ</t>
    </rPh>
    <rPh sb="4" eb="6">
      <t>コウイ</t>
    </rPh>
    <rPh sb="6" eb="8">
      <t>キョカ</t>
    </rPh>
    <rPh sb="8" eb="11">
      <t>シンセイショ</t>
    </rPh>
    <phoneticPr fontId="2"/>
  </si>
  <si>
    <t>住所</t>
    <rPh sb="0" eb="1">
      <t>ジュウ</t>
    </rPh>
    <rPh sb="1" eb="2">
      <t>ショ</t>
    </rPh>
    <phoneticPr fontId="2"/>
  </si>
  <si>
    <t>（法人の場合は主たる事務所の所在地）</t>
    <rPh sb="1" eb="3">
      <t>ホウジン</t>
    </rPh>
    <rPh sb="4" eb="6">
      <t>バアイ</t>
    </rPh>
    <rPh sb="7" eb="8">
      <t>シュ</t>
    </rPh>
    <rPh sb="10" eb="12">
      <t>ジム</t>
    </rPh>
    <rPh sb="12" eb="13">
      <t>ショ</t>
    </rPh>
    <rPh sb="14" eb="17">
      <t>ショザイチ</t>
    </rPh>
    <phoneticPr fontId="2"/>
  </si>
  <si>
    <t>氏名</t>
    <rPh sb="0" eb="1">
      <t>シ</t>
    </rPh>
    <rPh sb="1" eb="2">
      <t>メイ</t>
    </rPh>
    <phoneticPr fontId="2"/>
  </si>
  <si>
    <t>印</t>
    <rPh sb="0" eb="1">
      <t>イン</t>
    </rPh>
    <phoneticPr fontId="2"/>
  </si>
  <si>
    <t>（法人の場合は名称及び代表者の氏名）</t>
    <rPh sb="1" eb="3">
      <t>ホウジン</t>
    </rPh>
    <rPh sb="4" eb="6">
      <t>バアイ</t>
    </rPh>
    <rPh sb="7" eb="9">
      <t>メイショウ</t>
    </rPh>
    <rPh sb="9" eb="10">
      <t>オヨ</t>
    </rPh>
    <rPh sb="11" eb="14">
      <t>ダイヒョウシャ</t>
    </rPh>
    <rPh sb="15" eb="17">
      <t>シメイ</t>
    </rPh>
    <phoneticPr fontId="2"/>
  </si>
  <si>
    <t>　現状変更行為の許可を受けたいので、豊田市伝統的建造物群保存地区保存条例第６条第１項の規定により、次のとおり申請します。</t>
    <rPh sb="1" eb="3">
      <t>ゲンジョウ</t>
    </rPh>
    <rPh sb="3" eb="5">
      <t>ヘンコウ</t>
    </rPh>
    <rPh sb="5" eb="7">
      <t>コウイ</t>
    </rPh>
    <rPh sb="8" eb="10">
      <t>キョカ</t>
    </rPh>
    <rPh sb="11" eb="12">
      <t>ウ</t>
    </rPh>
    <rPh sb="18" eb="21">
      <t>トヨタシ</t>
    </rPh>
    <rPh sb="21" eb="24">
      <t>デントウテキ</t>
    </rPh>
    <rPh sb="24" eb="37">
      <t>ケンゾウブツグンホゾンチクホゾンジョウレイダイ</t>
    </rPh>
    <rPh sb="38" eb="40">
      <t>ジョウダイ</t>
    </rPh>
    <rPh sb="41" eb="42">
      <t>コウ</t>
    </rPh>
    <rPh sb="43" eb="45">
      <t>キテイ</t>
    </rPh>
    <rPh sb="49" eb="50">
      <t>ツギ</t>
    </rPh>
    <rPh sb="54" eb="56">
      <t>シンセイ</t>
    </rPh>
    <phoneticPr fontId="2"/>
  </si>
  <si>
    <t>現状変更
行為の場所</t>
    <rPh sb="0" eb="1">
      <t>ウツツ</t>
    </rPh>
    <rPh sb="1" eb="2">
      <t>ジョウ</t>
    </rPh>
    <rPh sb="2" eb="3">
      <t>ヘン</t>
    </rPh>
    <rPh sb="3" eb="4">
      <t>サラ</t>
    </rPh>
    <rPh sb="5" eb="6">
      <t>ギョウ</t>
    </rPh>
    <rPh sb="6" eb="7">
      <t>タメ</t>
    </rPh>
    <rPh sb="8" eb="9">
      <t>バ</t>
    </rPh>
    <rPh sb="9" eb="10">
      <t>ショ</t>
    </rPh>
    <phoneticPr fontId="2"/>
  </si>
  <si>
    <t>現状変更行為に
係る工事期間</t>
    <rPh sb="0" eb="2">
      <t>ゲンジョウ</t>
    </rPh>
    <rPh sb="2" eb="4">
      <t>ヘンコウ</t>
    </rPh>
    <rPh sb="4" eb="6">
      <t>コウイ</t>
    </rPh>
    <rPh sb="8" eb="9">
      <t>カカワ</t>
    </rPh>
    <rPh sb="10" eb="12">
      <t>コウジ</t>
    </rPh>
    <rPh sb="12" eb="14">
      <t>キカン</t>
    </rPh>
    <phoneticPr fontId="2"/>
  </si>
  <si>
    <t>現状変更
行為の内容</t>
    <rPh sb="0" eb="1">
      <t>ウツツ</t>
    </rPh>
    <rPh sb="1" eb="2">
      <t>ジョウ</t>
    </rPh>
    <rPh sb="2" eb="3">
      <t>ヘン</t>
    </rPh>
    <rPh sb="3" eb="4">
      <t>サラ</t>
    </rPh>
    <rPh sb="5" eb="6">
      <t>ギョウ</t>
    </rPh>
    <rPh sb="6" eb="7">
      <t>タメ</t>
    </rPh>
    <rPh sb="8" eb="10">
      <t>ナイヨウ</t>
    </rPh>
    <phoneticPr fontId="2"/>
  </si>
  <si>
    <t>工事施工者の
住所、氏名及び
電話番号</t>
    <rPh sb="0" eb="2">
      <t>コウジ</t>
    </rPh>
    <rPh sb="2" eb="5">
      <t>セコウシャ</t>
    </rPh>
    <rPh sb="7" eb="9">
      <t>ジュウショ</t>
    </rPh>
    <rPh sb="10" eb="12">
      <t>シメイ</t>
    </rPh>
    <rPh sb="12" eb="13">
      <t>オヨ</t>
    </rPh>
    <rPh sb="15" eb="17">
      <t>デンワ</t>
    </rPh>
    <rPh sb="17" eb="19">
      <t>バンゴウ</t>
    </rPh>
    <phoneticPr fontId="2"/>
  </si>
  <si>
    <t>電話</t>
    <rPh sb="0" eb="2">
      <t>デンワ</t>
    </rPh>
    <phoneticPr fontId="2"/>
  </si>
  <si>
    <t>施工責任者</t>
    <rPh sb="0" eb="2">
      <t>セコウ</t>
    </rPh>
    <rPh sb="2" eb="4">
      <t>セキニン</t>
    </rPh>
    <rPh sb="4" eb="5">
      <t>シャ</t>
    </rPh>
    <phoneticPr fontId="2"/>
  </si>
  <si>
    <t>１　付近見取図</t>
    <rPh sb="2" eb="4">
      <t>フキン</t>
    </rPh>
    <rPh sb="4" eb="7">
      <t>ミトリズ</t>
    </rPh>
    <phoneticPr fontId="2"/>
  </si>
  <si>
    <t>２　敷地内配置図</t>
    <rPh sb="2" eb="4">
      <t>シキチ</t>
    </rPh>
    <rPh sb="4" eb="5">
      <t>ナイ</t>
    </rPh>
    <rPh sb="5" eb="6">
      <t>ハイ</t>
    </rPh>
    <rPh sb="6" eb="7">
      <t>チ</t>
    </rPh>
    <rPh sb="7" eb="8">
      <t>ズ</t>
    </rPh>
    <phoneticPr fontId="2"/>
  </si>
  <si>
    <t>３　設計図及び設計仕様所</t>
    <rPh sb="2" eb="5">
      <t>セッケイズ</t>
    </rPh>
    <rPh sb="5" eb="6">
      <t>オヨ</t>
    </rPh>
    <rPh sb="7" eb="9">
      <t>セッケイ</t>
    </rPh>
    <rPh sb="9" eb="11">
      <t>シヨウ</t>
    </rPh>
    <rPh sb="11" eb="12">
      <t>ショ</t>
    </rPh>
    <phoneticPr fontId="2"/>
  </si>
  <si>
    <t>（</t>
    <phoneticPr fontId="2"/>
  </si>
  <si>
    <t>）</t>
    <phoneticPr fontId="2"/>
  </si>
  <si>
    <t>－</t>
    <phoneticPr fontId="2"/>
  </si>
  <si>
    <t>（</t>
    <phoneticPr fontId="2"/>
  </si>
  <si>
    <t>）</t>
    <phoneticPr fontId="2"/>
  </si>
  <si>
    <t>－</t>
    <phoneticPr fontId="2"/>
  </si>
  <si>
    <t>様式第４号（第４条関係）</t>
    <rPh sb="0" eb="2">
      <t>ヨウシキ</t>
    </rPh>
    <rPh sb="2" eb="3">
      <t>ダイ</t>
    </rPh>
    <rPh sb="4" eb="5">
      <t>ゴウ</t>
    </rPh>
    <rPh sb="6" eb="7">
      <t>ダイ</t>
    </rPh>
    <rPh sb="8" eb="9">
      <t>ジョウ</t>
    </rPh>
    <rPh sb="9" eb="11">
      <t>カンケイ</t>
    </rPh>
    <phoneticPr fontId="2"/>
  </si>
  <si>
    <t>現状変更行為変更許可申請書</t>
    <rPh sb="0" eb="2">
      <t>ゲンジョウ</t>
    </rPh>
    <rPh sb="2" eb="4">
      <t>ヘンコウ</t>
    </rPh>
    <rPh sb="4" eb="6">
      <t>コウイ</t>
    </rPh>
    <rPh sb="6" eb="8">
      <t>ヘンコウ</t>
    </rPh>
    <rPh sb="8" eb="10">
      <t>キョカ</t>
    </rPh>
    <rPh sb="10" eb="13">
      <t>シンセイショ</t>
    </rPh>
    <phoneticPr fontId="2"/>
  </si>
  <si>
    <t>　現状変更行為の変更の許可を受けたいので、豊田市伝統的建造物群保存地区保存条例第６条第１項の規定により、次のとおり申請します。</t>
    <rPh sb="1" eb="3">
      <t>ゲンジョウ</t>
    </rPh>
    <rPh sb="3" eb="5">
      <t>ヘンコウ</t>
    </rPh>
    <rPh sb="5" eb="7">
      <t>コウイ</t>
    </rPh>
    <rPh sb="8" eb="10">
      <t>ヘンコウ</t>
    </rPh>
    <rPh sb="11" eb="13">
      <t>キョカ</t>
    </rPh>
    <rPh sb="14" eb="15">
      <t>ウ</t>
    </rPh>
    <rPh sb="21" eb="24">
      <t>トヨタシ</t>
    </rPh>
    <rPh sb="24" eb="27">
      <t>デントウテキ</t>
    </rPh>
    <rPh sb="27" eb="40">
      <t>ケンゾウブツグンホゾンチクホゾンジョウレイダイ</t>
    </rPh>
    <rPh sb="41" eb="43">
      <t>ジョウダイ</t>
    </rPh>
    <rPh sb="44" eb="45">
      <t>コウ</t>
    </rPh>
    <rPh sb="46" eb="48">
      <t>キテイ</t>
    </rPh>
    <rPh sb="52" eb="53">
      <t>ツギ</t>
    </rPh>
    <rPh sb="57" eb="59">
      <t>シンセイ</t>
    </rPh>
    <phoneticPr fontId="2"/>
  </si>
  <si>
    <t>許可年月日
及び許可番号</t>
    <rPh sb="0" eb="2">
      <t>キョカ</t>
    </rPh>
    <rPh sb="2" eb="5">
      <t>ネンガッピ</t>
    </rPh>
    <rPh sb="6" eb="7">
      <t>オヨ</t>
    </rPh>
    <rPh sb="8" eb="10">
      <t>キョカ</t>
    </rPh>
    <rPh sb="10" eb="12">
      <t>バンゴウ</t>
    </rPh>
    <phoneticPr fontId="2"/>
  </si>
  <si>
    <t>日　　第</t>
    <rPh sb="0" eb="1">
      <t>ヒ</t>
    </rPh>
    <rPh sb="3" eb="4">
      <t>ダイ</t>
    </rPh>
    <phoneticPr fontId="2"/>
  </si>
  <si>
    <t>変
更
の
内
容</t>
    <rPh sb="0" eb="1">
      <t>ヘン</t>
    </rPh>
    <rPh sb="2" eb="3">
      <t>サラ</t>
    </rPh>
    <rPh sb="6" eb="7">
      <t>ウチ</t>
    </rPh>
    <rPh sb="8" eb="9">
      <t>カタチ</t>
    </rPh>
    <phoneticPr fontId="2"/>
  </si>
  <si>
    <t>変更前</t>
    <rPh sb="0" eb="2">
      <t>ヘンコウ</t>
    </rPh>
    <rPh sb="2" eb="3">
      <t>マエ</t>
    </rPh>
    <phoneticPr fontId="2"/>
  </si>
  <si>
    <t>変更後</t>
    <rPh sb="0" eb="2">
      <t>ヘンコウ</t>
    </rPh>
    <rPh sb="2" eb="3">
      <t>ゴ</t>
    </rPh>
    <phoneticPr fontId="2"/>
  </si>
  <si>
    <t>変更の理由</t>
    <rPh sb="0" eb="2">
      <t>ヘンコウ</t>
    </rPh>
    <rPh sb="3" eb="5">
      <t>リユウ</t>
    </rPh>
    <phoneticPr fontId="2"/>
  </si>
  <si>
    <t>様式第５号（第５条関係）</t>
    <rPh sb="0" eb="2">
      <t>ヨウシキ</t>
    </rPh>
    <rPh sb="2" eb="3">
      <t>ダイ</t>
    </rPh>
    <rPh sb="4" eb="5">
      <t>ゴウ</t>
    </rPh>
    <rPh sb="6" eb="7">
      <t>ダイ</t>
    </rPh>
    <rPh sb="8" eb="9">
      <t>ジョウ</t>
    </rPh>
    <rPh sb="9" eb="11">
      <t>カンケイ</t>
    </rPh>
    <phoneticPr fontId="2"/>
  </si>
  <si>
    <t>現状変更行為</t>
    <rPh sb="0" eb="2">
      <t>ゲンジョウ</t>
    </rPh>
    <rPh sb="2" eb="4">
      <t>ヘンコウ</t>
    </rPh>
    <rPh sb="4" eb="6">
      <t>コウイ</t>
    </rPh>
    <phoneticPr fontId="2"/>
  </si>
  <si>
    <t>届出書</t>
    <rPh sb="0" eb="3">
      <t>トドケデショ</t>
    </rPh>
    <phoneticPr fontId="2"/>
  </si>
  <si>
    <t>次のとおり現状変更行為を</t>
    <rPh sb="0" eb="1">
      <t>ツギ</t>
    </rPh>
    <rPh sb="5" eb="7">
      <t>ゲンジョウ</t>
    </rPh>
    <rPh sb="7" eb="9">
      <t>ヘンコウ</t>
    </rPh>
    <rPh sb="9" eb="11">
      <t>コウイ</t>
    </rPh>
    <phoneticPr fontId="2"/>
  </si>
  <si>
    <t>次に掲げる書類のうち変更に係るもの</t>
    <rPh sb="0" eb="1">
      <t>ツギ</t>
    </rPh>
    <rPh sb="2" eb="3">
      <t>カカ</t>
    </rPh>
    <rPh sb="5" eb="7">
      <t>ショルイ</t>
    </rPh>
    <rPh sb="10" eb="12">
      <t>ヘンコウ</t>
    </rPh>
    <rPh sb="13" eb="14">
      <t>カカワ</t>
    </rPh>
    <phoneticPr fontId="2"/>
  </si>
  <si>
    <t>１　許可に係る行為を完了し、又は中止した後の現場写真</t>
    <rPh sb="2" eb="4">
      <t>キョカ</t>
    </rPh>
    <rPh sb="5" eb="6">
      <t>カカワ</t>
    </rPh>
    <rPh sb="7" eb="9">
      <t>コウイ</t>
    </rPh>
    <rPh sb="10" eb="12">
      <t>カンリョウ</t>
    </rPh>
    <rPh sb="14" eb="15">
      <t>マタ</t>
    </rPh>
    <rPh sb="16" eb="18">
      <t>チュウシ</t>
    </rPh>
    <rPh sb="20" eb="21">
      <t>アト</t>
    </rPh>
    <rPh sb="22" eb="24">
      <t>ゲンバ</t>
    </rPh>
    <rPh sb="24" eb="26">
      <t>ジャシン</t>
    </rPh>
    <phoneticPr fontId="2"/>
  </si>
  <si>
    <t>２　竣工図（許可に係る行為を完了した場合に限る。）</t>
    <rPh sb="2" eb="4">
      <t>シュンコウ</t>
    </rPh>
    <rPh sb="4" eb="5">
      <t>ズ</t>
    </rPh>
    <rPh sb="6" eb="8">
      <t>キョカ</t>
    </rPh>
    <rPh sb="9" eb="10">
      <t>カカワ</t>
    </rPh>
    <rPh sb="11" eb="13">
      <t>コウイ</t>
    </rPh>
    <rPh sb="14" eb="16">
      <t>カンリョウ</t>
    </rPh>
    <rPh sb="18" eb="20">
      <t>バアイ</t>
    </rPh>
    <rPh sb="21" eb="22">
      <t>カギ</t>
    </rPh>
    <phoneticPr fontId="2"/>
  </si>
  <si>
    <t>現状変更行為の場所</t>
    <rPh sb="0" eb="2">
      <t>ゲンジョウ</t>
    </rPh>
    <rPh sb="2" eb="4">
      <t>ヘンコウ</t>
    </rPh>
    <rPh sb="4" eb="6">
      <t>コウイ</t>
    </rPh>
    <rPh sb="7" eb="9">
      <t>バショ</t>
    </rPh>
    <phoneticPr fontId="2"/>
  </si>
  <si>
    <t>現状変更行為の内容</t>
    <rPh sb="0" eb="2">
      <t>ゲンジョウ</t>
    </rPh>
    <rPh sb="2" eb="4">
      <t>ヘンコウ</t>
    </rPh>
    <rPh sb="4" eb="6">
      <t>コウイ</t>
    </rPh>
    <rPh sb="7" eb="9">
      <t>ナイヨウ</t>
    </rPh>
    <phoneticPr fontId="2"/>
  </si>
  <si>
    <t>現状変更申請</t>
    <rPh sb="0" eb="2">
      <t>ゲンジョウ</t>
    </rPh>
    <rPh sb="2" eb="4">
      <t>ヘンコウ</t>
    </rPh>
    <rPh sb="4" eb="6">
      <t>シンセイ</t>
    </rPh>
    <phoneticPr fontId="2"/>
  </si>
  <si>
    <t>－</t>
    <phoneticPr fontId="2"/>
  </si>
  <si>
    <t>許可番号</t>
    <rPh sb="0" eb="2">
      <t>キョカ</t>
    </rPh>
    <rPh sb="2" eb="4">
      <t>バンゴウ</t>
    </rPh>
    <phoneticPr fontId="2"/>
  </si>
  <si>
    <t>許可年月日</t>
    <rPh sb="0" eb="2">
      <t>キョカ</t>
    </rPh>
    <rPh sb="2" eb="5">
      <t>ネンガッピ</t>
    </rPh>
    <phoneticPr fontId="2"/>
  </si>
  <si>
    <t>現状変更行為の申請について</t>
    <rPh sb="0" eb="2">
      <t>ゲンジョウ</t>
    </rPh>
    <rPh sb="2" eb="4">
      <t>ヘンコウ</t>
    </rPh>
    <rPh sb="4" eb="6">
      <t>コウイ</t>
    </rPh>
    <rPh sb="7" eb="9">
      <t>シンセイ</t>
    </rPh>
    <phoneticPr fontId="2"/>
  </si>
  <si>
    <t>現状変更
行為の内容</t>
    <rPh sb="0" eb="2">
      <t>ゲンジョウ</t>
    </rPh>
    <rPh sb="2" eb="4">
      <t>ヘンコウ</t>
    </rPh>
    <rPh sb="5" eb="7">
      <t>コウイ</t>
    </rPh>
    <rPh sb="8" eb="10">
      <t>ナイヨウ</t>
    </rPh>
    <phoneticPr fontId="2"/>
  </si>
  <si>
    <t>完了年月日
又は中止年月日</t>
    <rPh sb="0" eb="2">
      <t>カンリョウ</t>
    </rPh>
    <rPh sb="2" eb="5">
      <t>ネンガッピ</t>
    </rPh>
    <rPh sb="6" eb="7">
      <t>マタ</t>
    </rPh>
    <rPh sb="8" eb="10">
      <t>チュウシ</t>
    </rPh>
    <rPh sb="10" eb="13">
      <t>ネンガッピ</t>
    </rPh>
    <phoneticPr fontId="2"/>
  </si>
  <si>
    <t>現状変更行為を
中止したとき
は、その理由</t>
    <rPh sb="0" eb="2">
      <t>ゲンジョウ</t>
    </rPh>
    <rPh sb="2" eb="4">
      <t>ヘンコウ</t>
    </rPh>
    <rPh sb="4" eb="6">
      <t>コウイ</t>
    </rPh>
    <rPh sb="8" eb="10">
      <t>チュウシ</t>
    </rPh>
    <rPh sb="19" eb="21">
      <t>リユウ</t>
    </rPh>
    <phoneticPr fontId="2"/>
  </si>
  <si>
    <t>完了・中止年月日</t>
    <rPh sb="0" eb="2">
      <t>カンリョウ</t>
    </rPh>
    <rPh sb="3" eb="5">
      <t>チュウシ</t>
    </rPh>
    <rPh sb="5" eb="8">
      <t>ネンガッピ</t>
    </rPh>
    <phoneticPr fontId="2"/>
  </si>
  <si>
    <t>完了・中止する内容</t>
    <rPh sb="7" eb="9">
      <t>ナイヨウ</t>
    </rPh>
    <phoneticPr fontId="2"/>
  </si>
  <si>
    <t>完了・中止の理由</t>
    <rPh sb="6" eb="8">
      <t>リユウ</t>
    </rPh>
    <phoneticPr fontId="2"/>
  </si>
  <si>
    <t>中止or完了</t>
    <rPh sb="0" eb="2">
      <t>チュウシ</t>
    </rPh>
    <rPh sb="4" eb="6">
      <t>カンリョウ</t>
    </rPh>
    <phoneticPr fontId="2"/>
  </si>
  <si>
    <r>
      <t xml:space="preserve">住所
</t>
    </r>
    <r>
      <rPr>
        <sz val="8"/>
        <rFont val="ＭＳ Ｐゴシック"/>
        <family val="3"/>
        <charset val="128"/>
      </rPr>
      <t>（法人の場合は事務所の所在地）</t>
    </r>
    <rPh sb="0" eb="2">
      <t>ジュウショ</t>
    </rPh>
    <rPh sb="4" eb="6">
      <t>ホウジン</t>
    </rPh>
    <rPh sb="7" eb="9">
      <t>バアイ</t>
    </rPh>
    <rPh sb="10" eb="12">
      <t>ジム</t>
    </rPh>
    <rPh sb="12" eb="13">
      <t>ショ</t>
    </rPh>
    <rPh sb="14" eb="17">
      <t>ショザイチ</t>
    </rPh>
    <phoneticPr fontId="2"/>
  </si>
  <si>
    <r>
      <t xml:space="preserve">氏名
</t>
    </r>
    <r>
      <rPr>
        <sz val="8"/>
        <rFont val="ＭＳ Ｐゴシック"/>
        <family val="3"/>
        <charset val="128"/>
      </rPr>
      <t>（法人の場合は代表者氏名）</t>
    </r>
    <rPh sb="0" eb="2">
      <t>シメイ</t>
    </rPh>
    <rPh sb="4" eb="6">
      <t>ホウジン</t>
    </rPh>
    <rPh sb="7" eb="9">
      <t>バアイ</t>
    </rPh>
    <rPh sb="10" eb="13">
      <t>ダイヒョウシャ</t>
    </rPh>
    <rPh sb="13" eb="15">
      <t>シメイ</t>
    </rPh>
    <phoneticPr fontId="2"/>
  </si>
  <si>
    <t>月</t>
    <rPh sb="0" eb="1">
      <t>ツキ</t>
    </rPh>
    <phoneticPr fontId="2"/>
  </si>
  <si>
    <t>補助金交付年月日</t>
    <rPh sb="0" eb="3">
      <t>ホジョキン</t>
    </rPh>
    <rPh sb="3" eb="5">
      <t>コウフ</t>
    </rPh>
    <rPh sb="5" eb="8">
      <t>ネンガッピ</t>
    </rPh>
    <phoneticPr fontId="2"/>
  </si>
  <si>
    <t>申請日</t>
    <rPh sb="0" eb="2">
      <t>シンセイ</t>
    </rPh>
    <rPh sb="2" eb="3">
      <t>ビ</t>
    </rPh>
    <phoneticPr fontId="2"/>
  </si>
  <si>
    <t>変更申請年月日</t>
    <rPh sb="0" eb="2">
      <t>ヘンコウ</t>
    </rPh>
    <rPh sb="2" eb="4">
      <t>シンセイ</t>
    </rPh>
    <rPh sb="4" eb="7">
      <t>ネンガッピ</t>
    </rPh>
    <phoneticPr fontId="2"/>
  </si>
  <si>
    <t>支出内訳明細総括表</t>
    <rPh sb="0" eb="2">
      <t>シシュツ</t>
    </rPh>
    <rPh sb="2" eb="4">
      <t>ウチワケ</t>
    </rPh>
    <rPh sb="4" eb="6">
      <t>メイサイ</t>
    </rPh>
    <rPh sb="6" eb="8">
      <t>ソウカツ</t>
    </rPh>
    <rPh sb="8" eb="9">
      <t>オモテ</t>
    </rPh>
    <phoneticPr fontId="2"/>
  </si>
  <si>
    <t>種　　別</t>
    <rPh sb="0" eb="1">
      <t>タネ</t>
    </rPh>
    <rPh sb="3" eb="4">
      <t>ベツ</t>
    </rPh>
    <phoneticPr fontId="2"/>
  </si>
  <si>
    <t>工 事 費 等</t>
    <rPh sb="0" eb="1">
      <t>コウ</t>
    </rPh>
    <rPh sb="2" eb="3">
      <t>コト</t>
    </rPh>
    <rPh sb="4" eb="5">
      <t>ヒ</t>
    </rPh>
    <rPh sb="6" eb="7">
      <t>トウ</t>
    </rPh>
    <phoneticPr fontId="2"/>
  </si>
  <si>
    <t>備　　考</t>
    <rPh sb="0" eb="1">
      <t>ソナエ</t>
    </rPh>
    <rPh sb="3" eb="4">
      <t>コウ</t>
    </rPh>
    <phoneticPr fontId="2"/>
  </si>
  <si>
    <t xml:space="preserve"> 直接工事費計</t>
    <phoneticPr fontId="2"/>
  </si>
  <si>
    <t>諸経費</t>
    <phoneticPr fontId="2"/>
  </si>
  <si>
    <t xml:space="preserve"> 工事費計</t>
    <phoneticPr fontId="2"/>
  </si>
  <si>
    <t>様式第２号（第８条関係）</t>
  </si>
  <si>
    <t>１．事業内容</t>
  </si>
  <si>
    <t>主工事</t>
  </si>
  <si>
    <t>屋根</t>
  </si>
  <si>
    <t>外壁</t>
  </si>
  <si>
    <t>構造</t>
  </si>
  <si>
    <t>部位</t>
  </si>
  <si>
    <t>仕上げ・仕様</t>
  </si>
  <si>
    <t>既</t>
  </si>
  <si>
    <t>存</t>
  </si>
  <si>
    <t>庇</t>
  </si>
  <si>
    <t>建具</t>
  </si>
  <si>
    <t>格子</t>
  </si>
  <si>
    <t>計</t>
  </si>
  <si>
    <t>軒裏</t>
  </si>
  <si>
    <t>画</t>
  </si>
  <si>
    <t>２．収支予算書</t>
  </si>
  <si>
    <t>項　　目</t>
  </si>
  <si>
    <t>変 更 前 金 額（円）</t>
    <rPh sb="0" eb="1">
      <t>ヘン</t>
    </rPh>
    <rPh sb="2" eb="3">
      <t>サラ</t>
    </rPh>
    <rPh sb="4" eb="5">
      <t>マエ</t>
    </rPh>
    <phoneticPr fontId="2"/>
  </si>
  <si>
    <t>金　　額（円）</t>
  </si>
  <si>
    <t>自　己　資　金</t>
  </si>
  <si>
    <t>他の補助金（　　　　　　　　）</t>
  </si>
  <si>
    <t>合　　　計</t>
  </si>
  <si>
    <t>名　 称</t>
    <rPh sb="0" eb="4">
      <t>メイショウ</t>
    </rPh>
    <phoneticPr fontId="2"/>
  </si>
  <si>
    <t>摘  要</t>
    <rPh sb="0" eb="4">
      <t>テキヨウ</t>
    </rPh>
    <phoneticPr fontId="2"/>
  </si>
  <si>
    <t>単 位</t>
    <rPh sb="0" eb="3">
      <t>タンイ</t>
    </rPh>
    <phoneticPr fontId="2"/>
  </si>
  <si>
    <t>式</t>
    <rPh sb="0" eb="1">
      <t>シキ</t>
    </rPh>
    <phoneticPr fontId="2"/>
  </si>
  <si>
    <t>小計</t>
    <rPh sb="0" eb="2">
      <t>ショウケイ</t>
    </rPh>
    <phoneticPr fontId="2"/>
  </si>
  <si>
    <r>
      <t xml:space="preserve">備  考
</t>
    </r>
    <r>
      <rPr>
        <sz val="8"/>
        <rFont val="ＭＳ Ｐ明朝"/>
        <family val="1"/>
        <charset val="128"/>
      </rPr>
      <t>※積算根拠など</t>
    </r>
    <rPh sb="0" eb="4">
      <t>ビコウ</t>
    </rPh>
    <rPh sb="6" eb="8">
      <t>セキサン</t>
    </rPh>
    <rPh sb="8" eb="10">
      <t>コンキョ</t>
    </rPh>
    <phoneticPr fontId="2"/>
  </si>
  <si>
    <t>㎡</t>
    <phoneticPr fontId="2"/>
  </si>
  <si>
    <t>殿</t>
    <rPh sb="0" eb="1">
      <t>トノ</t>
    </rPh>
    <phoneticPr fontId="2"/>
  </si>
  <si>
    <t>　下記住所の建物に対して、豊田市伝統的建造物群保存地区補助金を受けて、工事を実施することを土地所有者として同意します。</t>
    <rPh sb="1" eb="3">
      <t>カキ</t>
    </rPh>
    <rPh sb="3" eb="5">
      <t>ジュウショ</t>
    </rPh>
    <rPh sb="6" eb="8">
      <t>タテモノ</t>
    </rPh>
    <rPh sb="9" eb="10">
      <t>タイ</t>
    </rPh>
    <rPh sb="13" eb="16">
      <t>トヨタシ</t>
    </rPh>
    <rPh sb="16" eb="19">
      <t>デントウテキ</t>
    </rPh>
    <rPh sb="19" eb="22">
      <t>ケンゾウブツ</t>
    </rPh>
    <rPh sb="22" eb="23">
      <t>グン</t>
    </rPh>
    <rPh sb="23" eb="25">
      <t>ホゾン</t>
    </rPh>
    <rPh sb="25" eb="27">
      <t>チク</t>
    </rPh>
    <rPh sb="27" eb="30">
      <t>ホジョキン</t>
    </rPh>
    <rPh sb="31" eb="32">
      <t>ウ</t>
    </rPh>
    <rPh sb="35" eb="37">
      <t>コウジ</t>
    </rPh>
    <rPh sb="38" eb="40">
      <t>ジッシ</t>
    </rPh>
    <rPh sb="45" eb="47">
      <t>トチ</t>
    </rPh>
    <rPh sb="47" eb="50">
      <t>ショユウシャ</t>
    </rPh>
    <rPh sb="53" eb="55">
      <t>ドウイ</t>
    </rPh>
    <phoneticPr fontId="2"/>
  </si>
  <si>
    <t>同意する土地の場所</t>
    <rPh sb="0" eb="2">
      <t>ドウイ</t>
    </rPh>
    <rPh sb="4" eb="6">
      <t>トチ</t>
    </rPh>
    <rPh sb="7" eb="9">
      <t>バショ</t>
    </rPh>
    <phoneticPr fontId="2"/>
  </si>
  <si>
    <t>土地所有者</t>
    <rPh sb="0" eb="2">
      <t>トチ</t>
    </rPh>
    <rPh sb="2" eb="5">
      <t>ショユウシャ</t>
    </rPh>
    <phoneticPr fontId="2"/>
  </si>
  <si>
    <t>　下記住所の建物に対して、豊田市伝統的建造物群保存地区補助金を受けて、工事を実施することを建物所有者として同意します。</t>
    <rPh sb="1" eb="3">
      <t>カキ</t>
    </rPh>
    <rPh sb="3" eb="5">
      <t>ジュウショ</t>
    </rPh>
    <rPh sb="6" eb="8">
      <t>タテモノ</t>
    </rPh>
    <rPh sb="9" eb="10">
      <t>タイ</t>
    </rPh>
    <rPh sb="13" eb="16">
      <t>トヨタシ</t>
    </rPh>
    <rPh sb="16" eb="19">
      <t>デントウテキ</t>
    </rPh>
    <rPh sb="19" eb="22">
      <t>ケンゾウブツ</t>
    </rPh>
    <rPh sb="22" eb="23">
      <t>グン</t>
    </rPh>
    <rPh sb="23" eb="25">
      <t>ホゾン</t>
    </rPh>
    <rPh sb="25" eb="27">
      <t>チク</t>
    </rPh>
    <rPh sb="27" eb="30">
      <t>ホジョキン</t>
    </rPh>
    <rPh sb="31" eb="32">
      <t>ウ</t>
    </rPh>
    <rPh sb="35" eb="37">
      <t>コウジ</t>
    </rPh>
    <rPh sb="38" eb="40">
      <t>ジッシ</t>
    </rPh>
    <rPh sb="45" eb="47">
      <t>タテモノ</t>
    </rPh>
    <rPh sb="47" eb="50">
      <t>ショユウシャ</t>
    </rPh>
    <rPh sb="53" eb="55">
      <t>ドウイ</t>
    </rPh>
    <phoneticPr fontId="2"/>
  </si>
  <si>
    <t>同意する建物の場所</t>
    <rPh sb="0" eb="2">
      <t>ドウイ</t>
    </rPh>
    <rPh sb="4" eb="6">
      <t>タテモノ</t>
    </rPh>
    <rPh sb="7" eb="9">
      <t>バショ</t>
    </rPh>
    <phoneticPr fontId="2"/>
  </si>
  <si>
    <t>建物所有者</t>
    <rPh sb="0" eb="2">
      <t>タテモノ</t>
    </rPh>
    <rPh sb="2" eb="5">
      <t>ショユウシャ</t>
    </rPh>
    <phoneticPr fontId="2"/>
  </si>
  <si>
    <t>２．収支決算書</t>
    <rPh sb="4" eb="6">
      <t>ケッサン</t>
    </rPh>
    <phoneticPr fontId="2"/>
  </si>
  <si>
    <t>現状変更を申請する日</t>
    <rPh sb="9" eb="10">
      <t>ヒ</t>
    </rPh>
    <phoneticPr fontId="2"/>
  </si>
  <si>
    <t>現状変更の変更を申請する日</t>
    <rPh sb="0" eb="2">
      <t>ゲンジョウ</t>
    </rPh>
    <rPh sb="2" eb="4">
      <t>ヘンコウ</t>
    </rPh>
    <rPh sb="5" eb="7">
      <t>ヘンコウ</t>
    </rPh>
    <rPh sb="8" eb="10">
      <t>シンセイ</t>
    </rPh>
    <rPh sb="12" eb="13">
      <t>ビ</t>
    </rPh>
    <phoneticPr fontId="2"/>
  </si>
  <si>
    <t>現状変更の完了または中止を申請する日</t>
    <rPh sb="0" eb="2">
      <t>ゲンジョウ</t>
    </rPh>
    <rPh sb="2" eb="4">
      <t>ヘンコウ</t>
    </rPh>
    <rPh sb="5" eb="7">
      <t>カンリョウ</t>
    </rPh>
    <rPh sb="10" eb="12">
      <t>チュウシ</t>
    </rPh>
    <rPh sb="13" eb="15">
      <t>シンセイ</t>
    </rPh>
    <rPh sb="17" eb="18">
      <t>ビ</t>
    </rPh>
    <phoneticPr fontId="2"/>
  </si>
  <si>
    <t>現状変更行為の許可決定通知書について</t>
    <rPh sb="0" eb="2">
      <t>ゲンジョウ</t>
    </rPh>
    <rPh sb="2" eb="4">
      <t>ヘンコウ</t>
    </rPh>
    <rPh sb="4" eb="6">
      <t>コウイ</t>
    </rPh>
    <rPh sb="7" eb="9">
      <t>キョカ</t>
    </rPh>
    <rPh sb="9" eb="11">
      <t>ケッテイ</t>
    </rPh>
    <rPh sb="11" eb="14">
      <t>ツウチショ</t>
    </rPh>
    <phoneticPr fontId="2"/>
  </si>
  <si>
    <t>許可を受けた内容から変更する内容</t>
    <rPh sb="0" eb="2">
      <t>キョカ</t>
    </rPh>
    <rPh sb="3" eb="4">
      <t>ウ</t>
    </rPh>
    <rPh sb="6" eb="8">
      <t>ナイヨウ</t>
    </rPh>
    <rPh sb="10" eb="12">
      <t>ヘンコウ</t>
    </rPh>
    <rPh sb="14" eb="16">
      <t>ナイヨウ</t>
    </rPh>
    <phoneticPr fontId="2"/>
  </si>
  <si>
    <t>名称</t>
    <rPh sb="0" eb="2">
      <t>メイショウ</t>
    </rPh>
    <phoneticPr fontId="2"/>
  </si>
  <si>
    <t>施工責任者</t>
    <rPh sb="0" eb="2">
      <t>セコウ</t>
    </rPh>
    <rPh sb="2" eb="5">
      <t>セキニンシャ</t>
    </rPh>
    <phoneticPr fontId="2"/>
  </si>
  <si>
    <t>←選択してください</t>
    <rPh sb="1" eb="3">
      <t>センタク</t>
    </rPh>
    <phoneticPr fontId="2"/>
  </si>
  <si>
    <t>規定により届け出ます。</t>
    <rPh sb="0" eb="2">
      <t>キテイ</t>
    </rPh>
    <rPh sb="5" eb="6">
      <t>トド</t>
    </rPh>
    <rPh sb="7" eb="8">
      <t>デ</t>
    </rPh>
    <phoneticPr fontId="2"/>
  </si>
  <si>
    <t>したので、豊田市伝統的建造物群保存地区保存規則第５条の</t>
    <rPh sb="5" eb="8">
      <t>トヨタシ</t>
    </rPh>
    <rPh sb="8" eb="11">
      <t>デントウテキ</t>
    </rPh>
    <rPh sb="11" eb="14">
      <t>ケンゾウブツ</t>
    </rPh>
    <rPh sb="14" eb="15">
      <t>グン</t>
    </rPh>
    <rPh sb="15" eb="19">
      <t>ホゾンチク</t>
    </rPh>
    <rPh sb="19" eb="21">
      <t>ホゾン</t>
    </rPh>
    <rPh sb="21" eb="23">
      <t>キソク</t>
    </rPh>
    <phoneticPr fontId="2"/>
  </si>
  <si>
    <t>様式第１号（第２条関係）</t>
    <rPh sb="0" eb="2">
      <t>ヨウシキ</t>
    </rPh>
    <rPh sb="2" eb="3">
      <t>ダイ</t>
    </rPh>
    <rPh sb="4" eb="5">
      <t>ゴウ</t>
    </rPh>
    <rPh sb="6" eb="7">
      <t>ダイ</t>
    </rPh>
    <rPh sb="8" eb="9">
      <t>ジョウ</t>
    </rPh>
    <rPh sb="9" eb="11">
      <t>カンケイ</t>
    </rPh>
    <phoneticPr fontId="2"/>
  </si>
  <si>
    <t>当 初 金 額（円）</t>
    <rPh sb="0" eb="1">
      <t>トウ</t>
    </rPh>
    <rPh sb="2" eb="3">
      <t>ハツ</t>
    </rPh>
    <phoneticPr fontId="2"/>
  </si>
  <si>
    <t>　変 更 後 金 額（円）</t>
    <rPh sb="1" eb="2">
      <t>ヘン</t>
    </rPh>
    <rPh sb="3" eb="4">
      <t>サラ</t>
    </rPh>
    <rPh sb="5" eb="6">
      <t>ゴ</t>
    </rPh>
    <phoneticPr fontId="2"/>
  </si>
  <si>
    <t>当初</t>
    <rPh sb="0" eb="2">
      <t>トウショ</t>
    </rPh>
    <phoneticPr fontId="2"/>
  </si>
  <si>
    <t>変更</t>
    <rPh sb="0" eb="2">
      <t>ヘンコウ</t>
    </rPh>
    <phoneticPr fontId="2"/>
  </si>
  <si>
    <t>実績</t>
    <rPh sb="0" eb="2">
      <t>ジッセキ</t>
    </rPh>
    <phoneticPr fontId="2"/>
  </si>
  <si>
    <t>直接仮設工事</t>
    <rPh sb="0" eb="2">
      <t>チョクセツ</t>
    </rPh>
    <rPh sb="2" eb="4">
      <t>カセツ</t>
    </rPh>
    <rPh sb="4" eb="6">
      <t>コウジ</t>
    </rPh>
    <phoneticPr fontId="2"/>
  </si>
  <si>
    <t>塗装工事</t>
    <rPh sb="0" eb="2">
      <t>トソウ</t>
    </rPh>
    <rPh sb="2" eb="4">
      <t>コウジ</t>
    </rPh>
    <phoneticPr fontId="2"/>
  </si>
  <si>
    <t>雑工事</t>
    <rPh sb="0" eb="1">
      <t>ザツ</t>
    </rPh>
    <rPh sb="1" eb="3">
      <t>コウジ</t>
    </rPh>
    <phoneticPr fontId="2"/>
  </si>
  <si>
    <t>設備工事</t>
    <rPh sb="0" eb="2">
      <t>セツビ</t>
    </rPh>
    <rPh sb="2" eb="4">
      <t>コウジ</t>
    </rPh>
    <phoneticPr fontId="2"/>
  </si>
  <si>
    <t>設計監理料</t>
    <rPh sb="0" eb="2">
      <t>セッケイ</t>
    </rPh>
    <rPh sb="2" eb="4">
      <t>カンリ</t>
    </rPh>
    <rPh sb="4" eb="5">
      <t>リョウ</t>
    </rPh>
    <phoneticPr fontId="2"/>
  </si>
  <si>
    <t>消費税相当額</t>
    <phoneticPr fontId="2"/>
  </si>
  <si>
    <t>合　　計</t>
    <phoneticPr fontId="2"/>
  </si>
  <si>
    <t>設計内訳書</t>
    <rPh sb="0" eb="2">
      <t>セッケイ</t>
    </rPh>
    <rPh sb="2" eb="5">
      <t>ウチワケショ</t>
    </rPh>
    <phoneticPr fontId="2"/>
  </si>
  <si>
    <t>単 価 
（円）</t>
    <rPh sb="0" eb="3">
      <t>タンカ</t>
    </rPh>
    <rPh sb="6" eb="7">
      <t>エン</t>
    </rPh>
    <phoneticPr fontId="2"/>
  </si>
  <si>
    <t>全体
数量</t>
    <rPh sb="0" eb="2">
      <t>ゼンタイ</t>
    </rPh>
    <rPh sb="3" eb="5">
      <t>スウリョウ</t>
    </rPh>
    <phoneticPr fontId="2"/>
  </si>
  <si>
    <t>全体
金 額 （円）</t>
    <rPh sb="0" eb="2">
      <t>ゼンタイ</t>
    </rPh>
    <rPh sb="3" eb="6">
      <t>キンガク</t>
    </rPh>
    <rPh sb="8" eb="9">
      <t>エン</t>
    </rPh>
    <phoneticPr fontId="2"/>
  </si>
  <si>
    <t>補助対象
数量</t>
    <rPh sb="0" eb="2">
      <t>ホジョ</t>
    </rPh>
    <rPh sb="2" eb="4">
      <t>タイショウ</t>
    </rPh>
    <rPh sb="5" eb="7">
      <t>スウリョウ</t>
    </rPh>
    <phoneticPr fontId="2"/>
  </si>
  <si>
    <t>補助対象
金額（円）</t>
    <rPh sb="0" eb="2">
      <t>ホジョ</t>
    </rPh>
    <rPh sb="2" eb="4">
      <t>タイショウ</t>
    </rPh>
    <rPh sb="5" eb="7">
      <t>キンガク</t>
    </rPh>
    <rPh sb="8" eb="9">
      <t>エン</t>
    </rPh>
    <phoneticPr fontId="2"/>
  </si>
  <si>
    <t>水盛・遣方・墨出し</t>
    <rPh sb="0" eb="2">
      <t>ミズモ</t>
    </rPh>
    <rPh sb="3" eb="4">
      <t>ヤ</t>
    </rPh>
    <rPh sb="4" eb="5">
      <t>カタ</t>
    </rPh>
    <rPh sb="6" eb="7">
      <t>スミ</t>
    </rPh>
    <rPh sb="7" eb="8">
      <t>ダ</t>
    </rPh>
    <phoneticPr fontId="2"/>
  </si>
  <si>
    <t>㎡</t>
    <phoneticPr fontId="2"/>
  </si>
  <si>
    <t>㎡</t>
    <phoneticPr fontId="2"/>
  </si>
  <si>
    <t>整理清掃費</t>
    <rPh sb="0" eb="2">
      <t>セイリ</t>
    </rPh>
    <rPh sb="2" eb="4">
      <t>セイソウ</t>
    </rPh>
    <rPh sb="4" eb="5">
      <t>ヒ</t>
    </rPh>
    <phoneticPr fontId="2"/>
  </si>
  <si>
    <t>㎡</t>
    <phoneticPr fontId="2"/>
  </si>
  <si>
    <t>仮設便所・水道・電気</t>
    <rPh sb="0" eb="2">
      <t>カセツ</t>
    </rPh>
    <rPh sb="2" eb="4">
      <t>ベンジョ</t>
    </rPh>
    <rPh sb="5" eb="7">
      <t>スイドウ</t>
    </rPh>
    <rPh sb="8" eb="10">
      <t>デンキ</t>
    </rPh>
    <phoneticPr fontId="2"/>
  </si>
  <si>
    <t>外部足場</t>
    <rPh sb="0" eb="2">
      <t>ガイブ</t>
    </rPh>
    <rPh sb="2" eb="4">
      <t>アシバ</t>
    </rPh>
    <phoneticPr fontId="2"/>
  </si>
  <si>
    <t>既設建物解体</t>
    <rPh sb="0" eb="2">
      <t>キセツ</t>
    </rPh>
    <rPh sb="2" eb="4">
      <t>タテモノ</t>
    </rPh>
    <rPh sb="4" eb="6">
      <t>カイタイ</t>
    </rPh>
    <phoneticPr fontId="2"/>
  </si>
  <si>
    <t>全解体</t>
    <rPh sb="0" eb="1">
      <t>ゼン</t>
    </rPh>
    <rPh sb="1" eb="3">
      <t>カイタイ</t>
    </rPh>
    <phoneticPr fontId="2"/>
  </si>
  <si>
    <t>屋根瓦降ろし</t>
    <rPh sb="0" eb="2">
      <t>ヤネ</t>
    </rPh>
    <rPh sb="2" eb="3">
      <t>カワラ</t>
    </rPh>
    <rPh sb="3" eb="4">
      <t>オ</t>
    </rPh>
    <phoneticPr fontId="2"/>
  </si>
  <si>
    <t>土壁解体</t>
    <rPh sb="0" eb="1">
      <t>ツチ</t>
    </rPh>
    <rPh sb="1" eb="2">
      <t>カベ</t>
    </rPh>
    <rPh sb="2" eb="4">
      <t>カイタイ</t>
    </rPh>
    <phoneticPr fontId="2"/>
  </si>
  <si>
    <t>㎡</t>
    <phoneticPr fontId="2"/>
  </si>
  <si>
    <t>発生材処分費</t>
    <rPh sb="0" eb="2">
      <t>ハッセイ</t>
    </rPh>
    <rPh sb="2" eb="3">
      <t>ザイ</t>
    </rPh>
    <rPh sb="3" eb="5">
      <t>ショブン</t>
    </rPh>
    <rPh sb="5" eb="6">
      <t>ヒ</t>
    </rPh>
    <phoneticPr fontId="2"/>
  </si>
  <si>
    <t>㎥</t>
    <phoneticPr fontId="2"/>
  </si>
  <si>
    <t>発生材運搬費</t>
    <rPh sb="0" eb="2">
      <t>ハッセイ</t>
    </rPh>
    <rPh sb="2" eb="3">
      <t>ザイ</t>
    </rPh>
    <rPh sb="3" eb="5">
      <t>ウンパン</t>
    </rPh>
    <rPh sb="5" eb="6">
      <t>ヒ</t>
    </rPh>
    <phoneticPr fontId="2"/>
  </si>
  <si>
    <t>構造材</t>
    <rPh sb="0" eb="3">
      <t>コウゾウザイ</t>
    </rPh>
    <phoneticPr fontId="2"/>
  </si>
  <si>
    <t>材料費</t>
    <rPh sb="0" eb="3">
      <t>ザイリョウヒ</t>
    </rPh>
    <phoneticPr fontId="2"/>
  </si>
  <si>
    <t>大工手間</t>
    <rPh sb="0" eb="2">
      <t>ダイク</t>
    </rPh>
    <rPh sb="2" eb="4">
      <t>テマ</t>
    </rPh>
    <phoneticPr fontId="2"/>
  </si>
  <si>
    <t>手元手間</t>
    <rPh sb="0" eb="2">
      <t>テモト</t>
    </rPh>
    <rPh sb="2" eb="4">
      <t>テマ</t>
    </rPh>
    <phoneticPr fontId="2"/>
  </si>
  <si>
    <t>建て起こし</t>
    <rPh sb="0" eb="1">
      <t>タ</t>
    </rPh>
    <rPh sb="2" eb="3">
      <t>オ</t>
    </rPh>
    <phoneticPr fontId="2"/>
  </si>
  <si>
    <t>釘・金物</t>
    <rPh sb="0" eb="1">
      <t>クギ</t>
    </rPh>
    <rPh sb="2" eb="4">
      <t>カナモノ</t>
    </rPh>
    <phoneticPr fontId="2"/>
  </si>
  <si>
    <t>既設いぶし瓦選別</t>
    <rPh sb="0" eb="2">
      <t>キセツ</t>
    </rPh>
    <rPh sb="5" eb="6">
      <t>カワラ</t>
    </rPh>
    <rPh sb="6" eb="8">
      <t>センベツ</t>
    </rPh>
    <phoneticPr fontId="2"/>
  </si>
  <si>
    <t>既設いぶし瓦再利用</t>
    <rPh sb="0" eb="2">
      <t>キセツ</t>
    </rPh>
    <rPh sb="5" eb="6">
      <t>カワラ</t>
    </rPh>
    <rPh sb="6" eb="9">
      <t>サイリヨウ</t>
    </rPh>
    <phoneticPr fontId="2"/>
  </si>
  <si>
    <t>いぶし瓦葺き</t>
    <rPh sb="3" eb="4">
      <t>カワラ</t>
    </rPh>
    <rPh sb="4" eb="5">
      <t>ブ</t>
    </rPh>
    <phoneticPr fontId="2"/>
  </si>
  <si>
    <t>棟瓦</t>
    <rPh sb="0" eb="1">
      <t>ムネ</t>
    </rPh>
    <rPh sb="1" eb="2">
      <t>カワラ</t>
    </rPh>
    <phoneticPr fontId="2"/>
  </si>
  <si>
    <t>ｍ</t>
    <phoneticPr fontId="2"/>
  </si>
  <si>
    <t>鬼瓦</t>
    <rPh sb="0" eb="1">
      <t>オニ</t>
    </rPh>
    <rPh sb="1" eb="2">
      <t>カワラ</t>
    </rPh>
    <phoneticPr fontId="2"/>
  </si>
  <si>
    <t>土居のし積み</t>
    <rPh sb="0" eb="2">
      <t>ドイ</t>
    </rPh>
    <rPh sb="4" eb="5">
      <t>ツ</t>
    </rPh>
    <phoneticPr fontId="2"/>
  </si>
  <si>
    <t>軒先</t>
    <rPh sb="0" eb="2">
      <t>ノキサキ</t>
    </rPh>
    <phoneticPr fontId="2"/>
  </si>
  <si>
    <t>袖部</t>
    <rPh sb="0" eb="1">
      <t>ソデ</t>
    </rPh>
    <rPh sb="1" eb="2">
      <t>ブ</t>
    </rPh>
    <phoneticPr fontId="2"/>
  </si>
  <si>
    <t>ｍ</t>
    <phoneticPr fontId="2"/>
  </si>
  <si>
    <t>漆喰</t>
    <rPh sb="0" eb="2">
      <t>シックイ</t>
    </rPh>
    <phoneticPr fontId="2"/>
  </si>
  <si>
    <t>防水</t>
    <rPh sb="0" eb="2">
      <t>ボウスイ</t>
    </rPh>
    <phoneticPr fontId="2"/>
  </si>
  <si>
    <t>m</t>
    <phoneticPr fontId="2"/>
  </si>
  <si>
    <t>竪樋</t>
    <rPh sb="0" eb="1">
      <t>タテ</t>
    </rPh>
    <rPh sb="1" eb="2">
      <t>トイ</t>
    </rPh>
    <phoneticPr fontId="2"/>
  </si>
  <si>
    <t>集水器</t>
    <rPh sb="0" eb="1">
      <t>シュウ</t>
    </rPh>
    <rPh sb="1" eb="2">
      <t>スイ</t>
    </rPh>
    <rPh sb="2" eb="3">
      <t>キ</t>
    </rPh>
    <phoneticPr fontId="2"/>
  </si>
  <si>
    <t>諸経費</t>
    <rPh sb="0" eb="3">
      <t>ショケイヒ</t>
    </rPh>
    <phoneticPr fontId="2"/>
  </si>
  <si>
    <t>建屋揚屋</t>
    <phoneticPr fontId="2"/>
  </si>
  <si>
    <t>㎡</t>
    <phoneticPr fontId="2"/>
  </si>
  <si>
    <t>㎡</t>
    <phoneticPr fontId="2"/>
  </si>
  <si>
    <t>ヶ</t>
    <phoneticPr fontId="2"/>
  </si>
  <si>
    <t>修理</t>
    <rPh sb="0" eb="2">
      <t>シュウリ</t>
    </rPh>
    <phoneticPr fontId="2"/>
  </si>
  <si>
    <t>修景</t>
    <rPh sb="0" eb="1">
      <t>シュウ</t>
    </rPh>
    <rPh sb="1" eb="2">
      <t>ケイ</t>
    </rPh>
    <phoneticPr fontId="2"/>
  </si>
  <si>
    <t>←このままにしてください。</t>
    <phoneticPr fontId="2"/>
  </si>
  <si>
    <t>補助率</t>
    <rPh sb="0" eb="3">
      <t>ホジョリツ</t>
    </rPh>
    <phoneticPr fontId="2"/>
  </si>
  <si>
    <t>←あれば記入</t>
    <rPh sb="4" eb="6">
      <t>キニュウ</t>
    </rPh>
    <phoneticPr fontId="2"/>
  </si>
  <si>
    <t>消費税率</t>
    <rPh sb="0" eb="2">
      <t>ショウヒ</t>
    </rPh>
    <rPh sb="2" eb="3">
      <t>ゼイ</t>
    </rPh>
    <rPh sb="3" eb="4">
      <t>リツ</t>
    </rPh>
    <phoneticPr fontId="2"/>
  </si>
  <si>
    <t>補助対象</t>
    <rPh sb="0" eb="2">
      <t>ホジョ</t>
    </rPh>
    <rPh sb="2" eb="4">
      <t>タイショウ</t>
    </rPh>
    <phoneticPr fontId="2"/>
  </si>
  <si>
    <t>豊田市</t>
    <rPh sb="0" eb="3">
      <t>トヨタシ</t>
    </rPh>
    <phoneticPr fontId="2"/>
  </si>
  <si>
    <t>単価</t>
    <rPh sb="0" eb="2">
      <t>タンカ</t>
    </rPh>
    <phoneticPr fontId="2"/>
  </si>
  <si>
    <t>木材明細参照</t>
    <rPh sb="0" eb="2">
      <t>モクザイ</t>
    </rPh>
    <rPh sb="2" eb="4">
      <t>メイサイ</t>
    </rPh>
    <rPh sb="4" eb="6">
      <t>サンショウ</t>
    </rPh>
    <phoneticPr fontId="2"/>
  </si>
  <si>
    <t>葺き手間、洗浄とも</t>
    <rPh sb="5" eb="7">
      <t>センジョウ</t>
    </rPh>
    <phoneticPr fontId="2"/>
  </si>
  <si>
    <t>桟瓦、切妻、桟木とも</t>
    <rPh sb="3" eb="4">
      <t>キ</t>
    </rPh>
    <rPh sb="4" eb="5">
      <t>ツマ</t>
    </rPh>
    <phoneticPr fontId="2"/>
  </si>
  <si>
    <t>３段</t>
    <rPh sb="1" eb="2">
      <t>ダン</t>
    </rPh>
    <phoneticPr fontId="2"/>
  </si>
  <si>
    <t>又ギ鬼</t>
    <rPh sb="0" eb="1">
      <t>マタ</t>
    </rPh>
    <rPh sb="2" eb="3">
      <t>オニ</t>
    </rPh>
    <phoneticPr fontId="2"/>
  </si>
  <si>
    <t>蛇の目</t>
    <rPh sb="0" eb="1">
      <t>ジャ</t>
    </rPh>
    <rPh sb="2" eb="3">
      <t>メ</t>
    </rPh>
    <phoneticPr fontId="2"/>
  </si>
  <si>
    <t>塩ビ製半丸、金物とも</t>
    <rPh sb="6" eb="8">
      <t>カナモノ</t>
    </rPh>
    <phoneticPr fontId="2"/>
  </si>
  <si>
    <t>Ｗ (m)</t>
  </si>
  <si>
    <t>Ｄ (m)</t>
  </si>
  <si>
    <t>Ｌ (m)</t>
  </si>
  <si>
    <t>解体工事</t>
    <phoneticPr fontId="2"/>
  </si>
  <si>
    <t>基礎工事</t>
    <phoneticPr fontId="2"/>
  </si>
  <si>
    <t>木　工事</t>
    <phoneticPr fontId="2"/>
  </si>
  <si>
    <t>屋根工事</t>
    <phoneticPr fontId="2"/>
  </si>
  <si>
    <t>板金工事</t>
    <phoneticPr fontId="2"/>
  </si>
  <si>
    <t>左官工事</t>
    <phoneticPr fontId="2"/>
  </si>
  <si>
    <t>建具工事</t>
    <phoneticPr fontId="2"/>
  </si>
  <si>
    <t>ｍ</t>
    <phoneticPr fontId="2"/>
  </si>
  <si>
    <t>アスファルトルーフィング35kg</t>
    <phoneticPr fontId="2"/>
  </si>
  <si>
    <t>㎡</t>
    <phoneticPr fontId="2"/>
  </si>
  <si>
    <t>荒壁付け</t>
    <phoneticPr fontId="2"/>
  </si>
  <si>
    <t>小舞とも</t>
    <phoneticPr fontId="2"/>
  </si>
  <si>
    <t>分類</t>
    <rPh sb="0" eb="2">
      <t>ブンルイ</t>
    </rPh>
    <phoneticPr fontId="57"/>
  </si>
  <si>
    <t>名　称</t>
    <rPh sb="0" eb="1">
      <t>ナ</t>
    </rPh>
    <rPh sb="2" eb="3">
      <t>ショウ</t>
    </rPh>
    <phoneticPr fontId="57"/>
  </si>
  <si>
    <t>場　所</t>
    <rPh sb="0" eb="1">
      <t>バ</t>
    </rPh>
    <rPh sb="2" eb="3">
      <t>ショ</t>
    </rPh>
    <phoneticPr fontId="57"/>
  </si>
  <si>
    <t>材種</t>
    <rPh sb="0" eb="1">
      <t>ザイ</t>
    </rPh>
    <rPh sb="1" eb="2">
      <t>シュ</t>
    </rPh>
    <phoneticPr fontId="57"/>
  </si>
  <si>
    <t>等級</t>
    <rPh sb="0" eb="2">
      <t>トウキュウ</t>
    </rPh>
    <phoneticPr fontId="57"/>
  </si>
  <si>
    <t>単位</t>
    <rPh sb="0" eb="2">
      <t>タンイ</t>
    </rPh>
    <phoneticPr fontId="57"/>
  </si>
  <si>
    <t>木材の大きさ</t>
    <rPh sb="0" eb="2">
      <t>モクザイ</t>
    </rPh>
    <rPh sb="3" eb="4">
      <t>オオ</t>
    </rPh>
    <phoneticPr fontId="57"/>
  </si>
  <si>
    <t>全体数量</t>
    <rPh sb="0" eb="2">
      <t>ゼンタイ</t>
    </rPh>
    <rPh sb="2" eb="4">
      <t>スウリョウ</t>
    </rPh>
    <phoneticPr fontId="57"/>
  </si>
  <si>
    <t>全体材積</t>
    <rPh sb="0" eb="2">
      <t>ゼンタイ</t>
    </rPh>
    <rPh sb="2" eb="3">
      <t>ザイ</t>
    </rPh>
    <rPh sb="3" eb="4">
      <t>セキ</t>
    </rPh>
    <phoneticPr fontId="57"/>
  </si>
  <si>
    <t>上限単価
（豊田市）</t>
    <rPh sb="0" eb="2">
      <t>ジョウゲン</t>
    </rPh>
    <rPh sb="2" eb="4">
      <t>タンカ</t>
    </rPh>
    <rPh sb="6" eb="9">
      <t>トヨタシ</t>
    </rPh>
    <phoneticPr fontId="57"/>
  </si>
  <si>
    <t>補助対象
採用単価</t>
    <rPh sb="0" eb="2">
      <t>ホジョ</t>
    </rPh>
    <rPh sb="2" eb="4">
      <t>タイショウ</t>
    </rPh>
    <rPh sb="5" eb="7">
      <t>サイヨウ</t>
    </rPh>
    <rPh sb="7" eb="9">
      <t>タンカ</t>
    </rPh>
    <phoneticPr fontId="57"/>
  </si>
  <si>
    <t>全体金額</t>
    <rPh sb="0" eb="2">
      <t>ゼンタイ</t>
    </rPh>
    <rPh sb="2" eb="4">
      <t>キンガク</t>
    </rPh>
    <phoneticPr fontId="57"/>
  </si>
  <si>
    <t>補助対象金額</t>
    <rPh sb="0" eb="2">
      <t>ホジョ</t>
    </rPh>
    <rPh sb="2" eb="4">
      <t>タイショウ</t>
    </rPh>
    <rPh sb="4" eb="6">
      <t>キンガク</t>
    </rPh>
    <phoneticPr fontId="57"/>
  </si>
  <si>
    <t>部材
使用率</t>
    <rPh sb="0" eb="1">
      <t>ブ</t>
    </rPh>
    <rPh sb="1" eb="2">
      <t>ザイ</t>
    </rPh>
    <rPh sb="3" eb="5">
      <t>シヨウ</t>
    </rPh>
    <rPh sb="5" eb="6">
      <t>リツ</t>
    </rPh>
    <phoneticPr fontId="57"/>
  </si>
  <si>
    <t>材積</t>
    <rPh sb="0" eb="1">
      <t>ザイ</t>
    </rPh>
    <rPh sb="1" eb="2">
      <t>セキ</t>
    </rPh>
    <phoneticPr fontId="57"/>
  </si>
  <si>
    <t>対象数量</t>
    <rPh sb="0" eb="2">
      <t>タイショウ</t>
    </rPh>
    <rPh sb="2" eb="4">
      <t>スウリョウ</t>
    </rPh>
    <phoneticPr fontId="57"/>
  </si>
  <si>
    <t>補助対象</t>
    <rPh sb="0" eb="2">
      <t>ホジョ</t>
    </rPh>
    <rPh sb="2" eb="4">
      <t>タイショウ</t>
    </rPh>
    <phoneticPr fontId="57"/>
  </si>
  <si>
    <t>対象外</t>
    <rPh sb="0" eb="2">
      <t>タイショウ</t>
    </rPh>
    <rPh sb="2" eb="3">
      <t>ガイ</t>
    </rPh>
    <phoneticPr fontId="57"/>
  </si>
  <si>
    <t>構造材</t>
    <rPh sb="0" eb="2">
      <t>コウゾウ</t>
    </rPh>
    <rPh sb="2" eb="3">
      <t>ザイ</t>
    </rPh>
    <phoneticPr fontId="57"/>
  </si>
  <si>
    <t>土台</t>
    <rPh sb="0" eb="2">
      <t>ドダイ</t>
    </rPh>
    <phoneticPr fontId="57"/>
  </si>
  <si>
    <t>栗</t>
    <rPh sb="0" eb="1">
      <t>クリ</t>
    </rPh>
    <phoneticPr fontId="57"/>
  </si>
  <si>
    <t>ｍ3</t>
    <phoneticPr fontId="57"/>
  </si>
  <si>
    <t>柱</t>
    <rPh sb="0" eb="1">
      <t>ハシラ</t>
    </rPh>
    <phoneticPr fontId="57"/>
  </si>
  <si>
    <t>桧</t>
    <rPh sb="0" eb="1">
      <t>ヒノキ</t>
    </rPh>
    <phoneticPr fontId="57"/>
  </si>
  <si>
    <t>梁</t>
    <rPh sb="0" eb="1">
      <t>ハリ</t>
    </rPh>
    <phoneticPr fontId="57"/>
  </si>
  <si>
    <t>地松</t>
    <rPh sb="0" eb="1">
      <t>ジ</t>
    </rPh>
    <rPh sb="1" eb="2">
      <t>マツ</t>
    </rPh>
    <phoneticPr fontId="57"/>
  </si>
  <si>
    <t>小節</t>
    <rPh sb="0" eb="1">
      <t>コ</t>
    </rPh>
    <rPh sb="1" eb="2">
      <t>フシ</t>
    </rPh>
    <phoneticPr fontId="57"/>
  </si>
  <si>
    <t>登り梁</t>
    <rPh sb="0" eb="1">
      <t>ノボ</t>
    </rPh>
    <rPh sb="2" eb="3">
      <t>ハリ</t>
    </rPh>
    <phoneticPr fontId="57"/>
  </si>
  <si>
    <t>桁</t>
    <rPh sb="0" eb="1">
      <t>ケタ</t>
    </rPh>
    <phoneticPr fontId="57"/>
  </si>
  <si>
    <t>小屋束</t>
    <rPh sb="0" eb="2">
      <t>コヤ</t>
    </rPh>
    <rPh sb="2" eb="3">
      <t>ツカ</t>
    </rPh>
    <phoneticPr fontId="57"/>
  </si>
  <si>
    <t>母屋</t>
    <rPh sb="0" eb="2">
      <t>モヤ</t>
    </rPh>
    <phoneticPr fontId="57"/>
  </si>
  <si>
    <t>棟木</t>
    <rPh sb="0" eb="1">
      <t>ムナ</t>
    </rPh>
    <rPh sb="1" eb="2">
      <t>キ</t>
    </rPh>
    <phoneticPr fontId="57"/>
  </si>
  <si>
    <t>垂木</t>
    <rPh sb="0" eb="2">
      <t>タルキ</t>
    </rPh>
    <phoneticPr fontId="57"/>
  </si>
  <si>
    <t>杉</t>
    <rPh sb="0" eb="1">
      <t>スギ</t>
    </rPh>
    <phoneticPr fontId="57"/>
  </si>
  <si>
    <t>貫</t>
    <rPh sb="0" eb="1">
      <t>ヌキ</t>
    </rPh>
    <phoneticPr fontId="57"/>
  </si>
  <si>
    <t>合　　計</t>
    <rPh sb="0" eb="4">
      <t>ゴウケイ</t>
    </rPh>
    <phoneticPr fontId="57"/>
  </si>
  <si>
    <t>端数切捨て</t>
    <rPh sb="0" eb="2">
      <t>ハスウ</t>
    </rPh>
    <rPh sb="2" eb="4">
      <t>キリス</t>
    </rPh>
    <phoneticPr fontId="57"/>
  </si>
  <si>
    <t>造作材</t>
    <rPh sb="0" eb="2">
      <t>ゾウサク</t>
    </rPh>
    <rPh sb="2" eb="3">
      <t>ザイ</t>
    </rPh>
    <phoneticPr fontId="57"/>
  </si>
  <si>
    <t>腰壁</t>
    <rPh sb="0" eb="1">
      <t>コシ</t>
    </rPh>
    <rPh sb="1" eb="2">
      <t>カベ</t>
    </rPh>
    <phoneticPr fontId="57"/>
  </si>
  <si>
    <t>下見板</t>
    <rPh sb="0" eb="2">
      <t>シタミ</t>
    </rPh>
    <rPh sb="2" eb="3">
      <t>イタ</t>
    </rPh>
    <phoneticPr fontId="57"/>
  </si>
  <si>
    <t>ｽｷﾞ</t>
    <phoneticPr fontId="57"/>
  </si>
  <si>
    <t>見切縁</t>
    <rPh sb="0" eb="2">
      <t>ミキ</t>
    </rPh>
    <rPh sb="2" eb="3">
      <t>フチ</t>
    </rPh>
    <phoneticPr fontId="57"/>
  </si>
  <si>
    <t>霧除</t>
    <rPh sb="0" eb="2">
      <t>キリヨ</t>
    </rPh>
    <phoneticPr fontId="57"/>
  </si>
  <si>
    <t>腕木</t>
    <rPh sb="0" eb="2">
      <t>ウデキ</t>
    </rPh>
    <phoneticPr fontId="57"/>
  </si>
  <si>
    <t>ﾋﾉｷ</t>
    <phoneticPr fontId="57"/>
  </si>
  <si>
    <t>目板</t>
    <rPh sb="0" eb="2">
      <t>メイタ</t>
    </rPh>
    <phoneticPr fontId="57"/>
  </si>
  <si>
    <t>小庇</t>
    <rPh sb="0" eb="1">
      <t>コ</t>
    </rPh>
    <rPh sb="1" eb="2">
      <t>ヒサシ</t>
    </rPh>
    <phoneticPr fontId="57"/>
  </si>
  <si>
    <t>持ち送り</t>
    <rPh sb="0" eb="1">
      <t>モ</t>
    </rPh>
    <rPh sb="2" eb="3">
      <t>オク</t>
    </rPh>
    <phoneticPr fontId="57"/>
  </si>
  <si>
    <t>破風板</t>
    <rPh sb="0" eb="2">
      <t>ハフ</t>
    </rPh>
    <rPh sb="2" eb="3">
      <t>イタ</t>
    </rPh>
    <phoneticPr fontId="57"/>
  </si>
  <si>
    <t>戸箱</t>
    <rPh sb="0" eb="2">
      <t>トバコ</t>
    </rPh>
    <phoneticPr fontId="57"/>
  </si>
  <si>
    <t>胴縁</t>
    <rPh sb="0" eb="1">
      <t>ドウ</t>
    </rPh>
    <rPh sb="1" eb="2">
      <t>フチ</t>
    </rPh>
    <phoneticPr fontId="57"/>
  </si>
  <si>
    <t>見切り縁</t>
    <rPh sb="0" eb="2">
      <t>ミキ</t>
    </rPh>
    <rPh sb="3" eb="4">
      <t>フチ</t>
    </rPh>
    <phoneticPr fontId="57"/>
  </si>
  <si>
    <t>板</t>
    <rPh sb="0" eb="1">
      <t>イタ</t>
    </rPh>
    <phoneticPr fontId="57"/>
  </si>
  <si>
    <t>鴨居</t>
    <rPh sb="0" eb="2">
      <t>カモイ</t>
    </rPh>
    <phoneticPr fontId="57"/>
  </si>
  <si>
    <t>無目</t>
    <rPh sb="0" eb="1">
      <t>ム</t>
    </rPh>
    <rPh sb="1" eb="2">
      <t>メ</t>
    </rPh>
    <phoneticPr fontId="57"/>
  </si>
  <si>
    <t>敷居</t>
    <rPh sb="0" eb="2">
      <t>シキイ</t>
    </rPh>
    <phoneticPr fontId="57"/>
  </si>
  <si>
    <t>大引</t>
    <rPh sb="0" eb="1">
      <t>オオ</t>
    </rPh>
    <rPh sb="1" eb="2">
      <t>ヒ</t>
    </rPh>
    <phoneticPr fontId="57"/>
  </si>
  <si>
    <t>根太</t>
    <rPh sb="0" eb="1">
      <t>ネ</t>
    </rPh>
    <rPh sb="1" eb="2">
      <t>タ</t>
    </rPh>
    <phoneticPr fontId="57"/>
  </si>
  <si>
    <t>床束</t>
    <rPh sb="0" eb="1">
      <t>ユカ</t>
    </rPh>
    <rPh sb="1" eb="2">
      <t>ツカ</t>
    </rPh>
    <phoneticPr fontId="57"/>
  </si>
  <si>
    <t>荒床</t>
    <rPh sb="0" eb="1">
      <t>アラ</t>
    </rPh>
    <rPh sb="1" eb="2">
      <t>ユカ</t>
    </rPh>
    <phoneticPr fontId="57"/>
  </si>
  <si>
    <t>畳寄</t>
    <rPh sb="0" eb="1">
      <t>タタミ</t>
    </rPh>
    <rPh sb="1" eb="2">
      <t>ヨ</t>
    </rPh>
    <phoneticPr fontId="57"/>
  </si>
  <si>
    <t>框</t>
    <rPh sb="0" eb="1">
      <t>カマチ</t>
    </rPh>
    <phoneticPr fontId="57"/>
  </si>
  <si>
    <t>天井板</t>
    <rPh sb="0" eb="3">
      <t>テンジョウイタ</t>
    </rPh>
    <phoneticPr fontId="57"/>
  </si>
  <si>
    <t>廻縁</t>
    <rPh sb="0" eb="1">
      <t>マワリ</t>
    </rPh>
    <rPh sb="1" eb="2">
      <t>フチ</t>
    </rPh>
    <phoneticPr fontId="57"/>
  </si>
  <si>
    <t>棹縁</t>
    <rPh sb="0" eb="1">
      <t>サオ</t>
    </rPh>
    <rPh sb="1" eb="2">
      <t>フチ</t>
    </rPh>
    <phoneticPr fontId="57"/>
  </si>
  <si>
    <t>人工の単価</t>
    <rPh sb="0" eb="1">
      <t>ニン</t>
    </rPh>
    <rPh sb="1" eb="2">
      <t>ク</t>
    </rPh>
    <rPh sb="3" eb="5">
      <t>タンカ</t>
    </rPh>
    <phoneticPr fontId="57"/>
  </si>
  <si>
    <t>豊田市設定
単価</t>
    <rPh sb="0" eb="3">
      <t>トヨタシ</t>
    </rPh>
    <rPh sb="3" eb="5">
      <t>セッテイ</t>
    </rPh>
    <rPh sb="6" eb="8">
      <t>タンカ</t>
    </rPh>
    <phoneticPr fontId="57"/>
  </si>
  <si>
    <t>補助対象単価</t>
    <rPh sb="0" eb="2">
      <t>ホジョ</t>
    </rPh>
    <rPh sb="2" eb="4">
      <t>タイショウ</t>
    </rPh>
    <rPh sb="4" eb="6">
      <t>タンカ</t>
    </rPh>
    <phoneticPr fontId="57"/>
  </si>
  <si>
    <t>人工/㎥</t>
    <rPh sb="0" eb="1">
      <t>ニン</t>
    </rPh>
    <rPh sb="1" eb="2">
      <t>ク</t>
    </rPh>
    <phoneticPr fontId="57"/>
  </si>
  <si>
    <t>全体人工</t>
    <rPh sb="0" eb="2">
      <t>ゼンタイ</t>
    </rPh>
    <rPh sb="2" eb="3">
      <t>ニン</t>
    </rPh>
    <rPh sb="3" eb="4">
      <t>ク</t>
    </rPh>
    <phoneticPr fontId="57"/>
  </si>
  <si>
    <t>合計</t>
    <rPh sb="0" eb="2">
      <t>ゴウケイ</t>
    </rPh>
    <phoneticPr fontId="57"/>
  </si>
  <si>
    <t>構造材大工手間</t>
    <rPh sb="0" eb="3">
      <t>コウゾウザイ</t>
    </rPh>
    <rPh sb="3" eb="5">
      <t>ダイク</t>
    </rPh>
    <rPh sb="5" eb="7">
      <t>テマ</t>
    </rPh>
    <phoneticPr fontId="57"/>
  </si>
  <si>
    <t>構造材手元手間</t>
    <rPh sb="0" eb="3">
      <t>コウゾウザイ</t>
    </rPh>
    <rPh sb="3" eb="5">
      <t>テモト</t>
    </rPh>
    <rPh sb="5" eb="7">
      <t>テマ</t>
    </rPh>
    <phoneticPr fontId="57"/>
  </si>
  <si>
    <t>造作材大工手間</t>
    <rPh sb="0" eb="2">
      <t>ゾウサク</t>
    </rPh>
    <rPh sb="2" eb="3">
      <t>ザイ</t>
    </rPh>
    <rPh sb="3" eb="5">
      <t>ダイク</t>
    </rPh>
    <rPh sb="5" eb="7">
      <t>テマ</t>
    </rPh>
    <phoneticPr fontId="57"/>
  </si>
  <si>
    <t>造作材手元手間</t>
    <rPh sb="0" eb="2">
      <t>ゾウサク</t>
    </rPh>
    <rPh sb="2" eb="3">
      <t>ザイ</t>
    </rPh>
    <rPh sb="3" eb="5">
      <t>テモト</t>
    </rPh>
    <rPh sb="5" eb="6">
      <t>テ</t>
    </rPh>
    <rPh sb="6" eb="7">
      <t>マ</t>
    </rPh>
    <phoneticPr fontId="57"/>
  </si>
  <si>
    <t>造作材</t>
    <rPh sb="0" eb="2">
      <t>ゾウサク</t>
    </rPh>
    <rPh sb="2" eb="3">
      <t>ザイ</t>
    </rPh>
    <phoneticPr fontId="2"/>
  </si>
  <si>
    <t>補助対象人工</t>
    <rPh sb="0" eb="2">
      <t>ホジョ</t>
    </rPh>
    <rPh sb="2" eb="4">
      <t>タイショウ</t>
    </rPh>
    <rPh sb="4" eb="5">
      <t>ニン</t>
    </rPh>
    <rPh sb="5" eb="6">
      <t>コウ</t>
    </rPh>
    <phoneticPr fontId="57"/>
  </si>
  <si>
    <t>上限</t>
    <rPh sb="0" eb="2">
      <t>ジョウゲン</t>
    </rPh>
    <phoneticPr fontId="2"/>
  </si>
  <si>
    <t>計算</t>
    <rPh sb="0" eb="2">
      <t>ケイサン</t>
    </rPh>
    <phoneticPr fontId="2"/>
  </si>
  <si>
    <t>修理（別添資料参照）</t>
    <rPh sb="0" eb="2">
      <t>シュウリ</t>
    </rPh>
    <phoneticPr fontId="2"/>
  </si>
  <si>
    <t>修景（別添資料参照）</t>
    <rPh sb="0" eb="1">
      <t>シュウ</t>
    </rPh>
    <rPh sb="1" eb="2">
      <t>ケイ</t>
    </rPh>
    <phoneticPr fontId="2"/>
  </si>
  <si>
    <t>修理
補助対象経費等</t>
    <rPh sb="0" eb="2">
      <t>シュウリ</t>
    </rPh>
    <rPh sb="3" eb="5">
      <t>ホジョ</t>
    </rPh>
    <rPh sb="5" eb="7">
      <t>タイショウ</t>
    </rPh>
    <rPh sb="7" eb="9">
      <t>ケイヒ</t>
    </rPh>
    <rPh sb="9" eb="10">
      <t>トウ</t>
    </rPh>
    <phoneticPr fontId="2"/>
  </si>
  <si>
    <t>直接仮設工事【修理】</t>
    <rPh sb="0" eb="2">
      <t>チョクセツ</t>
    </rPh>
    <rPh sb="2" eb="4">
      <t>カセツ</t>
    </rPh>
    <rPh sb="4" eb="6">
      <t>コウジ</t>
    </rPh>
    <rPh sb="7" eb="9">
      <t>シュウリ</t>
    </rPh>
    <phoneticPr fontId="2"/>
  </si>
  <si>
    <t>直接仮設工事【修景】</t>
    <rPh sb="0" eb="2">
      <t>チョクセツ</t>
    </rPh>
    <rPh sb="2" eb="4">
      <t>カセツ</t>
    </rPh>
    <rPh sb="4" eb="6">
      <t>コウジ</t>
    </rPh>
    <rPh sb="7" eb="8">
      <t>シュウ</t>
    </rPh>
    <rPh sb="8" eb="9">
      <t>ケイ</t>
    </rPh>
    <phoneticPr fontId="2"/>
  </si>
  <si>
    <t>解体工事【修理】</t>
    <rPh sb="0" eb="2">
      <t>カイタイ</t>
    </rPh>
    <rPh sb="2" eb="4">
      <t>コウジ</t>
    </rPh>
    <rPh sb="5" eb="7">
      <t>シュウリ</t>
    </rPh>
    <phoneticPr fontId="2"/>
  </si>
  <si>
    <t>解体工事【修景】</t>
    <rPh sb="0" eb="2">
      <t>カイタイ</t>
    </rPh>
    <rPh sb="2" eb="4">
      <t>コウジ</t>
    </rPh>
    <rPh sb="5" eb="6">
      <t>シュウ</t>
    </rPh>
    <rPh sb="6" eb="7">
      <t>ケイ</t>
    </rPh>
    <phoneticPr fontId="2"/>
  </si>
  <si>
    <t>基礎工事【修理】</t>
    <rPh sb="0" eb="2">
      <t>キソ</t>
    </rPh>
    <rPh sb="2" eb="4">
      <t>コウジ</t>
    </rPh>
    <rPh sb="5" eb="7">
      <t>シュウリ</t>
    </rPh>
    <phoneticPr fontId="2"/>
  </si>
  <si>
    <t>基礎工事【修景】</t>
    <rPh sb="0" eb="2">
      <t>キソ</t>
    </rPh>
    <rPh sb="2" eb="4">
      <t>コウジ</t>
    </rPh>
    <rPh sb="5" eb="6">
      <t>シュウ</t>
    </rPh>
    <rPh sb="6" eb="7">
      <t>ケイ</t>
    </rPh>
    <phoneticPr fontId="2"/>
  </si>
  <si>
    <t>木工事【修理】</t>
    <rPh sb="0" eb="1">
      <t>モク</t>
    </rPh>
    <rPh sb="1" eb="3">
      <t>コウジ</t>
    </rPh>
    <rPh sb="4" eb="6">
      <t>シュウリ</t>
    </rPh>
    <phoneticPr fontId="2"/>
  </si>
  <si>
    <t>板金工事【修理】</t>
    <rPh sb="2" eb="4">
      <t>コウジ</t>
    </rPh>
    <rPh sb="5" eb="7">
      <t>シュウリ</t>
    </rPh>
    <phoneticPr fontId="2"/>
  </si>
  <si>
    <t>板金工事【修景】</t>
    <rPh sb="2" eb="4">
      <t>コウジ</t>
    </rPh>
    <rPh sb="5" eb="6">
      <t>シュウ</t>
    </rPh>
    <rPh sb="6" eb="7">
      <t>ケイ</t>
    </rPh>
    <phoneticPr fontId="2"/>
  </si>
  <si>
    <t>左官工事【修理】</t>
    <rPh sb="2" eb="4">
      <t>コウジ</t>
    </rPh>
    <rPh sb="5" eb="7">
      <t>シュウリ</t>
    </rPh>
    <phoneticPr fontId="2"/>
  </si>
  <si>
    <t>左官工事【修景】</t>
    <rPh sb="2" eb="4">
      <t>コウジ</t>
    </rPh>
    <rPh sb="5" eb="6">
      <t>シュウ</t>
    </rPh>
    <rPh sb="6" eb="7">
      <t>ケイ</t>
    </rPh>
    <phoneticPr fontId="2"/>
  </si>
  <si>
    <t>建具工事【修理】</t>
    <rPh sb="2" eb="4">
      <t>コウジ</t>
    </rPh>
    <rPh sb="5" eb="7">
      <t>シュウリ</t>
    </rPh>
    <phoneticPr fontId="2"/>
  </si>
  <si>
    <t>建具工事【修景】</t>
    <rPh sb="2" eb="4">
      <t>コウジ</t>
    </rPh>
    <rPh sb="5" eb="6">
      <t>シュウ</t>
    </rPh>
    <rPh sb="6" eb="7">
      <t>ケイ</t>
    </rPh>
    <phoneticPr fontId="2"/>
  </si>
  <si>
    <t>塗装工事【修理】</t>
    <rPh sb="0" eb="2">
      <t>トソウ</t>
    </rPh>
    <rPh sb="2" eb="4">
      <t>コウジ</t>
    </rPh>
    <rPh sb="5" eb="7">
      <t>シュウリ</t>
    </rPh>
    <phoneticPr fontId="2"/>
  </si>
  <si>
    <t>塗装工事【修景】</t>
    <rPh sb="0" eb="2">
      <t>トソウ</t>
    </rPh>
    <rPh sb="2" eb="4">
      <t>コウジ</t>
    </rPh>
    <rPh sb="5" eb="6">
      <t>シュウ</t>
    </rPh>
    <rPh sb="6" eb="7">
      <t>ケイ</t>
    </rPh>
    <phoneticPr fontId="2"/>
  </si>
  <si>
    <t>雑工事【修理】</t>
    <rPh sb="0" eb="1">
      <t>ザツ</t>
    </rPh>
    <rPh sb="1" eb="3">
      <t>コウジ</t>
    </rPh>
    <rPh sb="4" eb="6">
      <t>シュウリ</t>
    </rPh>
    <phoneticPr fontId="2"/>
  </si>
  <si>
    <t>設備工事【修理】</t>
    <rPh sb="0" eb="2">
      <t>セツビ</t>
    </rPh>
    <rPh sb="2" eb="4">
      <t>コウジ</t>
    </rPh>
    <rPh sb="5" eb="7">
      <t>シュウリ</t>
    </rPh>
    <phoneticPr fontId="2"/>
  </si>
  <si>
    <t>設備工事【修景】</t>
    <rPh sb="0" eb="2">
      <t>セツビ</t>
    </rPh>
    <rPh sb="2" eb="4">
      <t>コウジ</t>
    </rPh>
    <rPh sb="5" eb="6">
      <t>シュウ</t>
    </rPh>
    <rPh sb="6" eb="7">
      <t>ケイ</t>
    </rPh>
    <phoneticPr fontId="2"/>
  </si>
  <si>
    <t>修理補助対象分</t>
    <rPh sb="0" eb="2">
      <t>シュウリ</t>
    </rPh>
    <rPh sb="2" eb="4">
      <t>ホジョ</t>
    </rPh>
    <rPh sb="4" eb="6">
      <t>タイショウ</t>
    </rPh>
    <rPh sb="6" eb="7">
      <t>ブン</t>
    </rPh>
    <phoneticPr fontId="2"/>
  </si>
  <si>
    <t>修景補助対象分</t>
    <rPh sb="0" eb="1">
      <t>シュウ</t>
    </rPh>
    <rPh sb="1" eb="2">
      <t>ケイ</t>
    </rPh>
    <rPh sb="2" eb="4">
      <t>ホジョ</t>
    </rPh>
    <rPh sb="4" eb="6">
      <t>タイショウ</t>
    </rPh>
    <rPh sb="6" eb="7">
      <t>ブン</t>
    </rPh>
    <phoneticPr fontId="2"/>
  </si>
  <si>
    <t>諸経費【当初】</t>
    <rPh sb="0" eb="3">
      <t>ショケイヒ</t>
    </rPh>
    <rPh sb="4" eb="6">
      <t>トウショ</t>
    </rPh>
    <phoneticPr fontId="2"/>
  </si>
  <si>
    <t>諸経費【変更】</t>
    <rPh sb="0" eb="3">
      <t>ショケイヒ</t>
    </rPh>
    <rPh sb="4" eb="6">
      <t>ヘンコウ</t>
    </rPh>
    <phoneticPr fontId="2"/>
  </si>
  <si>
    <t>諸経費【実績】</t>
    <rPh sb="0" eb="3">
      <t>ショケイヒ</t>
    </rPh>
    <rPh sb="4" eb="6">
      <t>ジッセキ</t>
    </rPh>
    <phoneticPr fontId="2"/>
  </si>
  <si>
    <t>修景
補助対象経費等</t>
    <rPh sb="0" eb="1">
      <t>シュウ</t>
    </rPh>
    <rPh sb="1" eb="2">
      <t>ケイ</t>
    </rPh>
    <rPh sb="3" eb="5">
      <t>ホジョ</t>
    </rPh>
    <rPh sb="5" eb="7">
      <t>タイショウ</t>
    </rPh>
    <rPh sb="7" eb="9">
      <t>ケイヒ</t>
    </rPh>
    <rPh sb="9" eb="10">
      <t>トウ</t>
    </rPh>
    <phoneticPr fontId="2"/>
  </si>
  <si>
    <t>木工事【修景】</t>
    <rPh sb="0" eb="1">
      <t>モク</t>
    </rPh>
    <rPh sb="1" eb="3">
      <t>コウジ</t>
    </rPh>
    <rPh sb="4" eb="5">
      <t>シュウ</t>
    </rPh>
    <rPh sb="5" eb="6">
      <t>ケイ</t>
    </rPh>
    <phoneticPr fontId="2"/>
  </si>
  <si>
    <t>屋根工事【修理】</t>
    <rPh sb="0" eb="2">
      <t>ヤネ</t>
    </rPh>
    <rPh sb="2" eb="4">
      <t>コウジ</t>
    </rPh>
    <rPh sb="5" eb="7">
      <t>シュウリ</t>
    </rPh>
    <phoneticPr fontId="2"/>
  </si>
  <si>
    <t>屋根工事【修景】</t>
    <rPh sb="0" eb="2">
      <t>ヤネ</t>
    </rPh>
    <rPh sb="2" eb="4">
      <t>コウジ</t>
    </rPh>
    <rPh sb="5" eb="6">
      <t>シュウ</t>
    </rPh>
    <rPh sb="6" eb="7">
      <t>ケイ</t>
    </rPh>
    <phoneticPr fontId="2"/>
  </si>
  <si>
    <t>雑工事【修景】</t>
    <rPh sb="0" eb="1">
      <t>ザツ</t>
    </rPh>
    <rPh sb="1" eb="3">
      <t>コウジ</t>
    </rPh>
    <rPh sb="4" eb="5">
      <t>シュウ</t>
    </rPh>
    <rPh sb="5" eb="6">
      <t>ケイ</t>
    </rPh>
    <phoneticPr fontId="2"/>
  </si>
  <si>
    <t>諸経費率</t>
    <rPh sb="0" eb="3">
      <t>ショケイヒ</t>
    </rPh>
    <rPh sb="3" eb="4">
      <t>リツ</t>
    </rPh>
    <phoneticPr fontId="2"/>
  </si>
  <si>
    <t>端数調整</t>
    <rPh sb="0" eb="2">
      <t>ハスウ</t>
    </rPh>
    <rPh sb="2" eb="4">
      <t>チョウセイ</t>
    </rPh>
    <phoneticPr fontId="2"/>
  </si>
  <si>
    <t>損料手間共</t>
    <rPh sb="0" eb="2">
      <t>ソンリョウ</t>
    </rPh>
    <rPh sb="2" eb="4">
      <t>テマ</t>
    </rPh>
    <rPh sb="4" eb="5">
      <t>トモ</t>
    </rPh>
    <phoneticPr fontId="2"/>
  </si>
  <si>
    <t>場内外残廃材搬出、手間共</t>
    <rPh sb="0" eb="2">
      <t>ジョウナイ</t>
    </rPh>
    <rPh sb="2" eb="3">
      <t>ガイ</t>
    </rPh>
    <rPh sb="3" eb="4">
      <t>ザン</t>
    </rPh>
    <rPh sb="4" eb="6">
      <t>ハイザイ</t>
    </rPh>
    <rPh sb="6" eb="8">
      <t>ハンシュツ</t>
    </rPh>
    <rPh sb="9" eb="11">
      <t>テマ</t>
    </rPh>
    <rPh sb="11" eb="12">
      <t>トモ</t>
    </rPh>
    <phoneticPr fontId="2"/>
  </si>
  <si>
    <t>仮設建物</t>
    <rPh sb="0" eb="2">
      <t>カセツ</t>
    </rPh>
    <rPh sb="2" eb="4">
      <t>タテモノ</t>
    </rPh>
    <phoneticPr fontId="2"/>
  </si>
  <si>
    <t>仮囲い</t>
    <rPh sb="0" eb="1">
      <t>カリ</t>
    </rPh>
    <rPh sb="1" eb="2">
      <t>カコ</t>
    </rPh>
    <phoneticPr fontId="2"/>
  </si>
  <si>
    <t>仮囲い</t>
    <rPh sb="0" eb="1">
      <t>カリ</t>
    </rPh>
    <rPh sb="1" eb="2">
      <t>カコ</t>
    </rPh>
    <phoneticPr fontId="2"/>
  </si>
  <si>
    <t>作業下小屋・材料置場・損料</t>
    <phoneticPr fontId="2"/>
  </si>
  <si>
    <t>半解体、処分共</t>
    <rPh sb="0" eb="1">
      <t>ハン</t>
    </rPh>
    <rPh sb="1" eb="3">
      <t>カイタイ</t>
    </rPh>
    <rPh sb="4" eb="6">
      <t>ショブン</t>
    </rPh>
    <rPh sb="6" eb="7">
      <t>トモ</t>
    </rPh>
    <phoneticPr fontId="2"/>
  </si>
  <si>
    <t>砕石、防湿ﾌｨﾙﾑ</t>
    <rPh sb="0" eb="2">
      <t>サイセキ</t>
    </rPh>
    <rPh sb="3" eb="5">
      <t>ボウシツ</t>
    </rPh>
    <phoneticPr fontId="2"/>
  </si>
  <si>
    <t>捨コンt50</t>
    <rPh sb="0" eb="1">
      <t>ステ</t>
    </rPh>
    <phoneticPr fontId="2"/>
  </si>
  <si>
    <t>特一</t>
    <rPh sb="0" eb="1">
      <t>トク</t>
    </rPh>
    <rPh sb="1" eb="2">
      <t>イッ</t>
    </rPh>
    <phoneticPr fontId="2"/>
  </si>
  <si>
    <t>特一</t>
    <rPh sb="0" eb="1">
      <t>トク</t>
    </rPh>
    <rPh sb="1" eb="2">
      <t>イチ</t>
    </rPh>
    <phoneticPr fontId="2"/>
  </si>
  <si>
    <t>特一</t>
    <rPh sb="0" eb="1">
      <t>トク</t>
    </rPh>
    <rPh sb="1" eb="2">
      <t>イチ</t>
    </rPh>
    <phoneticPr fontId="57"/>
  </si>
  <si>
    <t>2階</t>
    <rPh sb="1" eb="2">
      <t>カイ</t>
    </rPh>
    <phoneticPr fontId="2"/>
  </si>
  <si>
    <t>垂木掛</t>
    <rPh sb="0" eb="2">
      <t>タルキ</t>
    </rPh>
    <rPh sb="2" eb="3">
      <t>カ</t>
    </rPh>
    <phoneticPr fontId="57"/>
  </si>
  <si>
    <t>ｺﾐ</t>
    <phoneticPr fontId="2"/>
  </si>
  <si>
    <t>押縁(竿)</t>
    <rPh sb="0" eb="1">
      <t>オ</t>
    </rPh>
    <rPh sb="1" eb="2">
      <t>ブチ</t>
    </rPh>
    <rPh sb="3" eb="4">
      <t>サオ</t>
    </rPh>
    <phoneticPr fontId="57"/>
  </si>
  <si>
    <t>額縁</t>
    <rPh sb="0" eb="2">
      <t>ガクブチ</t>
    </rPh>
    <phoneticPr fontId="2"/>
  </si>
  <si>
    <t>腰壁</t>
    <rPh sb="0" eb="2">
      <t>コシカベ</t>
    </rPh>
    <phoneticPr fontId="57"/>
  </si>
  <si>
    <t>外部木建</t>
    <rPh sb="0" eb="2">
      <t>ガイブ</t>
    </rPh>
    <rPh sb="2" eb="4">
      <t>モクタテ</t>
    </rPh>
    <phoneticPr fontId="2"/>
  </si>
  <si>
    <t>戸走り(下)</t>
    <rPh sb="0" eb="1">
      <t>ト</t>
    </rPh>
    <rPh sb="1" eb="2">
      <t>バシ</t>
    </rPh>
    <rPh sb="4" eb="5">
      <t>シタ</t>
    </rPh>
    <phoneticPr fontId="2"/>
  </si>
  <si>
    <t>戸走り(上)</t>
    <rPh sb="0" eb="1">
      <t>ト</t>
    </rPh>
    <rPh sb="1" eb="2">
      <t>バシ</t>
    </rPh>
    <rPh sb="4" eb="5">
      <t>ウエ</t>
    </rPh>
    <phoneticPr fontId="2"/>
  </si>
  <si>
    <t>ﾋﾉｷ</t>
    <phoneticPr fontId="2"/>
  </si>
  <si>
    <t>格子枠</t>
    <rPh sb="0" eb="2">
      <t>コウシ</t>
    </rPh>
    <rPh sb="2" eb="3">
      <t>ワク</t>
    </rPh>
    <phoneticPr fontId="2"/>
  </si>
  <si>
    <t>屋根</t>
    <rPh sb="0" eb="2">
      <t>ヤネ</t>
    </rPh>
    <phoneticPr fontId="2"/>
  </si>
  <si>
    <t>瓦桟</t>
    <rPh sb="0" eb="1">
      <t>カワラ</t>
    </rPh>
    <rPh sb="1" eb="2">
      <t>サン</t>
    </rPh>
    <phoneticPr fontId="2"/>
  </si>
  <si>
    <t>破風板</t>
    <rPh sb="0" eb="2">
      <t>ハフ</t>
    </rPh>
    <rPh sb="2" eb="3">
      <t>イタ</t>
    </rPh>
    <phoneticPr fontId="2"/>
  </si>
  <si>
    <t>登り瓦桟</t>
    <rPh sb="0" eb="1">
      <t>ノボ</t>
    </rPh>
    <rPh sb="2" eb="3">
      <t>カワラ</t>
    </rPh>
    <rPh sb="3" eb="4">
      <t>サン</t>
    </rPh>
    <phoneticPr fontId="2"/>
  </si>
  <si>
    <t>面戸板</t>
    <rPh sb="0" eb="2">
      <t>メンド</t>
    </rPh>
    <rPh sb="2" eb="3">
      <t>イタ</t>
    </rPh>
    <phoneticPr fontId="2"/>
  </si>
  <si>
    <t>柱</t>
    <rPh sb="0" eb="1">
      <t>ハシラ</t>
    </rPh>
    <phoneticPr fontId="2"/>
  </si>
  <si>
    <t>貫</t>
    <rPh sb="0" eb="1">
      <t>ヌキ</t>
    </rPh>
    <phoneticPr fontId="2"/>
  </si>
  <si>
    <t>内部木建</t>
    <rPh sb="0" eb="2">
      <t>ナイブ</t>
    </rPh>
    <rPh sb="2" eb="4">
      <t>モクタテ</t>
    </rPh>
    <phoneticPr fontId="2"/>
  </si>
  <si>
    <t>仏間</t>
    <rPh sb="0" eb="2">
      <t>ブツマ</t>
    </rPh>
    <phoneticPr fontId="2"/>
  </si>
  <si>
    <t>根太掛</t>
    <rPh sb="0" eb="1">
      <t>ネ</t>
    </rPh>
    <rPh sb="1" eb="2">
      <t>タ</t>
    </rPh>
    <rPh sb="2" eb="3">
      <t>カ</t>
    </rPh>
    <phoneticPr fontId="57"/>
  </si>
  <si>
    <t>造作材</t>
    <rPh sb="0" eb="2">
      <t>ゾウサク</t>
    </rPh>
    <rPh sb="2" eb="3">
      <t>ザイ</t>
    </rPh>
    <phoneticPr fontId="2"/>
  </si>
  <si>
    <t>㎡</t>
    <phoneticPr fontId="2"/>
  </si>
  <si>
    <t>本</t>
    <rPh sb="0" eb="1">
      <t>ホン</t>
    </rPh>
    <phoneticPr fontId="2"/>
  </si>
  <si>
    <t>荒壁部分補修</t>
    <rPh sb="2" eb="4">
      <t>ブブン</t>
    </rPh>
    <rPh sb="4" eb="6">
      <t>ホシュウ</t>
    </rPh>
    <phoneticPr fontId="2"/>
  </si>
  <si>
    <t>屋根漆喰</t>
    <rPh sb="0" eb="2">
      <t>ヤネ</t>
    </rPh>
    <rPh sb="2" eb="4">
      <t>シックイ</t>
    </rPh>
    <phoneticPr fontId="2"/>
  </si>
  <si>
    <t>棟</t>
    <rPh sb="0" eb="1">
      <t>ムネ</t>
    </rPh>
    <phoneticPr fontId="2"/>
  </si>
  <si>
    <t>鬼、のし止め</t>
    <rPh sb="0" eb="1">
      <t>オニ</t>
    </rPh>
    <rPh sb="4" eb="5">
      <t>ト</t>
    </rPh>
    <phoneticPr fontId="2"/>
  </si>
  <si>
    <t>ヶ所</t>
    <rPh sb="1" eb="2">
      <t>ショ</t>
    </rPh>
    <phoneticPr fontId="2"/>
  </si>
  <si>
    <t>外壁漆喰仕上</t>
    <rPh sb="0" eb="2">
      <t>ガイヘキ</t>
    </rPh>
    <rPh sb="2" eb="4">
      <t>シックイ</t>
    </rPh>
    <rPh sb="4" eb="6">
      <t>シアゲ</t>
    </rPh>
    <phoneticPr fontId="2"/>
  </si>
  <si>
    <t>給水工事</t>
    <rPh sb="0" eb="2">
      <t>キュウスイ</t>
    </rPh>
    <rPh sb="2" eb="4">
      <t>コウジ</t>
    </rPh>
    <phoneticPr fontId="2"/>
  </si>
  <si>
    <t>電気工事</t>
    <rPh sb="0" eb="2">
      <t>デンキ</t>
    </rPh>
    <rPh sb="2" eb="4">
      <t>コウジ</t>
    </rPh>
    <phoneticPr fontId="2"/>
  </si>
  <si>
    <t>引込線及びﾒｰﾀ取外工事</t>
    <rPh sb="0" eb="2">
      <t>ヒキコミ</t>
    </rPh>
    <rPh sb="2" eb="3">
      <t>セン</t>
    </rPh>
    <rPh sb="3" eb="4">
      <t>オヨ</t>
    </rPh>
    <rPh sb="8" eb="10">
      <t>トリハズ</t>
    </rPh>
    <rPh sb="10" eb="12">
      <t>コウジ</t>
    </rPh>
    <phoneticPr fontId="2"/>
  </si>
  <si>
    <t>台</t>
    <rPh sb="0" eb="1">
      <t>ダイ</t>
    </rPh>
    <phoneticPr fontId="2"/>
  </si>
  <si>
    <t>工事費</t>
    <rPh sb="0" eb="2">
      <t>コウジ</t>
    </rPh>
    <rPh sb="2" eb="3">
      <t>ヒ</t>
    </rPh>
    <phoneticPr fontId="2"/>
  </si>
  <si>
    <t>(別添資料参照）</t>
    <rPh sb="1" eb="3">
      <t>ベッテン</t>
    </rPh>
    <phoneticPr fontId="2"/>
  </si>
  <si>
    <t>入札差金分</t>
    <rPh sb="0" eb="2">
      <t>ニュウサツ</t>
    </rPh>
    <rPh sb="2" eb="4">
      <t>サキン</t>
    </rPh>
    <rPh sb="4" eb="5">
      <t>ブン</t>
    </rPh>
    <phoneticPr fontId="2"/>
  </si>
  <si>
    <t>入札率</t>
    <rPh sb="0" eb="2">
      <t>ニュウサツ</t>
    </rPh>
    <rPh sb="2" eb="3">
      <t>リツ</t>
    </rPh>
    <phoneticPr fontId="2"/>
  </si>
  <si>
    <t>設計</t>
    <rPh sb="0" eb="2">
      <t>セッケイ</t>
    </rPh>
    <phoneticPr fontId="2"/>
  </si>
  <si>
    <t>入札</t>
    <rPh sb="0" eb="2">
      <t>ニュウサツ</t>
    </rPh>
    <phoneticPr fontId="2"/>
  </si>
  <si>
    <t>土台</t>
    <rPh sb="0" eb="2">
      <t>ドダイ</t>
    </rPh>
    <phoneticPr fontId="2"/>
  </si>
  <si>
    <t>根継</t>
    <rPh sb="0" eb="1">
      <t>ネ</t>
    </rPh>
    <rPh sb="1" eb="2">
      <t>ツギ</t>
    </rPh>
    <phoneticPr fontId="2"/>
  </si>
  <si>
    <t>杉</t>
  </si>
  <si>
    <t>桧</t>
    <rPh sb="0" eb="1">
      <t>ヒノキ</t>
    </rPh>
    <phoneticPr fontId="2"/>
  </si>
  <si>
    <t>ｍ2</t>
  </si>
  <si>
    <t>棟木</t>
    <rPh sb="0" eb="1">
      <t>ムネ</t>
    </rPh>
    <rPh sb="1" eb="2">
      <t>キ</t>
    </rPh>
    <phoneticPr fontId="57"/>
  </si>
  <si>
    <t>杉</t>
    <rPh sb="0" eb="1">
      <t>スギ</t>
    </rPh>
    <phoneticPr fontId="2"/>
  </si>
  <si>
    <t>野地板</t>
    <rPh sb="0" eb="3">
      <t>ノジイタ</t>
    </rPh>
    <phoneticPr fontId="2"/>
  </si>
  <si>
    <t>広木舞</t>
    <rPh sb="0" eb="1">
      <t>ヒロ</t>
    </rPh>
    <rPh sb="1" eb="3">
      <t>コマイ</t>
    </rPh>
    <phoneticPr fontId="2"/>
  </si>
  <si>
    <t>足固め</t>
    <rPh sb="0" eb="1">
      <t>アシ</t>
    </rPh>
    <rPh sb="1" eb="2">
      <t>ガタ</t>
    </rPh>
    <phoneticPr fontId="2"/>
  </si>
  <si>
    <t>赤身</t>
    <rPh sb="0" eb="2">
      <t>アカミ</t>
    </rPh>
    <phoneticPr fontId="2"/>
  </si>
  <si>
    <t>赤身</t>
    <rPh sb="0" eb="1">
      <t>アカ</t>
    </rPh>
    <rPh sb="1" eb="2">
      <t>ミ</t>
    </rPh>
    <phoneticPr fontId="2"/>
  </si>
  <si>
    <t>床板</t>
    <rPh sb="0" eb="2">
      <t>ユカイタ</t>
    </rPh>
    <phoneticPr fontId="2"/>
  </si>
  <si>
    <t>ｍ3</t>
  </si>
  <si>
    <t>杉</t>
    <rPh sb="0" eb="1">
      <t>スギ</t>
    </rPh>
    <phoneticPr fontId="2"/>
  </si>
  <si>
    <t>養生シート</t>
    <rPh sb="0" eb="2">
      <t>ヨウジョウ</t>
    </rPh>
    <phoneticPr fontId="2"/>
  </si>
  <si>
    <t>素屋根</t>
    <phoneticPr fontId="2"/>
  </si>
  <si>
    <t>架け払い</t>
    <rPh sb="0" eb="1">
      <t>カ</t>
    </rPh>
    <rPh sb="2" eb="3">
      <t>バラ</t>
    </rPh>
    <phoneticPr fontId="2"/>
  </si>
  <si>
    <t>㎡</t>
    <phoneticPr fontId="2"/>
  </si>
  <si>
    <t>礎石新設</t>
    <rPh sb="0" eb="2">
      <t>ソセキ</t>
    </rPh>
    <rPh sb="2" eb="4">
      <t>シンセツ</t>
    </rPh>
    <phoneticPr fontId="2"/>
  </si>
  <si>
    <t>ヶ所</t>
    <phoneticPr fontId="2"/>
  </si>
  <si>
    <t>延石据え直し</t>
    <rPh sb="0" eb="1">
      <t>ノ</t>
    </rPh>
    <rPh sb="1" eb="2">
      <t>イシ</t>
    </rPh>
    <rPh sb="2" eb="3">
      <t>ス</t>
    </rPh>
    <rPh sb="4" eb="5">
      <t>ナオ</t>
    </rPh>
    <phoneticPr fontId="2"/>
  </si>
  <si>
    <t>防湿シート</t>
    <phoneticPr fontId="2"/>
  </si>
  <si>
    <t>土間コンクリート</t>
    <phoneticPr fontId="2"/>
  </si>
  <si>
    <t>ＦＣ１８</t>
    <phoneticPr fontId="2"/>
  </si>
  <si>
    <t>㎥</t>
    <phoneticPr fontId="2"/>
  </si>
  <si>
    <t>型枠工事</t>
    <phoneticPr fontId="2"/>
  </si>
  <si>
    <t>鉄筋工事</t>
    <rPh sb="0" eb="2">
      <t>テッキン</t>
    </rPh>
    <rPh sb="2" eb="4">
      <t>コウジ</t>
    </rPh>
    <phoneticPr fontId="2"/>
  </si>
  <si>
    <t>加工組立とも</t>
    <rPh sb="0" eb="2">
      <t>カコウ</t>
    </rPh>
    <rPh sb="2" eb="4">
      <t>クミタ</t>
    </rPh>
    <phoneticPr fontId="2"/>
  </si>
  <si>
    <t>kg</t>
    <phoneticPr fontId="2"/>
  </si>
  <si>
    <t>基礎コンクリート</t>
    <rPh sb="0" eb="2">
      <t>キソ</t>
    </rPh>
    <phoneticPr fontId="2"/>
  </si>
  <si>
    <t>FC２１</t>
    <phoneticPr fontId="2"/>
  </si>
  <si>
    <t>建起こし</t>
    <rPh sb="0" eb="1">
      <t>タ</t>
    </rPh>
    <rPh sb="1" eb="2">
      <t>オ</t>
    </rPh>
    <phoneticPr fontId="2"/>
  </si>
  <si>
    <t>造作材</t>
    <rPh sb="0" eb="2">
      <t>ゾウサク</t>
    </rPh>
    <rPh sb="2" eb="3">
      <t>ザイ</t>
    </rPh>
    <phoneticPr fontId="2"/>
  </si>
  <si>
    <t>軒樋</t>
    <phoneticPr fontId="2"/>
  </si>
  <si>
    <t>銅製 t=0.35加工　φ120、金物とも</t>
    <rPh sb="17" eb="19">
      <t>カナモノ</t>
    </rPh>
    <phoneticPr fontId="2"/>
  </si>
  <si>
    <t>m</t>
    <phoneticPr fontId="2"/>
  </si>
  <si>
    <t>銅製 t=0.35加工　φ60、金物とも</t>
    <rPh sb="16" eb="18">
      <t>カナモノ</t>
    </rPh>
    <phoneticPr fontId="2"/>
  </si>
  <si>
    <t>鮟鱇</t>
    <phoneticPr fontId="2"/>
  </si>
  <si>
    <t>銅製 t=0.35</t>
    <phoneticPr fontId="2"/>
  </si>
  <si>
    <t>基</t>
    <phoneticPr fontId="2"/>
  </si>
  <si>
    <t>庇金属板平葺き</t>
    <rPh sb="0" eb="1">
      <t>ヒサシ</t>
    </rPh>
    <rPh sb="1" eb="4">
      <t>キンゾクバン</t>
    </rPh>
    <rPh sb="4" eb="5">
      <t>ヒラ</t>
    </rPh>
    <rPh sb="5" eb="6">
      <t>フ</t>
    </rPh>
    <phoneticPr fontId="2"/>
  </si>
  <si>
    <t>金属板貼り</t>
    <rPh sb="0" eb="3">
      <t>キンゾクバン</t>
    </rPh>
    <rPh sb="3" eb="4">
      <t>ハ</t>
    </rPh>
    <phoneticPr fontId="2"/>
  </si>
  <si>
    <t>平面、ガルバニューム鋼板</t>
    <rPh sb="0" eb="2">
      <t>ヘイメン</t>
    </rPh>
    <phoneticPr fontId="2"/>
  </si>
  <si>
    <t>コーナー、ガルバニューム鋼板</t>
    <phoneticPr fontId="2"/>
  </si>
  <si>
    <t>水切り、ガルバニューム鋼板</t>
    <rPh sb="0" eb="2">
      <t>ミズキ</t>
    </rPh>
    <phoneticPr fontId="2"/>
  </si>
  <si>
    <t>塩ビ製７５φ、金物とも</t>
    <rPh sb="7" eb="9">
      <t>カナモノ</t>
    </rPh>
    <phoneticPr fontId="2"/>
  </si>
  <si>
    <t>中塗</t>
    <phoneticPr fontId="2"/>
  </si>
  <si>
    <t>大津壁仕上げ塗り</t>
    <rPh sb="0" eb="2">
      <t>オオツ</t>
    </rPh>
    <rPh sb="2" eb="3">
      <t>カベ</t>
    </rPh>
    <rPh sb="3" eb="5">
      <t>シア</t>
    </rPh>
    <rPh sb="6" eb="7">
      <t>ヌ</t>
    </rPh>
    <phoneticPr fontId="2"/>
  </si>
  <si>
    <t>土間仕上げ</t>
    <rPh sb="0" eb="2">
      <t>ドマ</t>
    </rPh>
    <rPh sb="2" eb="4">
      <t>シア</t>
    </rPh>
    <phoneticPr fontId="2"/>
  </si>
  <si>
    <t>三和土</t>
    <rPh sb="0" eb="1">
      <t>３</t>
    </rPh>
    <rPh sb="1" eb="2">
      <t>ワ</t>
    </rPh>
    <rPh sb="2" eb="3">
      <t>ツチ</t>
    </rPh>
    <phoneticPr fontId="2"/>
  </si>
  <si>
    <t>自然塗料</t>
    <rPh sb="0" eb="2">
      <t>シゼン</t>
    </rPh>
    <rPh sb="2" eb="4">
      <t>トリョウ</t>
    </rPh>
    <phoneticPr fontId="2"/>
  </si>
  <si>
    <t>古色塗り、建具</t>
    <rPh sb="0" eb="2">
      <t>コショク</t>
    </rPh>
    <rPh sb="2" eb="3">
      <t>ヌ</t>
    </rPh>
    <phoneticPr fontId="2"/>
  </si>
  <si>
    <t>ｍ</t>
    <phoneticPr fontId="2"/>
  </si>
  <si>
    <t>古色塗り、細物</t>
    <rPh sb="0" eb="2">
      <t>コショク</t>
    </rPh>
    <rPh sb="2" eb="3">
      <t>ヌ</t>
    </rPh>
    <phoneticPr fontId="2"/>
  </si>
  <si>
    <t>ｴｱｺﾝ移設工事</t>
    <rPh sb="4" eb="6">
      <t>イセツ</t>
    </rPh>
    <rPh sb="6" eb="8">
      <t>コウジ</t>
    </rPh>
    <phoneticPr fontId="2"/>
  </si>
  <si>
    <t>　下記の通り入札を執行しましたので、報告します。</t>
  </si>
  <si>
    <t>住　　所　</t>
    <phoneticPr fontId="2"/>
  </si>
  <si>
    <t>商号又は　</t>
  </si>
  <si>
    <t>名　　称　</t>
  </si>
  <si>
    <t>代表者名　　　　　　　　　　　　　　　　（印）</t>
    <phoneticPr fontId="2"/>
  </si>
  <si>
    <r>
      <t>入</t>
    </r>
    <r>
      <rPr>
        <b/>
        <sz val="12"/>
        <rFont val="Century"/>
        <family val="1"/>
      </rPr>
      <t xml:space="preserve"> </t>
    </r>
    <r>
      <rPr>
        <b/>
        <sz val="12"/>
        <rFont val="ＭＳ 明朝"/>
        <family val="1"/>
        <charset val="128"/>
      </rPr>
      <t>札</t>
    </r>
    <r>
      <rPr>
        <b/>
        <sz val="12"/>
        <rFont val="Century"/>
        <family val="1"/>
      </rPr>
      <t xml:space="preserve"> </t>
    </r>
    <r>
      <rPr>
        <b/>
        <sz val="12"/>
        <rFont val="ＭＳ 明朝"/>
        <family val="1"/>
        <charset val="128"/>
      </rPr>
      <t>執</t>
    </r>
    <r>
      <rPr>
        <b/>
        <sz val="12"/>
        <rFont val="Century"/>
        <family val="1"/>
      </rPr>
      <t xml:space="preserve"> </t>
    </r>
    <r>
      <rPr>
        <b/>
        <sz val="12"/>
        <rFont val="ＭＳ 明朝"/>
        <family val="1"/>
        <charset val="128"/>
      </rPr>
      <t>行</t>
    </r>
    <r>
      <rPr>
        <b/>
        <sz val="12"/>
        <rFont val="Century"/>
        <family val="1"/>
      </rPr>
      <t xml:space="preserve"> </t>
    </r>
    <r>
      <rPr>
        <b/>
        <sz val="12"/>
        <rFont val="ＭＳ 明朝"/>
        <family val="1"/>
        <charset val="128"/>
      </rPr>
      <t>調</t>
    </r>
    <r>
      <rPr>
        <b/>
        <sz val="12"/>
        <rFont val="Century"/>
        <family val="1"/>
      </rPr>
      <t xml:space="preserve"> </t>
    </r>
    <r>
      <rPr>
        <b/>
        <sz val="12"/>
        <rFont val="ＭＳ 明朝"/>
        <family val="1"/>
        <charset val="128"/>
      </rPr>
      <t>書</t>
    </r>
  </si>
  <si>
    <t>入札年月日</t>
  </si>
  <si>
    <t>工事名</t>
  </si>
  <si>
    <t>工事場所</t>
  </si>
  <si>
    <t>工期</t>
  </si>
  <si>
    <t>落札者名</t>
  </si>
  <si>
    <t>予定価格</t>
    <rPh sb="0" eb="2">
      <t>ヨテイ</t>
    </rPh>
    <rPh sb="2" eb="4">
      <t>カカク</t>
    </rPh>
    <phoneticPr fontId="2"/>
  </si>
  <si>
    <t>決定価格</t>
    <rPh sb="0" eb="2">
      <t>ケッテイ</t>
    </rPh>
    <rPh sb="2" eb="4">
      <t>カカク</t>
    </rPh>
    <phoneticPr fontId="2"/>
  </si>
  <si>
    <t>入　　札　　者　　名</t>
  </si>
  <si>
    <r>
      <t>初</t>
    </r>
    <r>
      <rPr>
        <sz val="10.5"/>
        <rFont val="Century"/>
        <family val="1"/>
      </rPr>
      <t xml:space="preserve"> </t>
    </r>
    <r>
      <rPr>
        <sz val="10.5"/>
        <rFont val="ＭＳ 明朝"/>
        <family val="1"/>
        <charset val="128"/>
      </rPr>
      <t>度</t>
    </r>
    <r>
      <rPr>
        <sz val="10.5"/>
        <rFont val="Century"/>
        <family val="1"/>
      </rPr>
      <t xml:space="preserve"> </t>
    </r>
    <r>
      <rPr>
        <sz val="10.5"/>
        <rFont val="ＭＳ 明朝"/>
        <family val="1"/>
        <charset val="128"/>
      </rPr>
      <t>入</t>
    </r>
    <r>
      <rPr>
        <sz val="10.5"/>
        <rFont val="Century"/>
        <family val="1"/>
      </rPr>
      <t xml:space="preserve"> </t>
    </r>
    <r>
      <rPr>
        <sz val="10.5"/>
        <rFont val="ＭＳ 明朝"/>
        <family val="1"/>
        <charset val="128"/>
      </rPr>
      <t>札</t>
    </r>
  </si>
  <si>
    <r>
      <t>再</t>
    </r>
    <r>
      <rPr>
        <sz val="10.5"/>
        <rFont val="Century"/>
        <family val="1"/>
      </rPr>
      <t xml:space="preserve"> </t>
    </r>
    <r>
      <rPr>
        <sz val="10.5"/>
        <rFont val="ＭＳ 明朝"/>
        <family val="1"/>
        <charset val="128"/>
      </rPr>
      <t>度</t>
    </r>
    <r>
      <rPr>
        <sz val="10.5"/>
        <rFont val="Century"/>
        <family val="1"/>
      </rPr>
      <t xml:space="preserve"> </t>
    </r>
    <r>
      <rPr>
        <sz val="10.5"/>
        <rFont val="ＭＳ 明朝"/>
        <family val="1"/>
        <charset val="128"/>
      </rPr>
      <t>入</t>
    </r>
    <r>
      <rPr>
        <sz val="10.5"/>
        <rFont val="Century"/>
        <family val="1"/>
      </rPr>
      <t xml:space="preserve"> </t>
    </r>
    <r>
      <rPr>
        <sz val="10.5"/>
        <rFont val="ＭＳ 明朝"/>
        <family val="1"/>
        <charset val="128"/>
      </rPr>
      <t>札</t>
    </r>
  </si>
  <si>
    <t>備考</t>
  </si>
  <si>
    <t>順位</t>
  </si>
  <si>
    <r>
      <t xml:space="preserve"> </t>
    </r>
    <r>
      <rPr>
        <sz val="10.5"/>
        <rFont val="ＭＳ 明朝"/>
        <family val="1"/>
        <charset val="128"/>
      </rPr>
      <t>金　額（円）</t>
    </r>
  </si>
  <si>
    <t>別添書類：　入札書</t>
  </si>
  <si>
    <t>小　計</t>
    <rPh sb="0" eb="1">
      <t>コ</t>
    </rPh>
    <rPh sb="2" eb="3">
      <t>ケイ</t>
    </rPh>
    <phoneticPr fontId="2"/>
  </si>
  <si>
    <t>設計監理料【当初】</t>
    <rPh sb="0" eb="2">
      <t>セッケイ</t>
    </rPh>
    <rPh sb="2" eb="4">
      <t>カンリ</t>
    </rPh>
    <rPh sb="4" eb="5">
      <t>リョウ</t>
    </rPh>
    <rPh sb="6" eb="8">
      <t>トウショ</t>
    </rPh>
    <phoneticPr fontId="2"/>
  </si>
  <si>
    <t>率</t>
    <rPh sb="0" eb="1">
      <t>リツ</t>
    </rPh>
    <phoneticPr fontId="2"/>
  </si>
  <si>
    <t>←入札を取り仕切った設計事務所の名前</t>
    <rPh sb="1" eb="3">
      <t>ニュウサツ</t>
    </rPh>
    <rPh sb="4" eb="5">
      <t>ト</t>
    </rPh>
    <rPh sb="6" eb="8">
      <t>シキ</t>
    </rPh>
    <rPh sb="10" eb="12">
      <t>セッケイ</t>
    </rPh>
    <rPh sb="12" eb="14">
      <t>ジム</t>
    </rPh>
    <rPh sb="14" eb="15">
      <t>ショ</t>
    </rPh>
    <rPh sb="16" eb="18">
      <t>ナマエ</t>
    </rPh>
    <phoneticPr fontId="2"/>
  </si>
  <si>
    <t>請求金額</t>
    <rPh sb="0" eb="2">
      <t>セイキュウ</t>
    </rPh>
    <rPh sb="2" eb="4">
      <t>キンガク</t>
    </rPh>
    <phoneticPr fontId="57"/>
  </si>
  <si>
    <t>円</t>
    <rPh sb="0" eb="1">
      <t>エン</t>
    </rPh>
    <phoneticPr fontId="57"/>
  </si>
  <si>
    <t>請　 求　 書</t>
    <rPh sb="0" eb="1">
      <t>ショウ</t>
    </rPh>
    <rPh sb="3" eb="4">
      <t>モトム</t>
    </rPh>
    <rPh sb="6" eb="7">
      <t>ショ</t>
    </rPh>
    <phoneticPr fontId="57"/>
  </si>
  <si>
    <t>年度</t>
    <rPh sb="0" eb="2">
      <t>ネンド</t>
    </rPh>
    <phoneticPr fontId="57"/>
  </si>
  <si>
    <t>決定区分</t>
    <rPh sb="0" eb="2">
      <t>ケッテイ</t>
    </rPh>
    <rPh sb="2" eb="4">
      <t>クブン</t>
    </rPh>
    <phoneticPr fontId="57"/>
  </si>
  <si>
    <t xml:space="preserve"> Ａ Ｂ Ｃ Ｄ Ｅ Ｆ Ｇ Ｈ </t>
    <phoneticPr fontId="57"/>
  </si>
  <si>
    <t>豊 田 市 長　様</t>
  </si>
  <si>
    <t>合計</t>
    <rPh sb="0" eb="1">
      <t>ゴウ</t>
    </rPh>
    <rPh sb="1" eb="2">
      <t>ケイ</t>
    </rPh>
    <phoneticPr fontId="57"/>
  </si>
  <si>
    <t>枚</t>
    <rPh sb="0" eb="1">
      <t>マイ</t>
    </rPh>
    <phoneticPr fontId="57"/>
  </si>
  <si>
    <t>伝票番号</t>
    <rPh sb="0" eb="2">
      <t>デンピョウ</t>
    </rPh>
    <rPh sb="2" eb="4">
      <t>バンゴウ</t>
    </rPh>
    <phoneticPr fontId="57"/>
  </si>
  <si>
    <t>－　　　　 －</t>
    <phoneticPr fontId="57"/>
  </si>
  <si>
    <t>（</t>
    <phoneticPr fontId="57"/>
  </si>
  <si>
    <t>課扱）</t>
    <rPh sb="0" eb="1">
      <t>カ</t>
    </rPh>
    <rPh sb="1" eb="2">
      <t>アツカ</t>
    </rPh>
    <phoneticPr fontId="57"/>
  </si>
  <si>
    <t>課コード</t>
    <rPh sb="0" eb="1">
      <t>カ</t>
    </rPh>
    <phoneticPr fontId="57"/>
  </si>
  <si>
    <t>請求番号</t>
    <rPh sb="0" eb="2">
      <t>セイキュウ</t>
    </rPh>
    <rPh sb="2" eb="4">
      <t>バンゴウ</t>
    </rPh>
    <phoneticPr fontId="57"/>
  </si>
  <si>
    <t>金  額</t>
    <rPh sb="0" eb="1">
      <t>キン</t>
    </rPh>
    <rPh sb="3" eb="4">
      <t>ガク</t>
    </rPh>
    <phoneticPr fontId="57"/>
  </si>
  <si>
    <t>下記口座へ振込ください。</t>
    <rPh sb="0" eb="2">
      <t>カキ</t>
    </rPh>
    <rPh sb="2" eb="4">
      <t>コウザ</t>
    </rPh>
    <rPh sb="5" eb="7">
      <t>フリコミ</t>
    </rPh>
    <phoneticPr fontId="57"/>
  </si>
  <si>
    <r>
      <t xml:space="preserve">金融機関名 </t>
    </r>
    <r>
      <rPr>
        <sz val="8"/>
        <color indexed="17"/>
        <rFont val="ＭＳ Ｐ明朝"/>
        <family val="1"/>
        <charset val="128"/>
      </rPr>
      <t>（支店名まで記入してください）</t>
    </r>
    <rPh sb="0" eb="2">
      <t>キンユウ</t>
    </rPh>
    <rPh sb="2" eb="5">
      <t>キカンメイ</t>
    </rPh>
    <rPh sb="7" eb="10">
      <t>シテンメイ</t>
    </rPh>
    <rPh sb="12" eb="14">
      <t>キニュウ</t>
    </rPh>
    <phoneticPr fontId="57"/>
  </si>
  <si>
    <t>太枠内のみ記入してください。</t>
    <rPh sb="0" eb="3">
      <t>フトワクナイ</t>
    </rPh>
    <rPh sb="5" eb="7">
      <t>キニュウ</t>
    </rPh>
    <phoneticPr fontId="57"/>
  </si>
  <si>
    <t>事業名</t>
    <rPh sb="0" eb="2">
      <t>ジギョウ</t>
    </rPh>
    <rPh sb="2" eb="3">
      <t>メイ</t>
    </rPh>
    <phoneticPr fontId="57"/>
  </si>
  <si>
    <t>口座番号</t>
    <rPh sb="0" eb="2">
      <t>コウザ</t>
    </rPh>
    <rPh sb="2" eb="4">
      <t>バンゴウ</t>
    </rPh>
    <phoneticPr fontId="57"/>
  </si>
  <si>
    <t>№</t>
    <phoneticPr fontId="57"/>
  </si>
  <si>
    <t>上記のとおり請求します。</t>
    <rPh sb="0" eb="2">
      <t>ジョウキ</t>
    </rPh>
    <rPh sb="6" eb="8">
      <t>セイキュウ</t>
    </rPh>
    <phoneticPr fontId="57"/>
  </si>
  <si>
    <r>
      <t>口座名</t>
    </r>
    <r>
      <rPr>
        <sz val="10"/>
        <color indexed="17"/>
        <rFont val="ＭＳ Ｐ明朝"/>
        <family val="1"/>
        <charset val="128"/>
      </rPr>
      <t>（名義人）</t>
    </r>
    <r>
      <rPr>
        <sz val="8"/>
        <color indexed="17"/>
        <rFont val="ＭＳ Ｐ明朝"/>
        <family val="1"/>
        <charset val="128"/>
      </rPr>
      <t xml:space="preserve"> ※フリガナをつけてください</t>
    </r>
    <rPh sb="0" eb="3">
      <t>コウザメイ</t>
    </rPh>
    <rPh sb="4" eb="7">
      <t>メイギニン</t>
    </rPh>
    <phoneticPr fontId="57"/>
  </si>
  <si>
    <t>郵便番号</t>
    <rPh sb="0" eb="2">
      <t>ユウビン</t>
    </rPh>
    <rPh sb="2" eb="4">
      <t>バンゴウ</t>
    </rPh>
    <phoneticPr fontId="57"/>
  </si>
  <si>
    <t xml:space="preserve">（電話 </t>
    <rPh sb="1" eb="3">
      <t>デンワ</t>
    </rPh>
    <phoneticPr fontId="57"/>
  </si>
  <si>
    <t>）</t>
    <phoneticPr fontId="57"/>
  </si>
  <si>
    <t>住　所：</t>
    <rPh sb="0" eb="1">
      <t>ジュウ</t>
    </rPh>
    <rPh sb="2" eb="3">
      <t>トコロ</t>
    </rPh>
    <phoneticPr fontId="57"/>
  </si>
  <si>
    <t>氏　名：</t>
    <rPh sb="0" eb="1">
      <t>シ</t>
    </rPh>
    <rPh sb="2" eb="3">
      <t>ナ</t>
    </rPh>
    <phoneticPr fontId="57"/>
  </si>
  <si>
    <t>（印）</t>
    <rPh sb="1" eb="2">
      <t>イン</t>
    </rPh>
    <phoneticPr fontId="57"/>
  </si>
  <si>
    <t>（提出用）</t>
    <rPh sb="1" eb="3">
      <t>テイシュツ</t>
    </rPh>
    <rPh sb="3" eb="4">
      <t>ヨウ</t>
    </rPh>
    <phoneticPr fontId="57"/>
  </si>
  <si>
    <t>（法人にあっては法人名および代表者肩書氏名と印鑑）</t>
    <phoneticPr fontId="57"/>
  </si>
  <si>
    <t>連絡事項</t>
    <rPh sb="0" eb="2">
      <t>レンラク</t>
    </rPh>
    <rPh sb="2" eb="4">
      <t>ジコウ</t>
    </rPh>
    <phoneticPr fontId="57"/>
  </si>
  <si>
    <t xml:space="preserve">Ａ Ｂ Ｃ Ｄ </t>
    <phoneticPr fontId="57"/>
  </si>
  <si>
    <t xml:space="preserve"> 検収者</t>
    <rPh sb="1" eb="3">
      <t>ケンシュウ</t>
    </rPh>
    <rPh sb="3" eb="4">
      <t>シャ</t>
    </rPh>
    <phoneticPr fontId="57"/>
  </si>
  <si>
    <t>（印） 　</t>
    <phoneticPr fontId="57"/>
  </si>
  <si>
    <t xml:space="preserve"> Ａ Ｂ Ｃ Ｄ Ｅ Ｆ Ｇ Ｈ </t>
    <phoneticPr fontId="57"/>
  </si>
  <si>
    <t>－　　　　 －</t>
    <phoneticPr fontId="57"/>
  </si>
  <si>
    <t>（</t>
    <phoneticPr fontId="57"/>
  </si>
  <si>
    <t>№</t>
    <phoneticPr fontId="57"/>
  </si>
  <si>
    <t>）</t>
    <phoneticPr fontId="57"/>
  </si>
  <si>
    <t>（法人にあっては法人名および代表者肩書氏名と印鑑）</t>
    <phoneticPr fontId="57"/>
  </si>
  <si>
    <t>（控）</t>
    <rPh sb="1" eb="2">
      <t>ヒカ</t>
    </rPh>
    <phoneticPr fontId="57"/>
  </si>
  <si>
    <t>（印） 　</t>
    <phoneticPr fontId="57"/>
  </si>
  <si>
    <t>豊田市伝統的建造物群保存地区補助金</t>
    <phoneticPr fontId="2"/>
  </si>
  <si>
    <t>文化財</t>
    <rPh sb="0" eb="3">
      <t>ブンカザイ</t>
    </rPh>
    <phoneticPr fontId="2"/>
  </si>
  <si>
    <t>普通</t>
  </si>
  <si>
    <t>豊田市伝統的建造物群保存地区事業完了届け</t>
    <rPh sb="0" eb="3">
      <t>トヨタシ</t>
    </rPh>
    <rPh sb="3" eb="6">
      <t>デントウテキ</t>
    </rPh>
    <rPh sb="6" eb="9">
      <t>ケンゾウブツ</t>
    </rPh>
    <rPh sb="9" eb="10">
      <t>グン</t>
    </rPh>
    <rPh sb="10" eb="12">
      <t>ホゾン</t>
    </rPh>
    <rPh sb="12" eb="14">
      <t>チク</t>
    </rPh>
    <rPh sb="14" eb="16">
      <t>ジギョウ</t>
    </rPh>
    <rPh sb="16" eb="18">
      <t>カンリョウ</t>
    </rPh>
    <rPh sb="18" eb="19">
      <t>トドケ</t>
    </rPh>
    <phoneticPr fontId="2"/>
  </si>
  <si>
    <t>様</t>
    <rPh sb="0" eb="1">
      <t>サマ</t>
    </rPh>
    <phoneticPr fontId="2"/>
  </si>
  <si>
    <t>日付け第</t>
    <rPh sb="0" eb="1">
      <t>ニチ</t>
    </rPh>
    <rPh sb="1" eb="2">
      <t>ツケ</t>
    </rPh>
    <rPh sb="3" eb="4">
      <t>ダイ</t>
    </rPh>
    <phoneticPr fontId="2"/>
  </si>
  <si>
    <t>号により交付決定通知のありました</t>
    <rPh sb="0" eb="1">
      <t>ゴウ</t>
    </rPh>
    <rPh sb="4" eb="6">
      <t>コウフ</t>
    </rPh>
    <rPh sb="6" eb="8">
      <t>ケッテイ</t>
    </rPh>
    <rPh sb="8" eb="10">
      <t>ツウチ</t>
    </rPh>
    <phoneticPr fontId="2"/>
  </si>
  <si>
    <t>補助金補助事業が下記のとおり完了しましたので届出ます。</t>
    <rPh sb="0" eb="3">
      <t>ホジョキン</t>
    </rPh>
    <rPh sb="3" eb="5">
      <t>ホジョ</t>
    </rPh>
    <rPh sb="5" eb="7">
      <t>ジギョウ</t>
    </rPh>
    <rPh sb="8" eb="10">
      <t>カキ</t>
    </rPh>
    <rPh sb="14" eb="16">
      <t>カンリョウ</t>
    </rPh>
    <rPh sb="22" eb="23">
      <t>トドケ</t>
    </rPh>
    <rPh sb="23" eb="24">
      <t>デ</t>
    </rPh>
    <phoneticPr fontId="2"/>
  </si>
  <si>
    <t>１　事業名</t>
    <rPh sb="2" eb="4">
      <t>ジギョウ</t>
    </rPh>
    <rPh sb="4" eb="5">
      <t>メイ</t>
    </rPh>
    <phoneticPr fontId="2"/>
  </si>
  <si>
    <t>２　事業の実施場所</t>
    <rPh sb="2" eb="4">
      <t>ジギョウ</t>
    </rPh>
    <rPh sb="5" eb="7">
      <t>ジッシ</t>
    </rPh>
    <rPh sb="7" eb="9">
      <t>バショ</t>
    </rPh>
    <phoneticPr fontId="2"/>
  </si>
  <si>
    <t>３　完了年月日</t>
    <rPh sb="2" eb="4">
      <t>カンリョウ</t>
    </rPh>
    <rPh sb="4" eb="7">
      <t>ネンガッピ</t>
    </rPh>
    <phoneticPr fontId="2"/>
  </si>
  <si>
    <t>工事施工者</t>
    <rPh sb="0" eb="2">
      <t>コウジ</t>
    </rPh>
    <rPh sb="2" eb="4">
      <t>セコウ</t>
    </rPh>
    <rPh sb="4" eb="5">
      <t>シャ</t>
    </rPh>
    <phoneticPr fontId="2"/>
  </si>
  <si>
    <t>代表者</t>
    <rPh sb="0" eb="3">
      <t>ダイヒョウシャ</t>
    </rPh>
    <phoneticPr fontId="2"/>
  </si>
  <si>
    <t>様式第１号　添付書類（７）</t>
    <rPh sb="0" eb="2">
      <t>ヨウシキ</t>
    </rPh>
    <rPh sb="2" eb="3">
      <t>ダイ</t>
    </rPh>
    <rPh sb="4" eb="5">
      <t>ゴウ</t>
    </rPh>
    <rPh sb="6" eb="8">
      <t>テンプ</t>
    </rPh>
    <rPh sb="8" eb="10">
      <t>ショルイ</t>
    </rPh>
    <phoneticPr fontId="2"/>
  </si>
  <si>
    <t>所有者の同意書</t>
    <rPh sb="0" eb="3">
      <t>ショユウシャ</t>
    </rPh>
    <rPh sb="4" eb="7">
      <t>ドウイショ</t>
    </rPh>
    <phoneticPr fontId="2"/>
  </si>
  <si>
    <t>様式第１号 添付書類（５）－１</t>
    <rPh sb="0" eb="2">
      <t>ヨウシキ</t>
    </rPh>
    <rPh sb="2" eb="3">
      <t>ダイ</t>
    </rPh>
    <rPh sb="4" eb="5">
      <t>ゴウ</t>
    </rPh>
    <rPh sb="6" eb="8">
      <t>テンプ</t>
    </rPh>
    <rPh sb="8" eb="10">
      <t>ショルイ</t>
    </rPh>
    <phoneticPr fontId="2"/>
  </si>
  <si>
    <t>様式第１号 添付書類（５）－２</t>
    <rPh sb="0" eb="2">
      <t>ヨウシキ</t>
    </rPh>
    <rPh sb="2" eb="3">
      <t>ダイ</t>
    </rPh>
    <rPh sb="4" eb="5">
      <t>ゴウ</t>
    </rPh>
    <rPh sb="6" eb="8">
      <t>テンプ</t>
    </rPh>
    <rPh sb="8" eb="10">
      <t>ショルイ</t>
    </rPh>
    <phoneticPr fontId="2"/>
  </si>
  <si>
    <t>㊞</t>
    <phoneticPr fontId="2"/>
  </si>
  <si>
    <t>様式第１号（第９条関係）</t>
    <rPh sb="0" eb="2">
      <t>ヨウシキ</t>
    </rPh>
    <rPh sb="2" eb="3">
      <t>ダイ</t>
    </rPh>
    <rPh sb="4" eb="5">
      <t>ゴウ</t>
    </rPh>
    <rPh sb="6" eb="7">
      <t>ダイ</t>
    </rPh>
    <rPh sb="8" eb="9">
      <t>ジョウ</t>
    </rPh>
    <rPh sb="9" eb="11">
      <t>カンケイ</t>
    </rPh>
    <phoneticPr fontId="2"/>
  </si>
  <si>
    <t>（申請者）</t>
    <rPh sb="1" eb="3">
      <t>シンセイ</t>
    </rPh>
    <rPh sb="3" eb="4">
      <t>シャ</t>
    </rPh>
    <phoneticPr fontId="2"/>
  </si>
  <si>
    <t>　豊田市長　様</t>
    <rPh sb="1" eb="3">
      <t>トヨタ</t>
    </rPh>
    <rPh sb="3" eb="5">
      <t>シチョウ</t>
    </rPh>
    <rPh sb="6" eb="7">
      <t>サマ</t>
    </rPh>
    <phoneticPr fontId="2"/>
  </si>
  <si>
    <t>※</t>
    <phoneticPr fontId="2"/>
  </si>
  <si>
    <t>伝統的建造物群保存地区内において、豊田市伝統的建造物群保存地区補助金交付要綱第５条に規定する補助事業を実施したいので、同要綱第９条の規定により、次のとおり申請します。</t>
    <rPh sb="0" eb="3">
      <t>デントウテキ</t>
    </rPh>
    <rPh sb="3" eb="6">
      <t>ケンゾウブツ</t>
    </rPh>
    <rPh sb="6" eb="7">
      <t>グン</t>
    </rPh>
    <rPh sb="7" eb="9">
      <t>ホゾン</t>
    </rPh>
    <rPh sb="9" eb="11">
      <t>チク</t>
    </rPh>
    <rPh sb="11" eb="12">
      <t>ナイ</t>
    </rPh>
    <rPh sb="17" eb="20">
      <t>トヨタシ</t>
    </rPh>
    <rPh sb="20" eb="23">
      <t>デントウテキ</t>
    </rPh>
    <rPh sb="23" eb="26">
      <t>ケンゾウブツ</t>
    </rPh>
    <rPh sb="26" eb="27">
      <t>グン</t>
    </rPh>
    <rPh sb="27" eb="29">
      <t>ホゾン</t>
    </rPh>
    <rPh sb="29" eb="31">
      <t>チク</t>
    </rPh>
    <rPh sb="31" eb="34">
      <t>ホジョキン</t>
    </rPh>
    <rPh sb="34" eb="36">
      <t>コウフ</t>
    </rPh>
    <rPh sb="36" eb="38">
      <t>ヨウコウ</t>
    </rPh>
    <rPh sb="38" eb="39">
      <t>ダイ</t>
    </rPh>
    <rPh sb="40" eb="41">
      <t>ジョウ</t>
    </rPh>
    <rPh sb="42" eb="44">
      <t>キテイ</t>
    </rPh>
    <rPh sb="46" eb="48">
      <t>ホジョ</t>
    </rPh>
    <rPh sb="48" eb="50">
      <t>ジギョウ</t>
    </rPh>
    <rPh sb="51" eb="53">
      <t>ジッシ</t>
    </rPh>
    <rPh sb="59" eb="60">
      <t>ドウ</t>
    </rPh>
    <rPh sb="60" eb="62">
      <t>ヨウコウ</t>
    </rPh>
    <rPh sb="62" eb="63">
      <t>ダイ</t>
    </rPh>
    <rPh sb="64" eb="65">
      <t>ジョウ</t>
    </rPh>
    <rPh sb="66" eb="68">
      <t>キテイ</t>
    </rPh>
    <rPh sb="72" eb="73">
      <t>ツギ</t>
    </rPh>
    <rPh sb="77" eb="79">
      <t>シンセイ</t>
    </rPh>
    <phoneticPr fontId="2"/>
  </si>
  <si>
    <t>補助事業実施場所</t>
    <rPh sb="0" eb="2">
      <t>ホジョ</t>
    </rPh>
    <rPh sb="2" eb="4">
      <t>ジギョウ</t>
    </rPh>
    <rPh sb="4" eb="6">
      <t>ジッシ</t>
    </rPh>
    <rPh sb="6" eb="8">
      <t>バショ</t>
    </rPh>
    <phoneticPr fontId="2"/>
  </si>
  <si>
    <t>合　計</t>
    <rPh sb="0" eb="1">
      <t>ゴウ</t>
    </rPh>
    <rPh sb="2" eb="3">
      <t>ケイ</t>
    </rPh>
    <phoneticPr fontId="2"/>
  </si>
  <si>
    <t>日付け・第</t>
    <rPh sb="0" eb="1">
      <t>ヒ</t>
    </rPh>
    <rPh sb="1" eb="2">
      <t>ツ</t>
    </rPh>
    <rPh sb="4" eb="5">
      <t>ダイ</t>
    </rPh>
    <phoneticPr fontId="2"/>
  </si>
  <si>
    <t>金</t>
    <rPh sb="0" eb="1">
      <t>キン</t>
    </rPh>
    <phoneticPr fontId="2"/>
  </si>
  <si>
    <t>記入上の注意</t>
    <rPh sb="0" eb="2">
      <t>キニュウ</t>
    </rPh>
    <rPh sb="2" eb="3">
      <t>ジョウ</t>
    </rPh>
    <rPh sb="4" eb="6">
      <t>チュウイ</t>
    </rPh>
    <phoneticPr fontId="2"/>
  </si>
  <si>
    <t>　補助金の交付を受けた後に当該補助金を返還している場合は、※印の欄に返還額を記載してください。</t>
    <rPh sb="1" eb="4">
      <t>ホジョキン</t>
    </rPh>
    <rPh sb="5" eb="7">
      <t>コウフ</t>
    </rPh>
    <rPh sb="8" eb="9">
      <t>ウ</t>
    </rPh>
    <rPh sb="11" eb="12">
      <t>アト</t>
    </rPh>
    <rPh sb="13" eb="15">
      <t>トウガイ</t>
    </rPh>
    <rPh sb="15" eb="18">
      <t>ホジョキン</t>
    </rPh>
    <rPh sb="19" eb="21">
      <t>ヘンカン</t>
    </rPh>
    <rPh sb="25" eb="27">
      <t>バアイ</t>
    </rPh>
    <rPh sb="30" eb="31">
      <t>シルシ</t>
    </rPh>
    <rPh sb="32" eb="33">
      <t>ラン</t>
    </rPh>
    <rPh sb="34" eb="37">
      <t>ヘンカンガク</t>
    </rPh>
    <rPh sb="38" eb="40">
      <t>キサイ</t>
    </rPh>
    <phoneticPr fontId="2"/>
  </si>
  <si>
    <t>　１　付近見取図又は位置図</t>
    <rPh sb="3" eb="5">
      <t>フキン</t>
    </rPh>
    <rPh sb="5" eb="8">
      <t>ミトリズ</t>
    </rPh>
    <rPh sb="8" eb="9">
      <t>マタ</t>
    </rPh>
    <rPh sb="10" eb="12">
      <t>イチ</t>
    </rPh>
    <rPh sb="12" eb="13">
      <t>ズ</t>
    </rPh>
    <phoneticPr fontId="2"/>
  </si>
  <si>
    <t>　２　配置図</t>
    <phoneticPr fontId="2"/>
  </si>
  <si>
    <t>　４　設計図及び仕様書</t>
    <phoneticPr fontId="2"/>
  </si>
  <si>
    <t>　５　設計書又は見積書</t>
    <phoneticPr fontId="2"/>
  </si>
  <si>
    <t>　６　事業計画書</t>
    <phoneticPr fontId="2"/>
  </si>
  <si>
    <t>　７　所有者の同意書（申請者と所有者が異なる場合）</t>
    <rPh sb="22" eb="24">
      <t>バアイ</t>
    </rPh>
    <phoneticPr fontId="2"/>
  </si>
  <si>
    <t>　９　市税の完納証明書</t>
    <phoneticPr fontId="2"/>
  </si>
  <si>
    <t>１０　団体調書及び役員名簿（申請者が団体の場合）　</t>
    <rPh sb="14" eb="17">
      <t>シンセイシャ</t>
    </rPh>
    <phoneticPr fontId="2"/>
  </si>
  <si>
    <t>１１　その他市長が必要と認める書類</t>
    <rPh sb="5" eb="6">
      <t>ホカ</t>
    </rPh>
    <phoneticPr fontId="2"/>
  </si>
  <si>
    <t>様式第４号（第１１条関係）　</t>
    <rPh sb="0" eb="2">
      <t>ヨウシキ</t>
    </rPh>
    <rPh sb="2" eb="3">
      <t>ダイ</t>
    </rPh>
    <rPh sb="4" eb="5">
      <t>ゴウ</t>
    </rPh>
    <rPh sb="6" eb="7">
      <t>ダイ</t>
    </rPh>
    <rPh sb="9" eb="10">
      <t>ジョウ</t>
    </rPh>
    <rPh sb="10" eb="12">
      <t>カンケイ</t>
    </rPh>
    <phoneticPr fontId="2"/>
  </si>
  <si>
    <t>１　交付申請時に添付した書類のうち、変更に係るもの（中止の場合を除く。）</t>
    <rPh sb="2" eb="4">
      <t>コウフ</t>
    </rPh>
    <rPh sb="4" eb="7">
      <t>シンセイジ</t>
    </rPh>
    <rPh sb="8" eb="10">
      <t>テンプ</t>
    </rPh>
    <rPh sb="12" eb="14">
      <t>ショルイ</t>
    </rPh>
    <rPh sb="18" eb="20">
      <t>ヘンコウ</t>
    </rPh>
    <rPh sb="21" eb="22">
      <t>カカワ</t>
    </rPh>
    <rPh sb="26" eb="28">
      <t>チュウシ</t>
    </rPh>
    <rPh sb="29" eb="31">
      <t>バアイ</t>
    </rPh>
    <rPh sb="32" eb="33">
      <t>ノゾ</t>
    </rPh>
    <phoneticPr fontId="2"/>
  </si>
  <si>
    <t>２　その他市長が必要と認める書類</t>
    <rPh sb="4" eb="5">
      <t>ホカ</t>
    </rPh>
    <rPh sb="5" eb="7">
      <t>シチョウ</t>
    </rPh>
    <rPh sb="8" eb="10">
      <t>ヒツヨウ</t>
    </rPh>
    <rPh sb="11" eb="12">
      <t>ミト</t>
    </rPh>
    <rPh sb="14" eb="16">
      <t>ショルイ</t>
    </rPh>
    <phoneticPr fontId="2"/>
  </si>
  <si>
    <t>様式第６号（第１２条関係）</t>
    <rPh sb="0" eb="2">
      <t>ヨウシキ</t>
    </rPh>
    <rPh sb="2" eb="3">
      <t>ダイ</t>
    </rPh>
    <rPh sb="4" eb="5">
      <t>ゴウ</t>
    </rPh>
    <rPh sb="6" eb="7">
      <t>ダイ</t>
    </rPh>
    <rPh sb="9" eb="10">
      <t>ジョウ</t>
    </rPh>
    <rPh sb="10" eb="12">
      <t>カンケイ</t>
    </rPh>
    <phoneticPr fontId="2"/>
  </si>
  <si>
    <t>（報告者）</t>
    <rPh sb="1" eb="4">
      <t>ホウコクシャ</t>
    </rPh>
    <phoneticPr fontId="2"/>
  </si>
  <si>
    <t>号で交付決定のありました豊田市伝</t>
    <rPh sb="0" eb="1">
      <t>ゴウ</t>
    </rPh>
    <rPh sb="2" eb="4">
      <t>コウフ</t>
    </rPh>
    <rPh sb="4" eb="6">
      <t>ケッテイ</t>
    </rPh>
    <rPh sb="12" eb="15">
      <t>トヨタシ</t>
    </rPh>
    <rPh sb="15" eb="16">
      <t>デン</t>
    </rPh>
    <phoneticPr fontId="2"/>
  </si>
  <si>
    <t>豊田市伝統的建造物群保存地区補助事業完了等報告書</t>
    <rPh sb="0" eb="3">
      <t>トヨタシ</t>
    </rPh>
    <rPh sb="3" eb="6">
      <t>デントウテキ</t>
    </rPh>
    <rPh sb="6" eb="9">
      <t>ケンゾウブツ</t>
    </rPh>
    <rPh sb="9" eb="10">
      <t>グン</t>
    </rPh>
    <rPh sb="10" eb="12">
      <t>ホゾン</t>
    </rPh>
    <rPh sb="12" eb="14">
      <t>チク</t>
    </rPh>
    <rPh sb="14" eb="16">
      <t>ホジョ</t>
    </rPh>
    <rPh sb="16" eb="18">
      <t>ジギョウ</t>
    </rPh>
    <rPh sb="18" eb="20">
      <t>カンリョウ</t>
    </rPh>
    <rPh sb="20" eb="21">
      <t>トウ</t>
    </rPh>
    <rPh sb="21" eb="24">
      <t>ホウコクショ</t>
    </rPh>
    <phoneticPr fontId="2"/>
  </si>
  <si>
    <t>豊田市伝統的建造物群保存地区補助事業変更等承認申請書</t>
    <rPh sb="0" eb="3">
      <t>トヨタシ</t>
    </rPh>
    <rPh sb="3" eb="6">
      <t>デントウテキ</t>
    </rPh>
    <rPh sb="6" eb="9">
      <t>ケンゾウブツ</t>
    </rPh>
    <rPh sb="9" eb="10">
      <t>グン</t>
    </rPh>
    <rPh sb="10" eb="12">
      <t>ホゾン</t>
    </rPh>
    <rPh sb="12" eb="14">
      <t>チク</t>
    </rPh>
    <rPh sb="14" eb="16">
      <t>ホジョ</t>
    </rPh>
    <rPh sb="16" eb="18">
      <t>ジギョウ</t>
    </rPh>
    <rPh sb="18" eb="20">
      <t>ヘンコウ</t>
    </rPh>
    <rPh sb="20" eb="21">
      <t>ナド</t>
    </rPh>
    <rPh sb="21" eb="23">
      <t>ショウニン</t>
    </rPh>
    <rPh sb="23" eb="26">
      <t>シンセイショ</t>
    </rPh>
    <phoneticPr fontId="2"/>
  </si>
  <si>
    <t>補助事業を完了又は中止した日</t>
    <rPh sb="0" eb="2">
      <t>ホジョ</t>
    </rPh>
    <rPh sb="2" eb="4">
      <t>ジギョウ</t>
    </rPh>
    <rPh sb="5" eb="7">
      <t>カンリョウ</t>
    </rPh>
    <rPh sb="7" eb="8">
      <t>マタ</t>
    </rPh>
    <rPh sb="9" eb="11">
      <t>チュウシ</t>
    </rPh>
    <rPh sb="13" eb="14">
      <t>ヒ</t>
    </rPh>
    <phoneticPr fontId="2"/>
  </si>
  <si>
    <t>記入上の注意　　□のところは、該当するものにレ印を付してください。</t>
    <rPh sb="0" eb="2">
      <t>キニュウ</t>
    </rPh>
    <rPh sb="2" eb="3">
      <t>ジョウ</t>
    </rPh>
    <rPh sb="4" eb="6">
      <t>チュウイ</t>
    </rPh>
    <rPh sb="15" eb="17">
      <t>ガイトウ</t>
    </rPh>
    <rPh sb="23" eb="24">
      <t>シルシ</t>
    </rPh>
    <rPh sb="25" eb="26">
      <t>フ</t>
    </rPh>
    <phoneticPr fontId="2"/>
  </si>
  <si>
    <t>１　竣工図及び実施設計図書</t>
    <rPh sb="2" eb="4">
      <t>シュンコウ</t>
    </rPh>
    <rPh sb="4" eb="5">
      <t>ズ</t>
    </rPh>
    <rPh sb="5" eb="6">
      <t>オヨ</t>
    </rPh>
    <rPh sb="7" eb="9">
      <t>ジッシ</t>
    </rPh>
    <rPh sb="9" eb="11">
      <t>セッケイ</t>
    </rPh>
    <rPh sb="11" eb="13">
      <t>トショ</t>
    </rPh>
    <phoneticPr fontId="2"/>
  </si>
  <si>
    <t>２　補助事業の実施を記録したカラー写真</t>
    <rPh sb="2" eb="4">
      <t>ホジョ</t>
    </rPh>
    <rPh sb="4" eb="6">
      <t>ジギョウ</t>
    </rPh>
    <rPh sb="7" eb="9">
      <t>ジッシ</t>
    </rPh>
    <rPh sb="10" eb="12">
      <t>キロク</t>
    </rPh>
    <rPh sb="17" eb="19">
      <t>シャシン</t>
    </rPh>
    <phoneticPr fontId="2"/>
  </si>
  <si>
    <t>４　領収証その他の費用の支払を証明する書類</t>
    <rPh sb="2" eb="5">
      <t>リョウシュウショウ</t>
    </rPh>
    <rPh sb="7" eb="8">
      <t>ホカ</t>
    </rPh>
    <rPh sb="9" eb="11">
      <t>ヒヨウ</t>
    </rPh>
    <rPh sb="12" eb="14">
      <t>シハラ</t>
    </rPh>
    <rPh sb="15" eb="17">
      <t>ショウメイ</t>
    </rPh>
    <rPh sb="19" eb="21">
      <t>ショルイ</t>
    </rPh>
    <phoneticPr fontId="2"/>
  </si>
  <si>
    <t>５　施工業者の事業完了届の写し</t>
    <rPh sb="2" eb="4">
      <t>セコウ</t>
    </rPh>
    <rPh sb="4" eb="6">
      <t>ギョウシャ</t>
    </rPh>
    <rPh sb="7" eb="9">
      <t>ジギョウ</t>
    </rPh>
    <rPh sb="9" eb="11">
      <t>カンリョウ</t>
    </rPh>
    <rPh sb="11" eb="12">
      <t>トド</t>
    </rPh>
    <rPh sb="13" eb="14">
      <t>ウツ</t>
    </rPh>
    <phoneticPr fontId="2"/>
  </si>
  <si>
    <t>６　事業実績書</t>
    <rPh sb="2" eb="4">
      <t>ジギョウ</t>
    </rPh>
    <rPh sb="4" eb="6">
      <t>ジッセキ</t>
    </rPh>
    <rPh sb="6" eb="7">
      <t>ショ</t>
    </rPh>
    <phoneticPr fontId="2"/>
  </si>
  <si>
    <t>７　その他市長が必要と認める書類</t>
    <rPh sb="4" eb="5">
      <t>ホカ</t>
    </rPh>
    <rPh sb="5" eb="7">
      <t>シチョウ</t>
    </rPh>
    <rPh sb="8" eb="10">
      <t>ヒツヨウ</t>
    </rPh>
    <rPh sb="11" eb="12">
      <t>ミト</t>
    </rPh>
    <rPh sb="14" eb="16">
      <t>ショルイ</t>
    </rPh>
    <phoneticPr fontId="2"/>
  </si>
  <si>
    <t>法人にあっては、主たる事務所の所在
地、名称、代表者の氏名及び生年月日</t>
    <rPh sb="0" eb="2">
      <t>ホウジン</t>
    </rPh>
    <rPh sb="8" eb="9">
      <t>シュ</t>
    </rPh>
    <rPh sb="11" eb="13">
      <t>ジム</t>
    </rPh>
    <rPh sb="13" eb="14">
      <t>ショ</t>
    </rPh>
    <rPh sb="15" eb="17">
      <t>ショザイ</t>
    </rPh>
    <rPh sb="18" eb="19">
      <t>チ</t>
    </rPh>
    <rPh sb="20" eb="22">
      <t>メイショウ</t>
    </rPh>
    <rPh sb="23" eb="26">
      <t>ダイヒョウシャ</t>
    </rPh>
    <rPh sb="27" eb="29">
      <t>シメイ</t>
    </rPh>
    <rPh sb="29" eb="30">
      <t>オヨ</t>
    </rPh>
    <rPh sb="31" eb="33">
      <t>セイネン</t>
    </rPh>
    <rPh sb="33" eb="35">
      <t>ガッピ</t>
    </rPh>
    <phoneticPr fontId="2"/>
  </si>
  <si>
    <t>過去の確定通知書
の番号及び補助金の交付額</t>
    <rPh sb="0" eb="2">
      <t>カコ</t>
    </rPh>
    <rPh sb="3" eb="5">
      <t>カクテイ</t>
    </rPh>
    <rPh sb="5" eb="8">
      <t>ツウチショ</t>
    </rPh>
    <rPh sb="10" eb="12">
      <t>バンゴウ</t>
    </rPh>
    <rPh sb="12" eb="13">
      <t>オヨ</t>
    </rPh>
    <rPh sb="14" eb="17">
      <t>ホジョキン</t>
    </rPh>
    <rPh sb="18" eb="19">
      <t>コウ</t>
    </rPh>
    <rPh sb="19" eb="20">
      <t>ヅケ</t>
    </rPh>
    <rPh sb="20" eb="21">
      <t>ガク</t>
    </rPh>
    <phoneticPr fontId="2"/>
  </si>
  <si>
    <t>　３　現況のカラー写真</t>
    <phoneticPr fontId="2"/>
  </si>
  <si>
    <t>　８　現状変更行為許可／許可変更／申請書の写し</t>
    <rPh sb="19" eb="20">
      <t>ショ</t>
    </rPh>
    <phoneticPr fontId="2"/>
  </si>
  <si>
    <t>統的建造物群保存地区補助金交付要綱第５条に規定する補助事業を　□完了　□中止　しましたので、同要綱第１２条第１項の規定により、次のとおり報告します。　</t>
    <rPh sb="0" eb="1">
      <t>オサム</t>
    </rPh>
    <rPh sb="1" eb="2">
      <t>テキ</t>
    </rPh>
    <rPh sb="2" eb="5">
      <t>ケンゾウブツ</t>
    </rPh>
    <rPh sb="5" eb="6">
      <t>グン</t>
    </rPh>
    <rPh sb="6" eb="8">
      <t>ホゾン</t>
    </rPh>
    <rPh sb="8" eb="10">
      <t>チク</t>
    </rPh>
    <rPh sb="10" eb="13">
      <t>ホジョキン</t>
    </rPh>
    <rPh sb="13" eb="15">
      <t>コウフ</t>
    </rPh>
    <rPh sb="15" eb="17">
      <t>ヨウコウ</t>
    </rPh>
    <rPh sb="17" eb="18">
      <t>ダイ</t>
    </rPh>
    <rPh sb="19" eb="20">
      <t>ジョウ</t>
    </rPh>
    <rPh sb="21" eb="23">
      <t>キテイ</t>
    </rPh>
    <rPh sb="25" eb="27">
      <t>ホジョ</t>
    </rPh>
    <rPh sb="27" eb="29">
      <t>ジギョウ</t>
    </rPh>
    <rPh sb="32" eb="34">
      <t>カンリョウ</t>
    </rPh>
    <rPh sb="36" eb="38">
      <t>チュウシ</t>
    </rPh>
    <rPh sb="46" eb="47">
      <t>ドウ</t>
    </rPh>
    <rPh sb="47" eb="49">
      <t>ヨウコウ</t>
    </rPh>
    <rPh sb="49" eb="50">
      <t>ダイ</t>
    </rPh>
    <rPh sb="52" eb="53">
      <t>ジョウ</t>
    </rPh>
    <rPh sb="53" eb="54">
      <t>ダイ</t>
    </rPh>
    <rPh sb="55" eb="56">
      <t>コウ</t>
    </rPh>
    <rPh sb="57" eb="59">
      <t>キテイ</t>
    </rPh>
    <rPh sb="63" eb="64">
      <t>ツギ</t>
    </rPh>
    <rPh sb="68" eb="70">
      <t>ホウコク</t>
    </rPh>
    <phoneticPr fontId="2"/>
  </si>
  <si>
    <t>（表）</t>
    <rPh sb="1" eb="2">
      <t>オモテ</t>
    </rPh>
    <phoneticPr fontId="2"/>
  </si>
  <si>
    <t>（裏）</t>
    <rPh sb="1" eb="2">
      <t>ウラ</t>
    </rPh>
    <phoneticPr fontId="2"/>
  </si>
  <si>
    <t>補　助　金（修理）</t>
    <rPh sb="6" eb="8">
      <t>シュウリ</t>
    </rPh>
    <phoneticPr fontId="2"/>
  </si>
  <si>
    <t>　　　　　（修景）</t>
    <rPh sb="6" eb="7">
      <t>シュウ</t>
    </rPh>
    <rPh sb="7" eb="8">
      <t>ケイ</t>
    </rPh>
    <phoneticPr fontId="2"/>
  </si>
  <si>
    <t>（１）収入</t>
    <rPh sb="3" eb="5">
      <t>シュウニュウ</t>
    </rPh>
    <phoneticPr fontId="2"/>
  </si>
  <si>
    <t>（２）支出</t>
    <rPh sb="3" eb="5">
      <t>シシュツ</t>
    </rPh>
    <phoneticPr fontId="2"/>
  </si>
  <si>
    <t>補　助　対　象　経　費</t>
    <rPh sb="0" eb="1">
      <t>ホ</t>
    </rPh>
    <rPh sb="2" eb="3">
      <t>スケ</t>
    </rPh>
    <rPh sb="4" eb="5">
      <t>タイ</t>
    </rPh>
    <rPh sb="6" eb="7">
      <t>ゾウ</t>
    </rPh>
    <rPh sb="8" eb="9">
      <t>ヘ</t>
    </rPh>
    <rPh sb="10" eb="11">
      <t>ヒ</t>
    </rPh>
    <phoneticPr fontId="2"/>
  </si>
  <si>
    <t>小計</t>
    <phoneticPr fontId="2"/>
  </si>
  <si>
    <t>補助対象とならない経費</t>
    <rPh sb="0" eb="2">
      <t>ホジョ</t>
    </rPh>
    <rPh sb="2" eb="4">
      <t>タイショウ</t>
    </rPh>
    <rPh sb="9" eb="11">
      <t>ケイヒ</t>
    </rPh>
    <phoneticPr fontId="2"/>
  </si>
  <si>
    <t>法人にあっては、主たる事務所の所在
地、名称、代表者の氏名及び生年月日</t>
    <rPh sb="0" eb="2">
      <t>ホウジン</t>
    </rPh>
    <rPh sb="8" eb="9">
      <t>シュ</t>
    </rPh>
    <rPh sb="11" eb="13">
      <t>ジム</t>
    </rPh>
    <rPh sb="13" eb="14">
      <t>ショ</t>
    </rPh>
    <rPh sb="15" eb="17">
      <t>ショザイ</t>
    </rPh>
    <rPh sb="18" eb="19">
      <t>チ</t>
    </rPh>
    <rPh sb="20" eb="22">
      <t>メイショウ</t>
    </rPh>
    <rPh sb="23" eb="26">
      <t>ダイヒョウシャ</t>
    </rPh>
    <rPh sb="27" eb="29">
      <t>シメイ</t>
    </rPh>
    <phoneticPr fontId="2"/>
  </si>
  <si>
    <t>事　業　計　画　書</t>
    <phoneticPr fontId="2"/>
  </si>
  <si>
    <t>様式第７号（第１２条関係）</t>
    <phoneticPr fontId="2"/>
  </si>
  <si>
    <t>事　業　実　績　書</t>
    <rPh sb="4" eb="5">
      <t>ジツ</t>
    </rPh>
    <rPh sb="6" eb="7">
      <t>イサオ</t>
    </rPh>
    <rPh sb="8" eb="9">
      <t>ショ</t>
    </rPh>
    <phoneticPr fontId="2"/>
  </si>
  <si>
    <t>実</t>
    <rPh sb="0" eb="1">
      <t>ジツ</t>
    </rPh>
    <phoneticPr fontId="2"/>
  </si>
  <si>
    <t>施</t>
    <rPh sb="0" eb="1">
      <t>シ</t>
    </rPh>
    <phoneticPr fontId="2"/>
  </si>
  <si>
    <t>（１）収　入</t>
    <rPh sb="3" eb="4">
      <t>オサム</t>
    </rPh>
    <rPh sb="5" eb="6">
      <t>イ</t>
    </rPh>
    <phoneticPr fontId="2"/>
  </si>
  <si>
    <t>他の補助金（　　　　　　　）</t>
    <phoneticPr fontId="2"/>
  </si>
  <si>
    <t>（２）支　出</t>
    <rPh sb="3" eb="4">
      <t>シ</t>
    </rPh>
    <rPh sb="5" eb="6">
      <t>デ</t>
    </rPh>
    <phoneticPr fontId="2"/>
  </si>
  <si>
    <t>数量内訳</t>
    <rPh sb="0" eb="2">
      <t>スウリョウ</t>
    </rPh>
    <rPh sb="2" eb="4">
      <t>ウチワケ</t>
    </rPh>
    <phoneticPr fontId="57"/>
  </si>
  <si>
    <t>単価</t>
    <rPh sb="0" eb="2">
      <t>タンカ</t>
    </rPh>
    <phoneticPr fontId="2"/>
  </si>
  <si>
    <t>㎥単価</t>
    <rPh sb="1" eb="3">
      <t>タンカ</t>
    </rPh>
    <phoneticPr fontId="57"/>
  </si>
  <si>
    <t>消費税仕入税額控除チェックリスト</t>
    <rPh sb="0" eb="3">
      <t>ショウヒゼイ</t>
    </rPh>
    <rPh sb="3" eb="5">
      <t>シイ</t>
    </rPh>
    <rPh sb="5" eb="6">
      <t>ゼイ</t>
    </rPh>
    <rPh sb="6" eb="7">
      <t>ガク</t>
    </rPh>
    <rPh sb="7" eb="9">
      <t>コウジョ</t>
    </rPh>
    <phoneticPr fontId="2"/>
  </si>
  <si>
    <t>　　下記の通り報告します。</t>
    <rPh sb="2" eb="4">
      <t>カキ</t>
    </rPh>
    <rPh sb="5" eb="6">
      <t>トオ</t>
    </rPh>
    <rPh sb="7" eb="9">
      <t>ホウコク</t>
    </rPh>
    <phoneticPr fontId="2"/>
  </si>
  <si>
    <t>①申請者は、消費税納税義務者ではない又は、地方公共団体の一般会計である。</t>
    <rPh sb="1" eb="4">
      <t>シンセイシャ</t>
    </rPh>
    <rPh sb="6" eb="9">
      <t>ショウヒゼイ</t>
    </rPh>
    <rPh sb="9" eb="11">
      <t>ノウゼイ</t>
    </rPh>
    <rPh sb="11" eb="14">
      <t>ギムシャ</t>
    </rPh>
    <rPh sb="18" eb="19">
      <t>マタ</t>
    </rPh>
    <rPh sb="21" eb="23">
      <t>チホウ</t>
    </rPh>
    <rPh sb="23" eb="25">
      <t>コウキョウ</t>
    </rPh>
    <rPh sb="25" eb="27">
      <t>ダンタイ</t>
    </rPh>
    <rPh sb="28" eb="30">
      <t>イッパン</t>
    </rPh>
    <rPh sb="30" eb="32">
      <t>カイケイ</t>
    </rPh>
    <phoneticPr fontId="2"/>
  </si>
  <si>
    <t>→終了</t>
    <rPh sb="1" eb="3">
      <t>シュウリョウ</t>
    </rPh>
    <phoneticPr fontId="2"/>
  </si>
  <si>
    <t>②申請者は、消費税法第９条第１項の規定により消費税を納める義務が免除される者である。</t>
    <rPh sb="1" eb="4">
      <t>シンセイシャ</t>
    </rPh>
    <rPh sb="6" eb="9">
      <t>ショウヒゼイ</t>
    </rPh>
    <rPh sb="9" eb="10">
      <t>ホウ</t>
    </rPh>
    <rPh sb="10" eb="11">
      <t>ダイ</t>
    </rPh>
    <rPh sb="12" eb="13">
      <t>ジョウ</t>
    </rPh>
    <rPh sb="13" eb="14">
      <t>ダイ</t>
    </rPh>
    <rPh sb="15" eb="16">
      <t>コウ</t>
    </rPh>
    <rPh sb="17" eb="19">
      <t>キテイ</t>
    </rPh>
    <rPh sb="22" eb="25">
      <t>ショウヒゼイ</t>
    </rPh>
    <rPh sb="26" eb="27">
      <t>オサ</t>
    </rPh>
    <rPh sb="29" eb="31">
      <t>ギム</t>
    </rPh>
    <rPh sb="32" eb="34">
      <t>メンジョ</t>
    </rPh>
    <rPh sb="37" eb="38">
      <t>モノ</t>
    </rPh>
    <phoneticPr fontId="2"/>
  </si>
  <si>
    <t>→③、④へ</t>
    <phoneticPr fontId="2"/>
  </si>
  <si>
    <t>→②へ</t>
    <phoneticPr fontId="2"/>
  </si>
  <si>
    <t>□　はい</t>
    <phoneticPr fontId="2"/>
  </si>
  <si>
    <t>□　いいえ</t>
    <phoneticPr fontId="2"/>
  </si>
  <si>
    <t>③申請者は、消費税法第37条第１項の規定により中小企業者の仕入に係る消費税額の控除の特例が適用される者である</t>
    <rPh sb="1" eb="4">
      <t>シンセイシャ</t>
    </rPh>
    <rPh sb="6" eb="9">
      <t>ショウヒゼイ</t>
    </rPh>
    <rPh sb="9" eb="10">
      <t>ホウ</t>
    </rPh>
    <rPh sb="10" eb="11">
      <t>ダイ</t>
    </rPh>
    <rPh sb="13" eb="14">
      <t>ジョウ</t>
    </rPh>
    <rPh sb="14" eb="15">
      <t>ダイ</t>
    </rPh>
    <rPh sb="16" eb="17">
      <t>コウ</t>
    </rPh>
    <rPh sb="18" eb="20">
      <t>キテイ</t>
    </rPh>
    <rPh sb="23" eb="25">
      <t>チュウショウ</t>
    </rPh>
    <rPh sb="25" eb="27">
      <t>キギョウ</t>
    </rPh>
    <rPh sb="27" eb="28">
      <t>シャ</t>
    </rPh>
    <rPh sb="29" eb="31">
      <t>シイ</t>
    </rPh>
    <rPh sb="32" eb="33">
      <t>カカワ</t>
    </rPh>
    <rPh sb="34" eb="37">
      <t>ショウヒゼイ</t>
    </rPh>
    <rPh sb="37" eb="38">
      <t>ガク</t>
    </rPh>
    <rPh sb="39" eb="41">
      <t>コウジョ</t>
    </rPh>
    <rPh sb="42" eb="44">
      <t>トクレイ</t>
    </rPh>
    <rPh sb="45" eb="47">
      <t>テキヨウ</t>
    </rPh>
    <rPh sb="50" eb="51">
      <t>モノ</t>
    </rPh>
    <phoneticPr fontId="2"/>
  </si>
  <si>
    <t>④申請者は、消費税法第60条第４項の規定により、国、地方公共団体等に対する仕入に係る消費税額の控除の特例が適用される者である。</t>
    <rPh sb="1" eb="4">
      <t>シンセイシャ</t>
    </rPh>
    <rPh sb="6" eb="9">
      <t>ショウヒゼイ</t>
    </rPh>
    <rPh sb="9" eb="10">
      <t>ホウ</t>
    </rPh>
    <rPh sb="10" eb="11">
      <t>ダイ</t>
    </rPh>
    <rPh sb="13" eb="14">
      <t>ジョウ</t>
    </rPh>
    <rPh sb="14" eb="15">
      <t>ダイ</t>
    </rPh>
    <rPh sb="16" eb="17">
      <t>コウ</t>
    </rPh>
    <rPh sb="18" eb="20">
      <t>キテイ</t>
    </rPh>
    <rPh sb="24" eb="25">
      <t>クニ</t>
    </rPh>
    <rPh sb="26" eb="28">
      <t>チホウ</t>
    </rPh>
    <rPh sb="28" eb="30">
      <t>コウキョウ</t>
    </rPh>
    <rPh sb="30" eb="32">
      <t>ダンタイ</t>
    </rPh>
    <rPh sb="32" eb="33">
      <t>トウ</t>
    </rPh>
    <rPh sb="34" eb="35">
      <t>タイ</t>
    </rPh>
    <rPh sb="37" eb="39">
      <t>シイ</t>
    </rPh>
    <rPh sb="40" eb="41">
      <t>カカ</t>
    </rPh>
    <rPh sb="42" eb="45">
      <t>ショウヒゼイ</t>
    </rPh>
    <rPh sb="45" eb="46">
      <t>ガク</t>
    </rPh>
    <rPh sb="47" eb="49">
      <t>コウジョ</t>
    </rPh>
    <rPh sb="50" eb="52">
      <t>トクレイ</t>
    </rPh>
    <rPh sb="53" eb="55">
      <t>テキヨウ</t>
    </rPh>
    <rPh sb="58" eb="59">
      <t>モノ</t>
    </rPh>
    <phoneticPr fontId="2"/>
  </si>
  <si>
    <t>別途要相談</t>
    <rPh sb="0" eb="2">
      <t>ベット</t>
    </rPh>
    <rPh sb="2" eb="3">
      <t>ヨウ</t>
    </rPh>
    <rPh sb="3" eb="5">
      <t>ソウダン</t>
    </rPh>
    <phoneticPr fontId="2"/>
  </si>
  <si>
    <t>①許可の申請</t>
    <rPh sb="1" eb="3">
      <t>キョカ</t>
    </rPh>
    <rPh sb="4" eb="6">
      <t>シンセイ</t>
    </rPh>
    <phoneticPr fontId="2"/>
  </si>
  <si>
    <t>②変更するとき</t>
    <rPh sb="1" eb="3">
      <t>ヘンコウ</t>
    </rPh>
    <phoneticPr fontId="2"/>
  </si>
  <si>
    <t>③完了・中止するとき</t>
    <phoneticPr fontId="2"/>
  </si>
  <si>
    <t>完了</t>
  </si>
  <si>
    <t>①当初申請</t>
    <rPh sb="1" eb="3">
      <t>トウショ</t>
    </rPh>
    <rPh sb="3" eb="5">
      <t>シンセイ</t>
    </rPh>
    <phoneticPr fontId="2"/>
  </si>
  <si>
    <t>1回目↓</t>
    <rPh sb="1" eb="3">
      <t>カイメ</t>
    </rPh>
    <phoneticPr fontId="2"/>
  </si>
  <si>
    <t>2回目↓</t>
    <rPh sb="1" eb="3">
      <t>カイメ</t>
    </rPh>
    <phoneticPr fontId="2"/>
  </si>
  <si>
    <t>3回目↓</t>
    <rPh sb="1" eb="3">
      <t>カイメ</t>
    </rPh>
    <phoneticPr fontId="2"/>
  </si>
  <si>
    <t>事業名</t>
    <rPh sb="0" eb="2">
      <t>ジギョウ</t>
    </rPh>
    <rPh sb="2" eb="3">
      <t>メイ</t>
    </rPh>
    <phoneticPr fontId="2"/>
  </si>
  <si>
    <t>修理</t>
    <rPh sb="0" eb="2">
      <t>シュウリ</t>
    </rPh>
    <phoneticPr fontId="2"/>
  </si>
  <si>
    <t>修景</t>
    <rPh sb="0" eb="1">
      <t>シュウ</t>
    </rPh>
    <rPh sb="1" eb="2">
      <t>ケイ</t>
    </rPh>
    <phoneticPr fontId="2"/>
  </si>
  <si>
    <t>②変更申請</t>
    <rPh sb="1" eb="3">
      <t>ヘンコウ</t>
    </rPh>
    <rPh sb="3" eb="5">
      <t>シンセイ</t>
    </rPh>
    <phoneticPr fontId="2"/>
  </si>
  <si>
    <t>③完了等報告書</t>
    <rPh sb="1" eb="3">
      <t>カンリョウ</t>
    </rPh>
    <rPh sb="3" eb="4">
      <t>トウ</t>
    </rPh>
    <rPh sb="4" eb="7">
      <t>ホウコクショ</t>
    </rPh>
    <phoneticPr fontId="2"/>
  </si>
  <si>
    <t>完了年月日</t>
    <rPh sb="0" eb="2">
      <t>カンリョウ</t>
    </rPh>
    <rPh sb="2" eb="5">
      <t>ネンガッピ</t>
    </rPh>
    <phoneticPr fontId="2"/>
  </si>
  <si>
    <t>チェック欄</t>
    <rPh sb="4" eb="5">
      <t>ラン</t>
    </rPh>
    <phoneticPr fontId="2"/>
  </si>
  <si>
    <t>□</t>
    <phoneticPr fontId="2"/>
  </si>
  <si>
    <t>添付に必要な書類</t>
    <rPh sb="0" eb="2">
      <t>テンプ</t>
    </rPh>
    <rPh sb="3" eb="5">
      <t>ヒツヨウ</t>
    </rPh>
    <rPh sb="6" eb="8">
      <t>ショルイ</t>
    </rPh>
    <phoneticPr fontId="2"/>
  </si>
  <si>
    <t>申請書添付書類　チェックリスト</t>
    <rPh sb="0" eb="3">
      <t>シンセイショ</t>
    </rPh>
    <rPh sb="3" eb="5">
      <t>テンプ</t>
    </rPh>
    <rPh sb="5" eb="7">
      <t>ショルイ</t>
    </rPh>
    <phoneticPr fontId="2"/>
  </si>
  <si>
    <t>　　　工程表（任意様式）</t>
    <phoneticPr fontId="2"/>
  </si>
  <si>
    <t>　　　設計書および図面（PDF形式）の電子データ（メールでも可）</t>
    <rPh sb="15" eb="17">
      <t>ケイシキ</t>
    </rPh>
    <rPh sb="30" eb="31">
      <t>カ</t>
    </rPh>
    <phoneticPr fontId="2"/>
  </si>
  <si>
    <t>　　　補助金の振込先の通帳の写し（銀行名、口座番号、名義の分かる頁）</t>
    <rPh sb="17" eb="20">
      <t>ギンコウメイ</t>
    </rPh>
    <rPh sb="21" eb="23">
      <t>コウザ</t>
    </rPh>
    <rPh sb="23" eb="25">
      <t>バンゴウ</t>
    </rPh>
    <rPh sb="26" eb="28">
      <t>メイギ</t>
    </rPh>
    <rPh sb="29" eb="30">
      <t>ワ</t>
    </rPh>
    <rPh sb="32" eb="33">
      <t>ページ</t>
    </rPh>
    <phoneticPr fontId="2"/>
  </si>
  <si>
    <t>　下記リストにて添付書類のチェックをして申請書と一緒に提出してください。</t>
    <rPh sb="1" eb="3">
      <t>カキ</t>
    </rPh>
    <rPh sb="8" eb="10">
      <t>テンプ</t>
    </rPh>
    <rPh sb="10" eb="12">
      <t>ショルイ</t>
    </rPh>
    <rPh sb="20" eb="23">
      <t>シンセイショ</t>
    </rPh>
    <rPh sb="24" eb="26">
      <t>イッショ</t>
    </rPh>
    <rPh sb="27" eb="29">
      <t>テイシュツ</t>
    </rPh>
    <phoneticPr fontId="2"/>
  </si>
  <si>
    <t>報告書添付書類　チェックリスト</t>
    <rPh sb="0" eb="3">
      <t>ホウコクショ</t>
    </rPh>
    <rPh sb="3" eb="5">
      <t>テンプ</t>
    </rPh>
    <rPh sb="5" eb="7">
      <t>ショルイ</t>
    </rPh>
    <phoneticPr fontId="2"/>
  </si>
  <si>
    <t>　下記リストにて添付書類のチェックをして報告書と一緒に提出してください。</t>
    <rPh sb="1" eb="3">
      <t>カキ</t>
    </rPh>
    <rPh sb="8" eb="10">
      <t>テンプ</t>
    </rPh>
    <rPh sb="10" eb="12">
      <t>ショルイ</t>
    </rPh>
    <rPh sb="20" eb="23">
      <t>ホウコクショ</t>
    </rPh>
    <rPh sb="24" eb="26">
      <t>イッショ</t>
    </rPh>
    <rPh sb="27" eb="29">
      <t>テイシュツ</t>
    </rPh>
    <phoneticPr fontId="2"/>
  </si>
  <si>
    <t>１　竣工図及び実施設計図書</t>
    <phoneticPr fontId="2"/>
  </si>
  <si>
    <t>２　補助事業の実施を記録したカラー写真</t>
    <phoneticPr fontId="2"/>
  </si>
  <si>
    <t>３　契約書の写し</t>
    <phoneticPr fontId="2"/>
  </si>
  <si>
    <t>３　契約書の写し</t>
    <phoneticPr fontId="2"/>
  </si>
  <si>
    <t>５　施工業者の事業完了届の写し</t>
    <phoneticPr fontId="2"/>
  </si>
  <si>
    <t>６　事業実績書</t>
    <phoneticPr fontId="2"/>
  </si>
  <si>
    <t>７　その他市長が必要と認める書類</t>
    <phoneticPr fontId="2"/>
  </si>
  <si>
    <t>　　　消費税仕入税額控除に係るチェックリスト（申請者の押印必要・両面印刷）</t>
    <rPh sb="23" eb="26">
      <t>シンセイシャ</t>
    </rPh>
    <rPh sb="27" eb="29">
      <t>オウイン</t>
    </rPh>
    <rPh sb="29" eb="31">
      <t>ヒツヨウ</t>
    </rPh>
    <rPh sb="32" eb="34">
      <t>リョウメン</t>
    </rPh>
    <rPh sb="34" eb="36">
      <t>インサツ</t>
    </rPh>
    <phoneticPr fontId="2"/>
  </si>
  <si>
    <t>　　　入札執行調書および入札書の写し（提出済みの場合を除く）</t>
    <rPh sb="3" eb="5">
      <t>ニュウサツ</t>
    </rPh>
    <rPh sb="5" eb="7">
      <t>シッコウ</t>
    </rPh>
    <rPh sb="7" eb="9">
      <t>チョウショ</t>
    </rPh>
    <rPh sb="12" eb="14">
      <t>ニュウサツ</t>
    </rPh>
    <rPh sb="14" eb="15">
      <t>ショ</t>
    </rPh>
    <rPh sb="16" eb="17">
      <t>ウツ</t>
    </rPh>
    <rPh sb="19" eb="21">
      <t>テイシュツ</t>
    </rPh>
    <rPh sb="21" eb="22">
      <t>ズ</t>
    </rPh>
    <rPh sb="24" eb="26">
      <t>バアイ</t>
    </rPh>
    <rPh sb="27" eb="28">
      <t>ノゾ</t>
    </rPh>
    <phoneticPr fontId="2"/>
  </si>
  <si>
    <t>４　領収証その他の費用の支払を証明する書類（申請者の原本証明が必要）</t>
    <rPh sb="22" eb="25">
      <t>シンセイシャ</t>
    </rPh>
    <rPh sb="26" eb="28">
      <t>ゲンポン</t>
    </rPh>
    <rPh sb="28" eb="30">
      <t>ショウメイ</t>
    </rPh>
    <rPh sb="31" eb="33">
      <t>ヒツヨウ</t>
    </rPh>
    <phoneticPr fontId="2"/>
  </si>
  <si>
    <t>様式第１号　添付書類（11）-4</t>
    <rPh sb="0" eb="2">
      <t>ヨウシキ</t>
    </rPh>
    <rPh sb="2" eb="3">
      <t>ダイ</t>
    </rPh>
    <rPh sb="4" eb="5">
      <t>ゴウ</t>
    </rPh>
    <rPh sb="6" eb="8">
      <t>テンプ</t>
    </rPh>
    <rPh sb="8" eb="10">
      <t>ショルイ</t>
    </rPh>
    <phoneticPr fontId="2"/>
  </si>
  <si>
    <t>様式第６号添付書類（７）－１</t>
    <rPh sb="0" eb="2">
      <t>ヨウシキ</t>
    </rPh>
    <rPh sb="2" eb="3">
      <t>ダイ</t>
    </rPh>
    <rPh sb="4" eb="5">
      <t>ゴウ</t>
    </rPh>
    <rPh sb="5" eb="7">
      <t>テンプ</t>
    </rPh>
    <rPh sb="7" eb="9">
      <t>ショルイ</t>
    </rPh>
    <phoneticPr fontId="2"/>
  </si>
  <si>
    <t>様式第６号　添付書類（５）</t>
    <rPh sb="0" eb="2">
      <t>ヨウシキ</t>
    </rPh>
    <rPh sb="2" eb="3">
      <t>ダイ</t>
    </rPh>
    <rPh sb="4" eb="5">
      <t>ゴウ</t>
    </rPh>
    <rPh sb="6" eb="8">
      <t>テンプ</t>
    </rPh>
    <rPh sb="8" eb="10">
      <t>ショルイ</t>
    </rPh>
    <phoneticPr fontId="2"/>
  </si>
  <si>
    <r>
      <rPr>
        <sz val="11"/>
        <rFont val="ＭＳ Ｐゴシック"/>
        <family val="3"/>
        <charset val="128"/>
        <scheme val="minor"/>
      </rPr>
      <t>　</t>
    </r>
    <r>
      <rPr>
        <b/>
        <sz val="11"/>
        <rFont val="ＭＳ Ｐゴシック"/>
        <family val="3"/>
        <charset val="128"/>
        <scheme val="minor"/>
      </rPr>
      <t>国内取引の納税義務者</t>
    </r>
    <r>
      <rPr>
        <sz val="10"/>
        <rFont val="ＭＳ 明朝"/>
        <family val="1"/>
        <charset val="128"/>
      </rPr>
      <t xml:space="preserve">
国内取引の場合には、事業者は、非課税取引を除き、事業として行った資産の譲渡や貸付け、役務の提供について消費税の納税義務を負うことになっています。国内取引の消費税の納税義務者は事業者ですから、事業者でない者は納税の義務はありません。
　なお、事業者とは個人事業者（事業を行う個人）及び法人をいい、法人には株式会社等の営利法人、公共法人、公益法人等のほか人格のない社団等も法人とみなされていますので公共法人、公益法人等や人格のない社団等も課税資産の譲渡等を行う場合には納税義務者となります。
</t>
    </r>
    <r>
      <rPr>
        <sz val="10"/>
        <rFont val="ＭＳ Ｐゴシック"/>
        <family val="3"/>
        <charset val="128"/>
        <scheme val="minor"/>
      </rPr>
      <t xml:space="preserve">
</t>
    </r>
    <r>
      <rPr>
        <sz val="10"/>
        <rFont val="ＭＳ Ｐゴシック"/>
        <family val="1"/>
        <charset val="128"/>
        <scheme val="minor"/>
      </rPr>
      <t xml:space="preserve">  </t>
    </r>
    <r>
      <rPr>
        <b/>
        <sz val="11"/>
        <rFont val="ＭＳ Ｐゴシック"/>
        <family val="3"/>
        <charset val="128"/>
        <scheme val="minor"/>
      </rPr>
      <t>消費税法第９条第１項（小規模事業者に係る納税義務の免除）</t>
    </r>
    <r>
      <rPr>
        <sz val="10"/>
        <rFont val="ＭＳ 明朝"/>
        <family val="1"/>
        <charset val="128"/>
      </rPr>
      <t xml:space="preserve">
第９条　事業者のうち、その課税期間に係る基準期間における課税売上高が1000万円以下である者については、第５条第１項の規定にかかわらず、その課税期間中に国内において行った課税資産の譲渡等につき、消費税を納める義務を免除する。ただし、この法律に別段の定めがある場合は、この限りでない。
</t>
    </r>
    <r>
      <rPr>
        <sz val="11"/>
        <rFont val="ＭＳ Ｐゴシック"/>
        <family val="3"/>
        <charset val="128"/>
        <scheme val="minor"/>
      </rPr>
      <t xml:space="preserve">
</t>
    </r>
    <r>
      <rPr>
        <sz val="11"/>
        <rFont val="ＭＳ Ｐゴシック"/>
        <family val="1"/>
        <charset val="128"/>
        <scheme val="minor"/>
      </rPr>
      <t xml:space="preserve">  </t>
    </r>
    <r>
      <rPr>
        <b/>
        <sz val="11"/>
        <rFont val="ＭＳ Ｐゴシック"/>
        <family val="3"/>
        <charset val="128"/>
        <scheme val="minor"/>
      </rPr>
      <t>消費税法第37条第１項（中小事業者の仕入れに係る消費税額の控除の特例）</t>
    </r>
    <r>
      <rPr>
        <sz val="10"/>
        <rFont val="ＭＳ 明朝"/>
        <family val="1"/>
        <charset val="128"/>
      </rPr>
      <t xml:space="preserve">
第37条　事業者（第９条第１項本文の規定により消費税を納める義務が免除される事業者を除く。）が、その納税地を所轄する税務署長にその基準期間における課税売上高（同項に規定する基準期間における課税売上高をいう。以下この項及び第38条第１項において同じ。）が5000万円以下である課税期間（第12条第１項に規定する分割等に係る同項の新設分割親法人又は新設分割子法人の政令で定める課税期間（以下この項及び第38条第１項において「分割等に係る課税期間」という。）を除く。）についてこの項の規定の適用を受ける旨を記載した届出書を提出した場合には、当該届出書を提出した日の属する課税期間の翌課税期間（当該届出書を提出した日の属する課税期間が事業を開始した日の属する課税期間その他の政令で定める課税期間である場合には、当該課税期間）以後の課税期間（その基準期間における課税売上高が5000万円を超える課税期間及び分割等に係る課税期間を除く。）については、第30条から前条までの規定により課税標準額に対する消費税額から控除することができる課税仕入れ等の税額の合計額は、これらの規定にかかわらず、当該事業者の当該課税期間の課税標準額に対する消費税額から当該課税期間における第38条第１項に規定する売上げに係る対価の返還等の金額に係る消費税額の合計額を控除した残額の100分の60に相当する金額（卸売業その他の政令で定める事業を営む事業者にあつては、当該残額に、政令で定めるところにより当該事業の種類ごとに当該事業における課税資産の譲渡等に係る消費税額のうちに課税仕入れ等の税額の通常占める割合を勘案して政令で定める率を乗じて計算した金額）とする。この場合において、当該金額は、当該課税期間における仕入れに係る消費税額とみなす。
</t>
    </r>
    <r>
      <rPr>
        <sz val="11"/>
        <rFont val="ＭＳ Ｐゴシック"/>
        <family val="3"/>
        <charset val="128"/>
        <scheme val="minor"/>
      </rPr>
      <t xml:space="preserve">
</t>
    </r>
    <r>
      <rPr>
        <sz val="11"/>
        <rFont val="ＭＳ Ｐゴシック"/>
        <family val="1"/>
        <charset val="128"/>
        <scheme val="minor"/>
      </rPr>
      <t xml:space="preserve">  </t>
    </r>
    <r>
      <rPr>
        <b/>
        <sz val="11"/>
        <rFont val="ＭＳ Ｐゴシック"/>
        <family val="3"/>
        <charset val="128"/>
        <scheme val="minor"/>
      </rPr>
      <t>消費税法第60条第４項消費税法第60条（国、地方公共団体等に対する特例）</t>
    </r>
    <r>
      <rPr>
        <sz val="10"/>
        <rFont val="ＭＳ 明朝"/>
        <family val="1"/>
        <charset val="128"/>
      </rPr>
      <t xml:space="preserve">
４　国若しくは地方公共団体（特別会計を設けて事業を行う場合に限る。）、別表第３に掲げる法人又は人格のない社団等（第９条第１項本文の規定により消費税を納める義務が免除される者を除く。）が課税仕入れを行い、又は課税貨物を保税地域から引き取る場合において、当該課税仕入れの日又は課税貨物の保税地域からの引取りの日（当該課税貨物につき特例申告書を提出した場合には、当該特例申告書を提出した日又は特例申告に関する決定の通知を受けた日）の属する課税期間において資産の譲渡等の対価以外の収入（政令で定める収入を除く。以下この項において「特定収入」という。）があり、かつ、当該特定収入の合計額が当該課税期間における資産の譲渡等の対価の額（第28条第１項に規定する対価の額をいう。）の合計額に当該特定収入の合計額を加算した金額に比し僅少でない場合として政令で定める場合に該当するときは、第37条の規定の適用を受ける場合を除き、当該課税期間の課税標準額に対する消費税額（第45条第１項第２号に掲げる課税標準額に対する消費税額をいう。次項及び第６項において同じ。）から控除することができる課税仕入れ等の税額（第30条第２項に規定する課税仕入れ等の税額をいう。以下この項及び次項において同じ。）の合計額は、第30条から第36条までの規定にかかわらず、これらの規定により計算した場合における当該課税仕入れ等の税額の合計額から特定収入に係る課税仕入れ等の税額として政令で定めるところにより計算した金額を控除した残額に相当する金額とする。この場合において、当該金額は、当該課税期間における第32条第１項第１号に規定する仕入れに係る消費税額とみなす。
　　　　　　　　　　　　　　　　　　　　　　　　</t>
    </r>
    <phoneticPr fontId="2"/>
  </si>
  <si>
    <t>木材明細表</t>
    <rPh sb="0" eb="2">
      <t>モクザイ</t>
    </rPh>
    <rPh sb="2" eb="4">
      <t>メイサイ</t>
    </rPh>
    <rPh sb="4" eb="5">
      <t>ヒョウ</t>
    </rPh>
    <phoneticPr fontId="57"/>
  </si>
  <si>
    <t>北側建物</t>
    <rPh sb="0" eb="2">
      <t>キタガワ</t>
    </rPh>
    <rPh sb="2" eb="4">
      <t>タテモノ</t>
    </rPh>
    <phoneticPr fontId="2"/>
  </si>
  <si>
    <t>盛替、材料小運搬</t>
    <rPh sb="0" eb="1">
      <t>モ</t>
    </rPh>
    <rPh sb="1" eb="2">
      <t>カ</t>
    </rPh>
    <rPh sb="3" eb="5">
      <t>ザイリョウ</t>
    </rPh>
    <rPh sb="5" eb="6">
      <t>ショウ</t>
    </rPh>
    <rPh sb="6" eb="8">
      <t>ウンパン</t>
    </rPh>
    <phoneticPr fontId="2"/>
  </si>
  <si>
    <t>町内トイレ使用</t>
    <rPh sb="0" eb="2">
      <t>チョウナイ</t>
    </rPh>
    <rPh sb="5" eb="7">
      <t>シヨウ</t>
    </rPh>
    <phoneticPr fontId="2"/>
  </si>
  <si>
    <t>安全対策、バリケード等</t>
    <rPh sb="0" eb="2">
      <t>アンゼン</t>
    </rPh>
    <rPh sb="2" eb="4">
      <t>タイサク</t>
    </rPh>
    <rPh sb="10" eb="11">
      <t>トウ</t>
    </rPh>
    <phoneticPr fontId="2"/>
  </si>
  <si>
    <t>式</t>
    <rPh sb="0" eb="1">
      <t>シキ</t>
    </rPh>
    <phoneticPr fontId="2"/>
  </si>
  <si>
    <t>北棟地下内部基礎　300×300</t>
    <rPh sb="0" eb="1">
      <t>キタ</t>
    </rPh>
    <rPh sb="1" eb="2">
      <t>トウ</t>
    </rPh>
    <rPh sb="2" eb="4">
      <t>チカ</t>
    </rPh>
    <rPh sb="4" eb="6">
      <t>ナイブ</t>
    </rPh>
    <rPh sb="6" eb="8">
      <t>キソ</t>
    </rPh>
    <phoneticPr fontId="2"/>
  </si>
  <si>
    <t>ﾍﾞｰｽt200、D13200ﾀﾃﾖｺ</t>
    <phoneticPr fontId="2"/>
  </si>
  <si>
    <t>北棟南側布基礎H300</t>
    <rPh sb="0" eb="1">
      <t>キタ</t>
    </rPh>
    <rPh sb="1" eb="2">
      <t>トウ</t>
    </rPh>
    <rPh sb="2" eb="4">
      <t>ミナミガワ</t>
    </rPh>
    <rPh sb="4" eb="5">
      <t>ヌノ</t>
    </rPh>
    <rPh sb="5" eb="7">
      <t>キソ</t>
    </rPh>
    <phoneticPr fontId="2"/>
  </si>
  <si>
    <t>ｍ</t>
    <phoneticPr fontId="2"/>
  </si>
  <si>
    <t>残土処分、運搬費</t>
    <rPh sb="0" eb="2">
      <t>ザンド</t>
    </rPh>
    <rPh sb="2" eb="4">
      <t>ショブン</t>
    </rPh>
    <rPh sb="5" eb="7">
      <t>ウンパン</t>
    </rPh>
    <rPh sb="7" eb="8">
      <t>ヒ</t>
    </rPh>
    <phoneticPr fontId="2"/>
  </si>
  <si>
    <t>既設内部取合い部分</t>
    <rPh sb="0" eb="2">
      <t>キセツ</t>
    </rPh>
    <rPh sb="2" eb="4">
      <t>ナイブ</t>
    </rPh>
    <rPh sb="4" eb="6">
      <t>トリア</t>
    </rPh>
    <rPh sb="7" eb="9">
      <t>ブブン</t>
    </rPh>
    <phoneticPr fontId="2"/>
  </si>
  <si>
    <t>のし水切り</t>
    <rPh sb="2" eb="4">
      <t>ミズキ</t>
    </rPh>
    <phoneticPr fontId="2"/>
  </si>
  <si>
    <t>〃</t>
    <phoneticPr fontId="2"/>
  </si>
  <si>
    <t>板金水切り</t>
    <rPh sb="2" eb="4">
      <t>ミズキ</t>
    </rPh>
    <phoneticPr fontId="2"/>
  </si>
  <si>
    <t>か所</t>
    <rPh sb="1" eb="2">
      <t>ショ</t>
    </rPh>
    <phoneticPr fontId="2"/>
  </si>
  <si>
    <t>㎡</t>
    <phoneticPr fontId="2"/>
  </si>
  <si>
    <t>ｍ</t>
    <phoneticPr fontId="2"/>
  </si>
  <si>
    <t>手すり塗装</t>
    <rPh sb="0" eb="1">
      <t>テ</t>
    </rPh>
    <rPh sb="3" eb="5">
      <t>トソウ</t>
    </rPh>
    <phoneticPr fontId="2"/>
  </si>
  <si>
    <t>部分補修</t>
    <rPh sb="0" eb="2">
      <t>ブブン</t>
    </rPh>
    <rPh sb="2" eb="4">
      <t>ホシュウ</t>
    </rPh>
    <phoneticPr fontId="2"/>
  </si>
  <si>
    <t>外部建具塗装</t>
    <rPh sb="0" eb="2">
      <t>ガイブ</t>
    </rPh>
    <rPh sb="2" eb="4">
      <t>タテグ</t>
    </rPh>
    <rPh sb="4" eb="6">
      <t>トソウ</t>
    </rPh>
    <phoneticPr fontId="2"/>
  </si>
  <si>
    <t>漆喰塗り</t>
    <rPh sb="0" eb="2">
      <t>シックイ</t>
    </rPh>
    <rPh sb="2" eb="3">
      <t>ヌ</t>
    </rPh>
    <phoneticPr fontId="2"/>
  </si>
  <si>
    <t>材料搬入、小運搬</t>
    <rPh sb="0" eb="2">
      <t>ザイリョウ</t>
    </rPh>
    <rPh sb="2" eb="4">
      <t>ハンニュウ</t>
    </rPh>
    <rPh sb="5" eb="6">
      <t>ショウ</t>
    </rPh>
    <rPh sb="6" eb="8">
      <t>ウンパン</t>
    </rPh>
    <phoneticPr fontId="2"/>
  </si>
  <si>
    <t>北棟トイレ土間仕上</t>
    <rPh sb="0" eb="1">
      <t>キタ</t>
    </rPh>
    <rPh sb="1" eb="2">
      <t>トウ</t>
    </rPh>
    <rPh sb="5" eb="7">
      <t>ドマ</t>
    </rPh>
    <rPh sb="7" eb="9">
      <t>シアゲ</t>
    </rPh>
    <phoneticPr fontId="2"/>
  </si>
  <si>
    <t>養生</t>
    <rPh sb="0" eb="2">
      <t>ヨウジョウ</t>
    </rPh>
    <phoneticPr fontId="2"/>
  </si>
  <si>
    <t>トイレタイル仕上</t>
    <rPh sb="6" eb="8">
      <t>シアゲ</t>
    </rPh>
    <phoneticPr fontId="2"/>
  </si>
  <si>
    <t>地階入口柱石固定</t>
    <rPh sb="0" eb="2">
      <t>チカイ</t>
    </rPh>
    <rPh sb="2" eb="4">
      <t>イリグチ</t>
    </rPh>
    <rPh sb="4" eb="5">
      <t>ハシラ</t>
    </rPh>
    <rPh sb="5" eb="6">
      <t>イシ</t>
    </rPh>
    <rPh sb="6" eb="8">
      <t>コテイ</t>
    </rPh>
    <phoneticPr fontId="2"/>
  </si>
  <si>
    <t>土壁塗り(荒壁)</t>
    <rPh sb="0" eb="1">
      <t>ツチ</t>
    </rPh>
    <rPh sb="1" eb="2">
      <t>カベ</t>
    </rPh>
    <rPh sb="2" eb="3">
      <t>ヌ</t>
    </rPh>
    <rPh sb="5" eb="7">
      <t>アラカベ</t>
    </rPh>
    <phoneticPr fontId="2"/>
  </si>
  <si>
    <t>WD1　北棟北面建具新設</t>
    <rPh sb="4" eb="5">
      <t>キタ</t>
    </rPh>
    <rPh sb="5" eb="6">
      <t>トウ</t>
    </rPh>
    <rPh sb="6" eb="7">
      <t>キタ</t>
    </rPh>
    <rPh sb="7" eb="8">
      <t>メン</t>
    </rPh>
    <rPh sb="8" eb="10">
      <t>タテグ</t>
    </rPh>
    <rPh sb="10" eb="12">
      <t>シンセツ</t>
    </rPh>
    <phoneticPr fontId="2"/>
  </si>
  <si>
    <t>ガラス框戸、網戸なし</t>
    <rPh sb="3" eb="4">
      <t>カマチ</t>
    </rPh>
    <rPh sb="4" eb="5">
      <t>ト</t>
    </rPh>
    <rPh sb="6" eb="8">
      <t>アミド</t>
    </rPh>
    <phoneticPr fontId="2"/>
  </si>
  <si>
    <t>RWD1　北棟北面雨戸3本新設</t>
    <rPh sb="5" eb="6">
      <t>キタ</t>
    </rPh>
    <rPh sb="6" eb="7">
      <t>トウ</t>
    </rPh>
    <rPh sb="7" eb="8">
      <t>キタ</t>
    </rPh>
    <rPh sb="8" eb="9">
      <t>メン</t>
    </rPh>
    <rPh sb="9" eb="11">
      <t>アマド</t>
    </rPh>
    <rPh sb="12" eb="13">
      <t>ホン</t>
    </rPh>
    <rPh sb="13" eb="15">
      <t>シンセツ</t>
    </rPh>
    <phoneticPr fontId="2"/>
  </si>
  <si>
    <t>木製雨戸</t>
    <rPh sb="0" eb="2">
      <t>モクセイ</t>
    </rPh>
    <rPh sb="2" eb="4">
      <t>アマド</t>
    </rPh>
    <phoneticPr fontId="2"/>
  </si>
  <si>
    <t>WD3　地階中庭入口建具新設</t>
    <rPh sb="4" eb="6">
      <t>チカイ</t>
    </rPh>
    <rPh sb="6" eb="8">
      <t>ナカニワ</t>
    </rPh>
    <rPh sb="8" eb="10">
      <t>イリグチ</t>
    </rPh>
    <rPh sb="10" eb="12">
      <t>タテグ</t>
    </rPh>
    <rPh sb="12" eb="14">
      <t>シンセツ</t>
    </rPh>
    <phoneticPr fontId="2"/>
  </si>
  <si>
    <t>ガラス框戸、網戸なし</t>
    <rPh sb="3" eb="5">
      <t>カマチド</t>
    </rPh>
    <rPh sb="6" eb="8">
      <t>アミド</t>
    </rPh>
    <phoneticPr fontId="2"/>
  </si>
  <si>
    <t>本</t>
    <rPh sb="0" eb="1">
      <t>ホン</t>
    </rPh>
    <phoneticPr fontId="2"/>
  </si>
  <si>
    <t>WD2　地階東面入口建具新設</t>
    <rPh sb="4" eb="6">
      <t>チカイ</t>
    </rPh>
    <rPh sb="6" eb="7">
      <t>ヒガシ</t>
    </rPh>
    <rPh sb="7" eb="8">
      <t>メン</t>
    </rPh>
    <rPh sb="8" eb="10">
      <t>イリグチ</t>
    </rPh>
    <rPh sb="10" eb="12">
      <t>タテグ</t>
    </rPh>
    <rPh sb="12" eb="14">
      <t>シンセツ</t>
    </rPh>
    <phoneticPr fontId="2"/>
  </si>
  <si>
    <t>WD4　地階南側建具新設</t>
    <rPh sb="4" eb="6">
      <t>チカイ</t>
    </rPh>
    <rPh sb="6" eb="8">
      <t>ミナミガワ</t>
    </rPh>
    <rPh sb="8" eb="10">
      <t>タテグ</t>
    </rPh>
    <rPh sb="10" eb="12">
      <t>シンセツ</t>
    </rPh>
    <phoneticPr fontId="2"/>
  </si>
  <si>
    <t>WW1　1階板の間南建具新設</t>
    <rPh sb="5" eb="6">
      <t>カイ</t>
    </rPh>
    <rPh sb="6" eb="7">
      <t>イタ</t>
    </rPh>
    <rPh sb="8" eb="9">
      <t>マ</t>
    </rPh>
    <rPh sb="9" eb="10">
      <t>ミナミ</t>
    </rPh>
    <rPh sb="10" eb="12">
      <t>タテグ</t>
    </rPh>
    <rPh sb="12" eb="14">
      <t>シンセツ</t>
    </rPh>
    <phoneticPr fontId="2"/>
  </si>
  <si>
    <t>WW2　1階板の間東建具新設</t>
    <rPh sb="5" eb="6">
      <t>カイ</t>
    </rPh>
    <rPh sb="6" eb="7">
      <t>イタ</t>
    </rPh>
    <rPh sb="8" eb="9">
      <t>マ</t>
    </rPh>
    <rPh sb="9" eb="10">
      <t>ヒガシ</t>
    </rPh>
    <rPh sb="10" eb="12">
      <t>タテグ</t>
    </rPh>
    <rPh sb="12" eb="14">
      <t>シンセツ</t>
    </rPh>
    <phoneticPr fontId="2"/>
  </si>
  <si>
    <t>WW3　1階便所建具新設</t>
    <rPh sb="5" eb="6">
      <t>カイ</t>
    </rPh>
    <rPh sb="6" eb="8">
      <t>ベンジョ</t>
    </rPh>
    <rPh sb="8" eb="10">
      <t>タテグ</t>
    </rPh>
    <rPh sb="10" eb="12">
      <t>シンセツ</t>
    </rPh>
    <phoneticPr fontId="2"/>
  </si>
  <si>
    <t>RWW1　雨戸</t>
    <rPh sb="5" eb="7">
      <t>アマド</t>
    </rPh>
    <phoneticPr fontId="2"/>
  </si>
  <si>
    <t>框：桧、鏡板：杉</t>
    <rPh sb="0" eb="1">
      <t>カマチ</t>
    </rPh>
    <rPh sb="2" eb="3">
      <t>ヒノキ</t>
    </rPh>
    <rPh sb="4" eb="5">
      <t>カガミ</t>
    </rPh>
    <rPh sb="5" eb="6">
      <t>イタ</t>
    </rPh>
    <rPh sb="7" eb="8">
      <t>スギ</t>
    </rPh>
    <phoneticPr fontId="2"/>
  </si>
  <si>
    <t>材料代及び金物費</t>
    <rPh sb="0" eb="2">
      <t>ザイリョウ</t>
    </rPh>
    <rPh sb="2" eb="3">
      <t>ダイ</t>
    </rPh>
    <rPh sb="3" eb="4">
      <t>オヨ</t>
    </rPh>
    <rPh sb="5" eb="7">
      <t>カナモノ</t>
    </rPh>
    <rPh sb="7" eb="8">
      <t>ヒ</t>
    </rPh>
    <phoneticPr fontId="2"/>
  </si>
  <si>
    <t>桧材同等</t>
    <rPh sb="0" eb="1">
      <t>ヒノキ</t>
    </rPh>
    <rPh sb="1" eb="2">
      <t>ザイ</t>
    </rPh>
    <rPh sb="2" eb="4">
      <t>ドウトウ</t>
    </rPh>
    <phoneticPr fontId="2"/>
  </si>
  <si>
    <t>敷居石取付</t>
    <rPh sb="0" eb="2">
      <t>シキイ</t>
    </rPh>
    <rPh sb="2" eb="3">
      <t>イシ</t>
    </rPh>
    <rPh sb="3" eb="5">
      <t>トリツケ</t>
    </rPh>
    <phoneticPr fontId="2"/>
  </si>
  <si>
    <t>WD2、2本レール付</t>
    <rPh sb="5" eb="6">
      <t>ホン</t>
    </rPh>
    <rPh sb="9" eb="10">
      <t>ツキ</t>
    </rPh>
    <phoneticPr fontId="2"/>
  </si>
  <si>
    <t>WD3、2本レール付</t>
    <rPh sb="5" eb="6">
      <t>ホン</t>
    </rPh>
    <rPh sb="9" eb="10">
      <t>ツキ</t>
    </rPh>
    <phoneticPr fontId="2"/>
  </si>
  <si>
    <t>〃</t>
    <phoneticPr fontId="2"/>
  </si>
  <si>
    <t>下地調整、搬入取付</t>
    <rPh sb="0" eb="2">
      <t>シタジ</t>
    </rPh>
    <rPh sb="2" eb="4">
      <t>チョウセイ</t>
    </rPh>
    <rPh sb="5" eb="7">
      <t>ハンニュウ</t>
    </rPh>
    <rPh sb="7" eb="9">
      <t>トリツケ</t>
    </rPh>
    <phoneticPr fontId="2"/>
  </si>
  <si>
    <t>外部板</t>
    <rPh sb="0" eb="2">
      <t>ガイブ</t>
    </rPh>
    <rPh sb="2" eb="3">
      <t>イタ</t>
    </rPh>
    <phoneticPr fontId="2"/>
  </si>
  <si>
    <t>杉</t>
    <phoneticPr fontId="2"/>
  </si>
  <si>
    <t>Ⅰ.押え</t>
    <rPh sb="2" eb="3">
      <t>オサ</t>
    </rPh>
    <phoneticPr fontId="2"/>
  </si>
  <si>
    <t>桧</t>
    <rPh sb="0" eb="1">
      <t>ヒノキ</t>
    </rPh>
    <phoneticPr fontId="2"/>
  </si>
  <si>
    <t>節</t>
    <rPh sb="0" eb="1">
      <t>フシ</t>
    </rPh>
    <phoneticPr fontId="2"/>
  </si>
  <si>
    <t>枚</t>
    <rPh sb="0" eb="1">
      <t>マイ</t>
    </rPh>
    <phoneticPr fontId="2"/>
  </si>
  <si>
    <t>金物、ビス等</t>
    <rPh sb="0" eb="2">
      <t>カナモノ</t>
    </rPh>
    <rPh sb="5" eb="6">
      <t>トウ</t>
    </rPh>
    <phoneticPr fontId="2"/>
  </si>
  <si>
    <t>全体</t>
    <rPh sb="0" eb="2">
      <t>ゼンタイ</t>
    </rPh>
    <phoneticPr fontId="2"/>
  </si>
  <si>
    <t>補助</t>
    <rPh sb="0" eb="2">
      <t>ホジョ</t>
    </rPh>
    <phoneticPr fontId="2"/>
  </si>
  <si>
    <t>対象外</t>
    <rPh sb="0" eb="2">
      <t>タイショウ</t>
    </rPh>
    <rPh sb="2" eb="3">
      <t>ガイ</t>
    </rPh>
    <phoneticPr fontId="2"/>
  </si>
  <si>
    <t>別途</t>
    <rPh sb="0" eb="2">
      <t>ベット</t>
    </rPh>
    <phoneticPr fontId="2"/>
  </si>
  <si>
    <t>式</t>
    <rPh sb="0" eb="1">
      <t>シキ</t>
    </rPh>
    <phoneticPr fontId="2"/>
  </si>
  <si>
    <t>ｍ</t>
    <phoneticPr fontId="2"/>
  </si>
  <si>
    <t>ケ</t>
    <phoneticPr fontId="2"/>
  </si>
  <si>
    <t>か所</t>
    <rPh sb="1" eb="2">
      <t>ショ</t>
    </rPh>
    <phoneticPr fontId="2"/>
  </si>
  <si>
    <t xml:space="preserve">  引込み線及びメーター取り外し工事</t>
  </si>
  <si>
    <t>　露出配線</t>
  </si>
  <si>
    <t xml:space="preserve">  既設照明器具、配線撤去、迂回配線工事</t>
  </si>
  <si>
    <t>※エアコン、TV、ひまわり中止</t>
  </si>
  <si>
    <t xml:space="preserve">  既設照明器具及び配線処分費</t>
  </si>
  <si>
    <t>幹線工事</t>
  </si>
  <si>
    <t>　単三引き込み口幹線配管及び配線工事</t>
  </si>
  <si>
    <t>５０AELB　CVT14ｓｑ３ｃ</t>
  </si>
  <si>
    <t>　分電盤取付工事</t>
  </si>
  <si>
    <t>パナソニック　BQR85124</t>
  </si>
  <si>
    <t>　D種接地工事</t>
  </si>
  <si>
    <t>アース工事</t>
  </si>
  <si>
    <t>　諸経費、中電申請費用</t>
  </si>
  <si>
    <t>電灯、スイッチ配線工事</t>
  </si>
  <si>
    <t>露出配線とする</t>
  </si>
  <si>
    <t>　電灯配線工事</t>
  </si>
  <si>
    <t>取付施工共</t>
  </si>
  <si>
    <t>　スイッチ配線工事</t>
  </si>
  <si>
    <t>　３路スイッチ配線工事</t>
  </si>
  <si>
    <t>コンセント、回路配線工事</t>
  </si>
  <si>
    <t>　コンセント配線工事</t>
  </si>
  <si>
    <t>コンセント電源箇所減</t>
  </si>
  <si>
    <t>　防水コンセント配線工事</t>
  </si>
  <si>
    <t>回路電源配線工事</t>
  </si>
  <si>
    <t>専用電源配線予備回路</t>
  </si>
  <si>
    <t>照明器具</t>
  </si>
  <si>
    <t>　和風。洋風照明器具各種</t>
  </si>
  <si>
    <t>面</t>
    <rPh sb="0" eb="1">
      <t>メン</t>
    </rPh>
    <phoneticPr fontId="2"/>
  </si>
  <si>
    <t>灯</t>
    <rPh sb="0" eb="1">
      <t>トウ</t>
    </rPh>
    <phoneticPr fontId="2"/>
  </si>
  <si>
    <t>回路</t>
    <rPh sb="0" eb="2">
      <t>カイロ</t>
    </rPh>
    <phoneticPr fontId="2"/>
  </si>
  <si>
    <t>回T路</t>
    <rPh sb="0" eb="1">
      <t>カイ</t>
    </rPh>
    <rPh sb="2" eb="3">
      <t>ロ</t>
    </rPh>
    <phoneticPr fontId="2"/>
  </si>
  <si>
    <t>増築部中止</t>
    <rPh sb="0" eb="2">
      <t>ゾウチク</t>
    </rPh>
    <rPh sb="2" eb="3">
      <t>ブ</t>
    </rPh>
    <rPh sb="3" eb="5">
      <t>チュウシ</t>
    </rPh>
    <phoneticPr fontId="2"/>
  </si>
  <si>
    <t>スイッチ、コンセント減額</t>
    <rPh sb="10" eb="12">
      <t>ゲンガク</t>
    </rPh>
    <phoneticPr fontId="2"/>
  </si>
  <si>
    <t>㎡</t>
    <phoneticPr fontId="2"/>
  </si>
  <si>
    <t>北棟東面、下塗、中塗、仕上</t>
    <phoneticPr fontId="2"/>
  </si>
  <si>
    <t>式</t>
    <rPh sb="0" eb="1">
      <t>シキ</t>
    </rPh>
    <phoneticPr fontId="2"/>
  </si>
  <si>
    <t>雨戸</t>
    <rPh sb="0" eb="2">
      <t>アマド</t>
    </rPh>
    <phoneticPr fontId="2"/>
  </si>
  <si>
    <t>古色塗り、東面板</t>
    <rPh sb="0" eb="2">
      <t>コショク</t>
    </rPh>
    <rPh sb="2" eb="3">
      <t>ヌ</t>
    </rPh>
    <rPh sb="5" eb="6">
      <t>ヒガシ</t>
    </rPh>
    <rPh sb="6" eb="7">
      <t>メン</t>
    </rPh>
    <rPh sb="7" eb="8">
      <t>イタ</t>
    </rPh>
    <phoneticPr fontId="2"/>
  </si>
  <si>
    <t>東面</t>
    <rPh sb="0" eb="1">
      <t>ヒガシ</t>
    </rPh>
    <rPh sb="1" eb="2">
      <t>メン</t>
    </rPh>
    <phoneticPr fontId="2"/>
  </si>
  <si>
    <t>本</t>
    <rPh sb="0" eb="1">
      <t>ホン</t>
    </rPh>
    <phoneticPr fontId="2"/>
  </si>
  <si>
    <t>Ⅰ</t>
  </si>
  <si>
    <t>間柱</t>
    <rPh sb="0" eb="1">
      <t>マ</t>
    </rPh>
    <rPh sb="1" eb="2">
      <t>ハシラ</t>
    </rPh>
    <phoneticPr fontId="57"/>
  </si>
  <si>
    <t>間柱</t>
    <rPh sb="1" eb="2">
      <t>ハシラ</t>
    </rPh>
    <phoneticPr fontId="57"/>
  </si>
  <si>
    <t>間柱</t>
    <rPh sb="1" eb="2">
      <t>ハシラ</t>
    </rPh>
    <phoneticPr fontId="2"/>
  </si>
  <si>
    <t>補助</t>
    <rPh sb="0" eb="2">
      <t>ホジョ</t>
    </rPh>
    <phoneticPr fontId="2"/>
  </si>
  <si>
    <t>対象外</t>
    <rPh sb="0" eb="3">
      <t>タイショウガイ</t>
    </rPh>
    <phoneticPr fontId="2"/>
  </si>
  <si>
    <t>全体</t>
    <rPh sb="0" eb="2">
      <t>ゼンタイ</t>
    </rPh>
    <phoneticPr fontId="2"/>
  </si>
  <si>
    <t>Ⅰ～Ⅳ　材のみ</t>
    <rPh sb="4" eb="5">
      <t>ザイ</t>
    </rPh>
    <phoneticPr fontId="2"/>
  </si>
  <si>
    <t>漆喰塗り</t>
    <rPh sb="0" eb="2">
      <t>シックイ</t>
    </rPh>
    <rPh sb="2" eb="3">
      <t>ヌリ</t>
    </rPh>
    <phoneticPr fontId="2"/>
  </si>
  <si>
    <t>㎡</t>
    <phoneticPr fontId="2"/>
  </si>
  <si>
    <t>かい物、ワイヤー、油圧ｼﾞｬｯｷ等</t>
    <rPh sb="2" eb="3">
      <t>モノ</t>
    </rPh>
    <rPh sb="9" eb="11">
      <t>ユアツ</t>
    </rPh>
    <rPh sb="16" eb="17">
      <t>トウ</t>
    </rPh>
    <phoneticPr fontId="2"/>
  </si>
  <si>
    <t>ﾋﾉｷ</t>
    <phoneticPr fontId="2"/>
  </si>
  <si>
    <t>特一</t>
    <rPh sb="0" eb="1">
      <t>トク</t>
    </rPh>
    <rPh sb="1" eb="2">
      <t>イチ</t>
    </rPh>
    <phoneticPr fontId="2"/>
  </si>
  <si>
    <t>手摺、出窓</t>
    <rPh sb="0" eb="2">
      <t>テスリ</t>
    </rPh>
    <rPh sb="3" eb="5">
      <t>デマド</t>
    </rPh>
    <phoneticPr fontId="2"/>
  </si>
  <si>
    <t>ﾋﾉｷ</t>
    <phoneticPr fontId="2"/>
  </si>
  <si>
    <t>上小節</t>
    <rPh sb="0" eb="1">
      <t>ジョウ</t>
    </rPh>
    <rPh sb="1" eb="2">
      <t>コ</t>
    </rPh>
    <rPh sb="2" eb="3">
      <t>ブシ</t>
    </rPh>
    <phoneticPr fontId="2"/>
  </si>
  <si>
    <t>窓枠</t>
    <rPh sb="0" eb="1">
      <t>マド</t>
    </rPh>
    <rPh sb="1" eb="2">
      <t>ワク</t>
    </rPh>
    <phoneticPr fontId="2"/>
  </si>
  <si>
    <t>窓枠</t>
    <rPh sb="0" eb="2">
      <t>マドワク</t>
    </rPh>
    <phoneticPr fontId="2"/>
  </si>
  <si>
    <t>ﾋﾉｷ</t>
    <phoneticPr fontId="2"/>
  </si>
  <si>
    <t>のし水切り</t>
    <rPh sb="2" eb="4">
      <t>ミズキ</t>
    </rPh>
    <phoneticPr fontId="2"/>
  </si>
  <si>
    <t>ﾋﾉｷ</t>
    <phoneticPr fontId="2"/>
  </si>
  <si>
    <t>下見板</t>
    <rPh sb="0" eb="2">
      <t>シタミ</t>
    </rPh>
    <rPh sb="2" eb="3">
      <t>イタ</t>
    </rPh>
    <phoneticPr fontId="2"/>
  </si>
  <si>
    <t>ｽｷﾞ</t>
  </si>
  <si>
    <t>ｽｷﾞ</t>
    <phoneticPr fontId="2"/>
  </si>
  <si>
    <t>ｽｷﾞ</t>
    <phoneticPr fontId="2"/>
  </si>
  <si>
    <t>既設庇</t>
    <rPh sb="0" eb="2">
      <t>キセツ</t>
    </rPh>
    <rPh sb="2" eb="3">
      <t>ヒサシ</t>
    </rPh>
    <phoneticPr fontId="2"/>
  </si>
  <si>
    <t>ﾋﾉｷ</t>
    <phoneticPr fontId="2"/>
  </si>
  <si>
    <t>ﾋﾉｷ</t>
    <phoneticPr fontId="2"/>
  </si>
  <si>
    <t>ﾋﾉｷ</t>
    <phoneticPr fontId="57"/>
  </si>
  <si>
    <t>ｽｷﾞ</t>
    <phoneticPr fontId="57"/>
  </si>
  <si>
    <t>ｽｷﾞ</t>
    <phoneticPr fontId="57"/>
  </si>
  <si>
    <t>内部</t>
    <rPh sb="0" eb="2">
      <t>ナイブ</t>
    </rPh>
    <phoneticPr fontId="2"/>
  </si>
  <si>
    <t>ｽｷﾞ</t>
    <phoneticPr fontId="2"/>
  </si>
  <si>
    <t>ｽｷﾞ</t>
    <phoneticPr fontId="2"/>
  </si>
  <si>
    <t>ﾋﾉｷ</t>
    <phoneticPr fontId="2"/>
  </si>
  <si>
    <t>金物、ビス等</t>
    <rPh sb="0" eb="2">
      <t>カナモノ</t>
    </rPh>
    <rPh sb="5" eb="6">
      <t>トウ</t>
    </rPh>
    <phoneticPr fontId="2"/>
  </si>
  <si>
    <t>仮固定金物、仮筋かい、矢</t>
    <rPh sb="0" eb="1">
      <t>カリ</t>
    </rPh>
    <rPh sb="1" eb="3">
      <t>コテイ</t>
    </rPh>
    <rPh sb="3" eb="5">
      <t>カナモノ</t>
    </rPh>
    <rPh sb="6" eb="7">
      <t>カリ</t>
    </rPh>
    <rPh sb="7" eb="8">
      <t>スジ</t>
    </rPh>
    <rPh sb="11" eb="12">
      <t>ヤ</t>
    </rPh>
    <phoneticPr fontId="2"/>
  </si>
  <si>
    <t>RWD2　1階渡り廊下東面</t>
    <rPh sb="6" eb="7">
      <t>カイ</t>
    </rPh>
    <rPh sb="7" eb="8">
      <t>ワタ</t>
    </rPh>
    <rPh sb="9" eb="11">
      <t>ロウカ</t>
    </rPh>
    <rPh sb="11" eb="12">
      <t>ヒガシ</t>
    </rPh>
    <rPh sb="12" eb="13">
      <t>メン</t>
    </rPh>
    <phoneticPr fontId="2"/>
  </si>
  <si>
    <t>WW4　建具ガラス破損部取替</t>
    <phoneticPr fontId="2"/>
  </si>
  <si>
    <t>式</t>
    <rPh sb="0" eb="1">
      <t>シキ</t>
    </rPh>
    <phoneticPr fontId="2"/>
  </si>
  <si>
    <t>外壁</t>
    <rPh sb="0" eb="2">
      <t>ガイヘキ</t>
    </rPh>
    <phoneticPr fontId="2"/>
  </si>
  <si>
    <t>下地</t>
    <rPh sb="0" eb="2">
      <t>シタジ</t>
    </rPh>
    <phoneticPr fontId="2"/>
  </si>
  <si>
    <t>㎡</t>
  </si>
  <si>
    <t>ﾋﾉｷ</t>
    <phoneticPr fontId="2"/>
  </si>
  <si>
    <t>ｽｷﾞ</t>
    <phoneticPr fontId="2"/>
  </si>
  <si>
    <t>南庇</t>
    <rPh sb="0" eb="1">
      <t>ミナミ</t>
    </rPh>
    <rPh sb="1" eb="2">
      <t>ヒサシ</t>
    </rPh>
    <phoneticPr fontId="57"/>
  </si>
  <si>
    <t>外壁下地</t>
    <rPh sb="0" eb="2">
      <t>ガイヘキ</t>
    </rPh>
    <rPh sb="2" eb="4">
      <t>シタジ</t>
    </rPh>
    <phoneticPr fontId="57"/>
  </si>
  <si>
    <t>大壁</t>
    <rPh sb="0" eb="1">
      <t>オオ</t>
    </rPh>
    <rPh sb="1" eb="2">
      <t>カベ</t>
    </rPh>
    <phoneticPr fontId="57"/>
  </si>
  <si>
    <t>Ⅲ.木摺り</t>
    <rPh sb="2" eb="3">
      <t>キ</t>
    </rPh>
    <rPh sb="3" eb="4">
      <t>ズ</t>
    </rPh>
    <phoneticPr fontId="57"/>
  </si>
  <si>
    <t>ｺﾐ</t>
    <phoneticPr fontId="57"/>
  </si>
  <si>
    <t>テストピース</t>
    <phoneticPr fontId="2"/>
  </si>
  <si>
    <t>セット</t>
    <phoneticPr fontId="2"/>
  </si>
  <si>
    <t>ベース</t>
    <phoneticPr fontId="2"/>
  </si>
  <si>
    <t>概算単価　　7→4か所器具付け</t>
    <phoneticPr fontId="2"/>
  </si>
  <si>
    <t>HIYP　20A</t>
    <phoneticPr fontId="2"/>
  </si>
  <si>
    <t>PEX　20A</t>
    <phoneticPr fontId="2"/>
  </si>
  <si>
    <t>PEX　13A　継手　保温付</t>
    <rPh sb="8" eb="10">
      <t>ツギテ</t>
    </rPh>
    <rPh sb="11" eb="13">
      <t>ホオン</t>
    </rPh>
    <rPh sb="13" eb="14">
      <t>ツキ</t>
    </rPh>
    <phoneticPr fontId="2"/>
  </si>
  <si>
    <t>継手WL-1　ｵﾈｼﾞ　20A</t>
    <rPh sb="0" eb="2">
      <t>ツギテ</t>
    </rPh>
    <phoneticPr fontId="2"/>
  </si>
  <si>
    <t>継手WL-1　ｵﾈｼﾞ　13A</t>
    <rPh sb="0" eb="2">
      <t>ツギテ</t>
    </rPh>
    <phoneticPr fontId="2"/>
  </si>
  <si>
    <t>継手WL-5　座付きｴﾙﾎﾞ　13A</t>
    <rPh sb="0" eb="2">
      <t>ツギテ</t>
    </rPh>
    <rPh sb="7" eb="9">
      <t>ザツ</t>
    </rPh>
    <phoneticPr fontId="2"/>
  </si>
  <si>
    <t>継手WL-1　ﾁｰｽﾞ　13A</t>
    <rPh sb="0" eb="2">
      <t>ツギテ</t>
    </rPh>
    <phoneticPr fontId="2"/>
  </si>
  <si>
    <t>エンドプラグ</t>
    <phoneticPr fontId="2"/>
  </si>
  <si>
    <t>給湯器なし、水のみ</t>
    <rPh sb="0" eb="3">
      <t>キュウトウキ</t>
    </rPh>
    <rPh sb="6" eb="7">
      <t>ミズ</t>
    </rPh>
    <phoneticPr fontId="2"/>
  </si>
  <si>
    <t>洋便器2ｾｯﾄ(1F、地階)</t>
    <rPh sb="0" eb="1">
      <t>ヨウ</t>
    </rPh>
    <rPh sb="1" eb="3">
      <t>ベンキ</t>
    </rPh>
    <rPh sb="11" eb="13">
      <t>チカイ</t>
    </rPh>
    <phoneticPr fontId="2"/>
  </si>
  <si>
    <t>小便器、手洗いは無し</t>
    <rPh sb="0" eb="3">
      <t>ショウベンキ</t>
    </rPh>
    <rPh sb="4" eb="6">
      <t>テアラ</t>
    </rPh>
    <rPh sb="8" eb="9">
      <t>ナ</t>
    </rPh>
    <phoneticPr fontId="2"/>
  </si>
  <si>
    <t>給湯器なし</t>
    <rPh sb="0" eb="3">
      <t>キュウトウキ</t>
    </rPh>
    <phoneticPr fontId="2"/>
  </si>
  <si>
    <t>給湯工事</t>
    <rPh sb="0" eb="2">
      <t>キュウトウ</t>
    </rPh>
    <rPh sb="2" eb="4">
      <t>コウジ</t>
    </rPh>
    <phoneticPr fontId="2"/>
  </si>
  <si>
    <t>ケ</t>
    <phoneticPr fontId="2"/>
  </si>
  <si>
    <t>ケ</t>
    <phoneticPr fontId="2"/>
  </si>
  <si>
    <t>PEX　13A　保温付</t>
    <rPh sb="8" eb="10">
      <t>ホオン</t>
    </rPh>
    <rPh sb="10" eb="11">
      <t>ツキ</t>
    </rPh>
    <phoneticPr fontId="2"/>
  </si>
  <si>
    <t>継手WJ-1　ｵﾈｼﾞ　13A</t>
    <rPh sb="0" eb="2">
      <t>ツギテ</t>
    </rPh>
    <phoneticPr fontId="2"/>
  </si>
  <si>
    <t>ｍ</t>
    <phoneticPr fontId="2"/>
  </si>
  <si>
    <t>排水工事</t>
    <rPh sb="0" eb="2">
      <t>ハイスイ</t>
    </rPh>
    <rPh sb="2" eb="4">
      <t>コウジ</t>
    </rPh>
    <phoneticPr fontId="2"/>
  </si>
  <si>
    <t>VUﾊﾟｲﾌﾟ　100φ</t>
    <phoneticPr fontId="2"/>
  </si>
  <si>
    <t>VUﾊﾟｲﾌﾟ　75φ</t>
    <phoneticPr fontId="2"/>
  </si>
  <si>
    <t>屋外VP　100φ</t>
    <rPh sb="0" eb="2">
      <t>オクガイ</t>
    </rPh>
    <phoneticPr fontId="2"/>
  </si>
  <si>
    <t>小口ます</t>
    <rPh sb="0" eb="2">
      <t>コグチ</t>
    </rPh>
    <phoneticPr fontId="2"/>
  </si>
  <si>
    <t>掃除口</t>
    <rPh sb="0" eb="2">
      <t>ソウジ</t>
    </rPh>
    <rPh sb="2" eb="3">
      <t>コウ</t>
    </rPh>
    <phoneticPr fontId="2"/>
  </si>
  <si>
    <t>支持金物</t>
    <rPh sb="0" eb="2">
      <t>シジ</t>
    </rPh>
    <rPh sb="2" eb="4">
      <t>カナモノ</t>
    </rPh>
    <phoneticPr fontId="2"/>
  </si>
  <si>
    <t>基礎貫通孔</t>
    <rPh sb="0" eb="2">
      <t>キソ</t>
    </rPh>
    <rPh sb="2" eb="4">
      <t>カンツウ</t>
    </rPh>
    <rPh sb="4" eb="5">
      <t>コウ</t>
    </rPh>
    <phoneticPr fontId="2"/>
  </si>
  <si>
    <t>ｺﾝｸﾘｰﾄ壊し</t>
    <rPh sb="6" eb="7">
      <t>コワ</t>
    </rPh>
    <phoneticPr fontId="2"/>
  </si>
  <si>
    <t>復旧、処分共</t>
    <rPh sb="0" eb="2">
      <t>フッキュウ</t>
    </rPh>
    <rPh sb="3" eb="5">
      <t>ショブン</t>
    </rPh>
    <rPh sb="5" eb="6">
      <t>トモ</t>
    </rPh>
    <phoneticPr fontId="2"/>
  </si>
  <si>
    <t>各器具取付</t>
    <rPh sb="0" eb="1">
      <t>カク</t>
    </rPh>
    <rPh sb="1" eb="3">
      <t>キグ</t>
    </rPh>
    <rPh sb="3" eb="5">
      <t>トリツケ</t>
    </rPh>
    <phoneticPr fontId="2"/>
  </si>
  <si>
    <t>洋式便器</t>
    <rPh sb="0" eb="2">
      <t>ヨウシキ</t>
    </rPh>
    <rPh sb="2" eb="4">
      <t>ベンキ</t>
    </rPh>
    <phoneticPr fontId="2"/>
  </si>
  <si>
    <t>下水桝廻り接続工</t>
    <rPh sb="0" eb="2">
      <t>ゲスイ</t>
    </rPh>
    <rPh sb="2" eb="3">
      <t>マス</t>
    </rPh>
    <rPh sb="3" eb="4">
      <t>マワ</t>
    </rPh>
    <rPh sb="5" eb="7">
      <t>セツゾク</t>
    </rPh>
    <rPh sb="7" eb="8">
      <t>コウ</t>
    </rPh>
    <phoneticPr fontId="2"/>
  </si>
  <si>
    <t>水道メーター廻り共</t>
    <rPh sb="0" eb="2">
      <t>スイドウ</t>
    </rPh>
    <rPh sb="6" eb="7">
      <t>マワ</t>
    </rPh>
    <rPh sb="8" eb="9">
      <t>トモ</t>
    </rPh>
    <phoneticPr fontId="2"/>
  </si>
  <si>
    <t>上下水道申請費</t>
    <rPh sb="0" eb="1">
      <t>ジョウ</t>
    </rPh>
    <rPh sb="1" eb="3">
      <t>ゲスイ</t>
    </rPh>
    <rPh sb="3" eb="4">
      <t>ドウ</t>
    </rPh>
    <rPh sb="4" eb="6">
      <t>シンセイ</t>
    </rPh>
    <rPh sb="6" eb="7">
      <t>ヒ</t>
    </rPh>
    <phoneticPr fontId="2"/>
  </si>
  <si>
    <t>ｍ</t>
    <phoneticPr fontId="2"/>
  </si>
  <si>
    <t>か所</t>
    <rPh sb="1" eb="2">
      <t>ショ</t>
    </rPh>
    <phoneticPr fontId="2"/>
  </si>
  <si>
    <t>ｾｯﾄ</t>
    <phoneticPr fontId="2"/>
  </si>
  <si>
    <t>設備機器</t>
    <rPh sb="0" eb="2">
      <t>セツビ</t>
    </rPh>
    <rPh sb="2" eb="4">
      <t>キキ</t>
    </rPh>
    <phoneticPr fontId="2"/>
  </si>
  <si>
    <t>アメージュZA便器</t>
    <rPh sb="7" eb="9">
      <t>ベンキ</t>
    </rPh>
    <phoneticPr fontId="2"/>
  </si>
  <si>
    <t>YBC-ZA20S、DT-ZA252</t>
    <phoneticPr fontId="2"/>
  </si>
  <si>
    <t>紙巻器ほか</t>
    <rPh sb="0" eb="2">
      <t>カミマキ</t>
    </rPh>
    <rPh sb="2" eb="3">
      <t>キ</t>
    </rPh>
    <phoneticPr fontId="2"/>
  </si>
  <si>
    <t>CF-AA64KU、KF-AA70C</t>
    <phoneticPr fontId="2"/>
  </si>
  <si>
    <t>ｾｯﾄ</t>
    <phoneticPr fontId="2"/>
  </si>
  <si>
    <t>建付調整費</t>
    <rPh sb="0" eb="2">
      <t>タテツ</t>
    </rPh>
    <rPh sb="2" eb="4">
      <t>チョウセイ</t>
    </rPh>
    <rPh sb="4" eb="5">
      <t>ヒ</t>
    </rPh>
    <phoneticPr fontId="2"/>
  </si>
  <si>
    <t>本町１５番地</t>
    <rPh sb="0" eb="2">
      <t>モトマチ</t>
    </rPh>
    <rPh sb="4" eb="6">
      <t>バンチ</t>
    </rPh>
    <phoneticPr fontId="2"/>
  </si>
  <si>
    <t>寿ゞ家　修理修景工事</t>
    <rPh sb="0" eb="2">
      <t>スズ</t>
    </rPh>
    <rPh sb="2" eb="3">
      <t>ケ</t>
    </rPh>
    <rPh sb="4" eb="6">
      <t>シュウリ</t>
    </rPh>
    <rPh sb="6" eb="7">
      <t>シュウ</t>
    </rPh>
    <rPh sb="7" eb="8">
      <t>ケイ</t>
    </rPh>
    <rPh sb="8" eb="10">
      <t>コウジ</t>
    </rPh>
    <phoneticPr fontId="2"/>
  </si>
  <si>
    <t>※注意　上記金額に 100分の10に相当する額を加算した金額が、契約金額である。</t>
    <phoneticPr fontId="2"/>
  </si>
  <si>
    <t>令和</t>
    <rPh sb="0" eb="1">
      <t>レイ</t>
    </rPh>
    <rPh sb="1" eb="2">
      <t>ワ</t>
    </rPh>
    <phoneticPr fontId="2"/>
  </si>
  <si>
    <t>設計監理料【変更】</t>
    <rPh sb="0" eb="2">
      <t>セッケイ</t>
    </rPh>
    <rPh sb="2" eb="4">
      <t>カンリ</t>
    </rPh>
    <rPh sb="4" eb="5">
      <t>リョウ</t>
    </rPh>
    <rPh sb="6" eb="8">
      <t>ヘンコウ</t>
    </rPh>
    <phoneticPr fontId="2"/>
  </si>
  <si>
    <t>設計監理料【実績】</t>
    <rPh sb="0" eb="2">
      <t>セッケイ</t>
    </rPh>
    <rPh sb="2" eb="4">
      <t>カンリ</t>
    </rPh>
    <rPh sb="4" eb="5">
      <t>リョウ</t>
    </rPh>
    <rPh sb="6" eb="8">
      <t>ジッセキ</t>
    </rPh>
    <phoneticPr fontId="2"/>
  </si>
  <si>
    <t>ﾋﾉｷ</t>
  </si>
  <si>
    <t>ｺﾐ</t>
  </si>
  <si>
    <t>桧</t>
    <rPh sb="0" eb="1">
      <t>ヒノキ</t>
    </rPh>
    <phoneticPr fontId="2"/>
  </si>
  <si>
    <t>桧</t>
    <rPh sb="0" eb="1">
      <t>ヒノキ</t>
    </rPh>
    <phoneticPr fontId="57"/>
  </si>
  <si>
    <t>栗</t>
    <rPh sb="0" eb="1">
      <t>クリ</t>
    </rPh>
    <phoneticPr fontId="2"/>
  </si>
  <si>
    <t>小庇　東</t>
    <rPh sb="0" eb="1">
      <t>コ</t>
    </rPh>
    <rPh sb="1" eb="2">
      <t>ヒサシ</t>
    </rPh>
    <rPh sb="3" eb="4">
      <t>ヒガシ</t>
    </rPh>
    <phoneticPr fontId="57"/>
  </si>
  <si>
    <t>桁</t>
    <rPh sb="0" eb="1">
      <t>ケタ</t>
    </rPh>
    <phoneticPr fontId="2"/>
  </si>
  <si>
    <t>柱</t>
    <rPh sb="0" eb="1">
      <t>ハシラ</t>
    </rPh>
    <phoneticPr fontId="2"/>
  </si>
  <si>
    <t>板庇</t>
    <rPh sb="0" eb="1">
      <t>イタ</t>
    </rPh>
    <rPh sb="1" eb="2">
      <t>ヒサシ</t>
    </rPh>
    <phoneticPr fontId="2"/>
  </si>
  <si>
    <t>栗</t>
    <rPh sb="0" eb="1">
      <t>クリ</t>
    </rPh>
    <phoneticPr fontId="57"/>
  </si>
  <si>
    <t>栗</t>
    <rPh sb="0" eb="1">
      <t>クリ</t>
    </rPh>
    <phoneticPr fontId="2"/>
  </si>
  <si>
    <t>「　場所の凡例　Ⅰ.北棟東面部分、Ⅱ.北棟北面部分、Ⅲ.北棟南面部分、Ⅳ.内部柱建て補強土台等取付部分　」</t>
    <phoneticPr fontId="57"/>
  </si>
  <si>
    <t>「　場所の凡例　Ⅰ.北棟東面部分、Ⅱ.北棟北面部分、Ⅲ.北棟南面部分、Ⅳ.内部柱建て補強土台等取付部分　」</t>
    <phoneticPr fontId="2"/>
  </si>
  <si>
    <t>日から令和</t>
    <rPh sb="0" eb="1">
      <t>ヒ</t>
    </rPh>
    <rPh sb="3" eb="4">
      <t>レイ</t>
    </rPh>
    <rPh sb="4" eb="5">
      <t>ワ</t>
    </rPh>
    <phoneticPr fontId="2"/>
  </si>
  <si>
    <t>WD5.6　内部建具　既設流用</t>
    <rPh sb="6" eb="8">
      <t>ナイブ</t>
    </rPh>
    <rPh sb="8" eb="10">
      <t>タテグ</t>
    </rPh>
    <rPh sb="11" eb="13">
      <t>キセツ</t>
    </rPh>
    <rPh sb="13" eb="15">
      <t>リュウヨウ</t>
    </rPh>
    <phoneticPr fontId="2"/>
  </si>
  <si>
    <t>土間養生</t>
    <rPh sb="2" eb="4">
      <t>ヨウジョウ</t>
    </rPh>
    <phoneticPr fontId="2"/>
  </si>
  <si>
    <t>コンパネ等</t>
    <rPh sb="4" eb="5">
      <t>トウ</t>
    </rPh>
    <phoneticPr fontId="2"/>
  </si>
  <si>
    <t>安全対策</t>
    <rPh sb="0" eb="2">
      <t>アンゼン</t>
    </rPh>
    <rPh sb="2" eb="4">
      <t>タイサク</t>
    </rPh>
    <phoneticPr fontId="2"/>
  </si>
  <si>
    <t>ロープ、シート等</t>
    <rPh sb="7" eb="8">
      <t>トウ</t>
    </rPh>
    <phoneticPr fontId="2"/>
  </si>
  <si>
    <t>木工事等</t>
    <rPh sb="0" eb="1">
      <t>モク</t>
    </rPh>
    <rPh sb="1" eb="3">
      <t>コウジ</t>
    </rPh>
    <rPh sb="3" eb="4">
      <t>トウ</t>
    </rPh>
    <phoneticPr fontId="2"/>
  </si>
  <si>
    <t>材料小運搬</t>
    <rPh sb="0" eb="2">
      <t>ザイリョウ</t>
    </rPh>
    <rPh sb="2" eb="3">
      <t>ショウ</t>
    </rPh>
    <rPh sb="3" eb="5">
      <t>ウンパン</t>
    </rPh>
    <phoneticPr fontId="2"/>
  </si>
  <si>
    <t>大屋根</t>
    <rPh sb="0" eb="3">
      <t>オオヤネ</t>
    </rPh>
    <phoneticPr fontId="2"/>
  </si>
  <si>
    <t>大屋根、下屋共</t>
    <rPh sb="0" eb="3">
      <t>オオヤネ</t>
    </rPh>
    <rPh sb="4" eb="6">
      <t>ゲヤ</t>
    </rPh>
    <rPh sb="6" eb="7">
      <t>トモ</t>
    </rPh>
    <phoneticPr fontId="2"/>
  </si>
  <si>
    <t>野地板、葺き土処分</t>
    <rPh sb="0" eb="3">
      <t>ノジイタ</t>
    </rPh>
    <rPh sb="4" eb="5">
      <t>フ</t>
    </rPh>
    <rPh sb="6" eb="7">
      <t>ツチ</t>
    </rPh>
    <rPh sb="7" eb="9">
      <t>ショブン</t>
    </rPh>
    <phoneticPr fontId="2"/>
  </si>
  <si>
    <t>積み替え手間</t>
    <rPh sb="0" eb="1">
      <t>ツ</t>
    </rPh>
    <rPh sb="2" eb="3">
      <t>カ</t>
    </rPh>
    <rPh sb="4" eb="6">
      <t>テマ</t>
    </rPh>
    <phoneticPr fontId="2"/>
  </si>
  <si>
    <t>垂木・野地板撤去</t>
    <rPh sb="0" eb="2">
      <t>タルキ</t>
    </rPh>
    <rPh sb="3" eb="6">
      <t>ノジイタ</t>
    </rPh>
    <rPh sb="6" eb="8">
      <t>テッキョ</t>
    </rPh>
    <phoneticPr fontId="2"/>
  </si>
  <si>
    <t>㎡</t>
    <phoneticPr fontId="2"/>
  </si>
  <si>
    <t>庇</t>
    <rPh sb="0" eb="1">
      <t>ヒサシ</t>
    </rPh>
    <phoneticPr fontId="57"/>
  </si>
  <si>
    <t>上小節</t>
    <rPh sb="0" eb="1">
      <t>ジョウ</t>
    </rPh>
    <rPh sb="1" eb="2">
      <t>コ</t>
    </rPh>
    <rPh sb="2" eb="3">
      <t>ブシ</t>
    </rPh>
    <phoneticPr fontId="2"/>
  </si>
  <si>
    <t>化粧板</t>
    <rPh sb="0" eb="2">
      <t>ケショウ</t>
    </rPh>
    <rPh sb="2" eb="3">
      <t>イタ</t>
    </rPh>
    <phoneticPr fontId="2"/>
  </si>
  <si>
    <t>杉</t>
    <phoneticPr fontId="57"/>
  </si>
  <si>
    <t>瓦桟</t>
    <rPh sb="0" eb="1">
      <t>カワラ</t>
    </rPh>
    <rPh sb="1" eb="2">
      <t>サン</t>
    </rPh>
    <phoneticPr fontId="2"/>
  </si>
  <si>
    <t>掛け</t>
    <rPh sb="0" eb="1">
      <t>カ</t>
    </rPh>
    <phoneticPr fontId="2"/>
  </si>
  <si>
    <t>材工共(丸張若葉7寸、蛇の目)</t>
    <rPh sb="0" eb="2">
      <t>ザイコウ</t>
    </rPh>
    <rPh sb="2" eb="3">
      <t>トモ</t>
    </rPh>
    <rPh sb="4" eb="5">
      <t>マル</t>
    </rPh>
    <rPh sb="5" eb="6">
      <t>ハ</t>
    </rPh>
    <rPh sb="6" eb="8">
      <t>ワカバ</t>
    </rPh>
    <rPh sb="9" eb="10">
      <t>スン</t>
    </rPh>
    <rPh sb="11" eb="12">
      <t>ジャ</t>
    </rPh>
    <rPh sb="13" eb="14">
      <t>メ</t>
    </rPh>
    <phoneticPr fontId="2"/>
  </si>
  <si>
    <t>軒先、すずめ口、メンド</t>
    <rPh sb="0" eb="2">
      <t>ノキサキ</t>
    </rPh>
    <rPh sb="6" eb="7">
      <t>クチ</t>
    </rPh>
    <phoneticPr fontId="2"/>
  </si>
  <si>
    <t>m</t>
    <phoneticPr fontId="2"/>
  </si>
  <si>
    <t>のし瓦巻き上げ</t>
    <rPh sb="2" eb="3">
      <t>カワラ</t>
    </rPh>
    <rPh sb="3" eb="4">
      <t>マ</t>
    </rPh>
    <rPh sb="5" eb="6">
      <t>ア</t>
    </rPh>
    <phoneticPr fontId="2"/>
  </si>
  <si>
    <t>隅棟瓦メンド</t>
    <rPh sb="0" eb="1">
      <t>スミ</t>
    </rPh>
    <rPh sb="1" eb="2">
      <t>ムネ</t>
    </rPh>
    <rPh sb="2" eb="3">
      <t>カワラ</t>
    </rPh>
    <phoneticPr fontId="2"/>
  </si>
  <si>
    <t>大津壁及び中塗土撤去</t>
    <rPh sb="0" eb="2">
      <t>オオツ</t>
    </rPh>
    <rPh sb="2" eb="3">
      <t>カベ</t>
    </rPh>
    <rPh sb="3" eb="4">
      <t>オヨ</t>
    </rPh>
    <rPh sb="5" eb="7">
      <t>ナカヌ</t>
    </rPh>
    <rPh sb="7" eb="8">
      <t>ド</t>
    </rPh>
    <rPh sb="8" eb="10">
      <t>テッキョ</t>
    </rPh>
    <phoneticPr fontId="2"/>
  </si>
  <si>
    <t>中塗土及び大津壁</t>
    <rPh sb="0" eb="2">
      <t>ナカヌ</t>
    </rPh>
    <rPh sb="2" eb="3">
      <t>ド</t>
    </rPh>
    <rPh sb="3" eb="4">
      <t>オヨ</t>
    </rPh>
    <rPh sb="5" eb="7">
      <t>オオツ</t>
    </rPh>
    <rPh sb="7" eb="8">
      <t>カベ</t>
    </rPh>
    <phoneticPr fontId="2"/>
  </si>
  <si>
    <t>既設雨樋撤去</t>
    <rPh sb="0" eb="2">
      <t>キセツ</t>
    </rPh>
    <rPh sb="2" eb="3">
      <t>アマ</t>
    </rPh>
    <rPh sb="3" eb="4">
      <t>トイ</t>
    </rPh>
    <rPh sb="4" eb="6">
      <t>テッキョ</t>
    </rPh>
    <phoneticPr fontId="2"/>
  </si>
  <si>
    <t>処分共</t>
    <rPh sb="0" eb="2">
      <t>ショブン</t>
    </rPh>
    <rPh sb="2" eb="3">
      <t>トモ</t>
    </rPh>
    <phoneticPr fontId="2"/>
  </si>
  <si>
    <t>軒樋</t>
    <phoneticPr fontId="2"/>
  </si>
  <si>
    <t>塩ビ半丸　120、金物共</t>
    <rPh sb="0" eb="1">
      <t>エン</t>
    </rPh>
    <rPh sb="2" eb="3">
      <t>ハン</t>
    </rPh>
    <rPh sb="3" eb="4">
      <t>マル</t>
    </rPh>
    <rPh sb="9" eb="11">
      <t>カナモノ</t>
    </rPh>
    <rPh sb="11" eb="12">
      <t>トモ</t>
    </rPh>
    <phoneticPr fontId="2"/>
  </si>
  <si>
    <t>75φ、金物共</t>
    <rPh sb="4" eb="6">
      <t>カナモノ</t>
    </rPh>
    <rPh sb="6" eb="7">
      <t>トモ</t>
    </rPh>
    <phoneticPr fontId="2"/>
  </si>
  <si>
    <t>塩ビ製</t>
    <phoneticPr fontId="2"/>
  </si>
  <si>
    <t>雑消耗品</t>
    <rPh sb="0" eb="1">
      <t>ザツ</t>
    </rPh>
    <rPh sb="1" eb="3">
      <t>ショウモウ</t>
    </rPh>
    <rPh sb="3" eb="4">
      <t>ヒン</t>
    </rPh>
    <phoneticPr fontId="2"/>
  </si>
  <si>
    <t>古色塗り、軒裏</t>
    <rPh sb="0" eb="2">
      <t>コショク</t>
    </rPh>
    <rPh sb="2" eb="3">
      <t>ヌ</t>
    </rPh>
    <rPh sb="5" eb="7">
      <t>ノキウラ</t>
    </rPh>
    <phoneticPr fontId="2"/>
  </si>
  <si>
    <t>塗料代</t>
    <rPh sb="0" eb="2">
      <t>トリョウ</t>
    </rPh>
    <rPh sb="2" eb="3">
      <t>ダイ</t>
    </rPh>
    <phoneticPr fontId="2"/>
  </si>
  <si>
    <t>2回塗</t>
    <rPh sb="1" eb="2">
      <t>カイ</t>
    </rPh>
    <rPh sb="2" eb="3">
      <t>ヌ</t>
    </rPh>
    <phoneticPr fontId="2"/>
  </si>
  <si>
    <t>いぶし瓦葺き　53A</t>
    <rPh sb="3" eb="4">
      <t>カワラ</t>
    </rPh>
    <rPh sb="4" eb="5">
      <t>ブ</t>
    </rPh>
    <phoneticPr fontId="2"/>
  </si>
  <si>
    <t>軒天</t>
    <rPh sb="0" eb="2">
      <t>ノキテン</t>
    </rPh>
    <phoneticPr fontId="2"/>
  </si>
  <si>
    <t>杉</t>
    <rPh sb="0" eb="1">
      <t>スギ</t>
    </rPh>
    <phoneticPr fontId="2"/>
  </si>
  <si>
    <t>無地</t>
    <rPh sb="0" eb="2">
      <t>ムジ</t>
    </rPh>
    <phoneticPr fontId="2"/>
  </si>
  <si>
    <t>ちょぼ漆喰</t>
    <rPh sb="3" eb="5">
      <t>シックイ</t>
    </rPh>
    <phoneticPr fontId="2"/>
  </si>
  <si>
    <t>東妻面</t>
    <rPh sb="0" eb="1">
      <t>ヒガシ</t>
    </rPh>
    <rPh sb="1" eb="2">
      <t>ツマ</t>
    </rPh>
    <rPh sb="2" eb="3">
      <t>メン</t>
    </rPh>
    <phoneticPr fontId="2"/>
  </si>
  <si>
    <t>m</t>
    <phoneticPr fontId="2"/>
  </si>
  <si>
    <t>材料運搬費</t>
    <rPh sb="0" eb="2">
      <t>ザイリョウ</t>
    </rPh>
    <rPh sb="2" eb="4">
      <t>ウンパン</t>
    </rPh>
    <rPh sb="4" eb="5">
      <t>ヒ</t>
    </rPh>
    <phoneticPr fontId="2"/>
  </si>
  <si>
    <t>いぶし瓦葺き　64判</t>
    <rPh sb="3" eb="4">
      <t>カワラ</t>
    </rPh>
    <rPh sb="4" eb="5">
      <t>ブ</t>
    </rPh>
    <rPh sb="9" eb="10">
      <t>バン</t>
    </rPh>
    <phoneticPr fontId="2"/>
  </si>
  <si>
    <t>材工共(蛇の目)、特注</t>
    <rPh sb="0" eb="2">
      <t>ザイコウ</t>
    </rPh>
    <rPh sb="2" eb="3">
      <t>トモ</t>
    </rPh>
    <rPh sb="4" eb="5">
      <t>ジャ</t>
    </rPh>
    <rPh sb="6" eb="7">
      <t>メ</t>
    </rPh>
    <rPh sb="9" eb="11">
      <t>トクチュウ</t>
    </rPh>
    <phoneticPr fontId="2"/>
  </si>
  <si>
    <t>積降、荷揚共</t>
    <rPh sb="0" eb="2">
      <t>ツミオロシ</t>
    </rPh>
    <rPh sb="3" eb="5">
      <t>ニア</t>
    </rPh>
    <rPh sb="5" eb="6">
      <t>トモ</t>
    </rPh>
    <phoneticPr fontId="2"/>
  </si>
  <si>
    <t>北・東面既設壁補修</t>
    <rPh sb="0" eb="1">
      <t>キタ</t>
    </rPh>
    <rPh sb="2" eb="3">
      <t>ヒガシ</t>
    </rPh>
    <rPh sb="3" eb="4">
      <t>メン</t>
    </rPh>
    <rPh sb="4" eb="6">
      <t>キセツ</t>
    </rPh>
    <rPh sb="6" eb="7">
      <t>カベ</t>
    </rPh>
    <rPh sb="7" eb="9">
      <t>ホシュウ</t>
    </rPh>
    <phoneticPr fontId="2"/>
  </si>
  <si>
    <t>北・東面外壁</t>
    <rPh sb="0" eb="1">
      <t>キタ</t>
    </rPh>
    <rPh sb="2" eb="3">
      <t>ヒガシ</t>
    </rPh>
    <rPh sb="3" eb="4">
      <t>メン</t>
    </rPh>
    <rPh sb="4" eb="6">
      <t>ガイヘキ</t>
    </rPh>
    <phoneticPr fontId="2"/>
  </si>
  <si>
    <t>別添書類6-（2-2）-1</t>
    <rPh sb="0" eb="2">
      <t>ベッテン</t>
    </rPh>
    <rPh sb="2" eb="4">
      <t>ショルイ</t>
    </rPh>
    <phoneticPr fontId="2"/>
  </si>
  <si>
    <t>別添書類6-（2-2）-2</t>
    <rPh sb="0" eb="2">
      <t>ベッテン</t>
    </rPh>
    <rPh sb="2" eb="4">
      <t>ショルイ</t>
    </rPh>
    <phoneticPr fontId="2"/>
  </si>
  <si>
    <t>令和</t>
    <rPh sb="0" eb="2">
      <t>レイワ</t>
    </rPh>
    <phoneticPr fontId="2"/>
  </si>
  <si>
    <t>豊文財発</t>
    <rPh sb="0" eb="1">
      <t>トヨ</t>
    </rPh>
    <rPh sb="1" eb="2">
      <t>ブン</t>
    </rPh>
    <rPh sb="2" eb="3">
      <t>ザイ</t>
    </rPh>
    <rPh sb="3" eb="4">
      <t>ハツ</t>
    </rPh>
    <phoneticPr fontId="2"/>
  </si>
  <si>
    <t>豊田市長　様</t>
    <rPh sb="0" eb="4">
      <t>トヨタシチョウ</t>
    </rPh>
    <rPh sb="5" eb="6">
      <t>サマ</t>
    </rPh>
    <phoneticPr fontId="2"/>
  </si>
  <si>
    <t>豊田市長　様</t>
    <rPh sb="0" eb="2">
      <t>トヨタ</t>
    </rPh>
    <rPh sb="2" eb="3">
      <t>シ</t>
    </rPh>
    <rPh sb="3" eb="4">
      <t>オサ</t>
    </rPh>
    <rPh sb="5" eb="6">
      <t>サマ</t>
    </rPh>
    <phoneticPr fontId="2"/>
  </si>
  <si>
    <t>４　その他市長が必要と認める書類</t>
    <rPh sb="4" eb="5">
      <t>タ</t>
    </rPh>
    <rPh sb="5" eb="7">
      <t>シチョウ</t>
    </rPh>
    <rPh sb="8" eb="10">
      <t>ヒツヨウ</t>
    </rPh>
    <rPh sb="11" eb="12">
      <t>ミト</t>
    </rPh>
    <rPh sb="14" eb="16">
      <t>ショルイ</t>
    </rPh>
    <phoneticPr fontId="2"/>
  </si>
  <si>
    <t>３　その他市長が必要と認める書類</t>
    <rPh sb="4" eb="5">
      <t>タ</t>
    </rPh>
    <rPh sb="5" eb="7">
      <t>シチョウ</t>
    </rPh>
    <rPh sb="8" eb="10">
      <t>ヒツヨウ</t>
    </rPh>
    <rPh sb="11" eb="12">
      <t>ミト</t>
    </rPh>
    <rPh sb="14" eb="16">
      <t>ショルイ</t>
    </rPh>
    <phoneticPr fontId="2"/>
  </si>
  <si>
    <t>日付け豊文財発第</t>
    <rPh sb="0" eb="1">
      <t>ヒ</t>
    </rPh>
    <rPh sb="1" eb="2">
      <t>ツ</t>
    </rPh>
    <rPh sb="3" eb="4">
      <t>トヨ</t>
    </rPh>
    <rPh sb="4" eb="5">
      <t>ブン</t>
    </rPh>
    <rPh sb="5" eb="6">
      <t>ザイ</t>
    </rPh>
    <rPh sb="6" eb="7">
      <t>ハツ</t>
    </rPh>
    <rPh sb="7" eb="8">
      <t>ダイ</t>
    </rPh>
    <phoneticPr fontId="2"/>
  </si>
  <si>
    <t>豊田市長　様</t>
    <phoneticPr fontId="2"/>
  </si>
  <si>
    <t>令和　　年    月　　日</t>
    <rPh sb="0" eb="2">
      <t>レイワ</t>
    </rPh>
    <rPh sb="4" eb="5">
      <t>ネン</t>
    </rPh>
    <rPh sb="9" eb="10">
      <t>ガツ</t>
    </rPh>
    <rPh sb="12" eb="13">
      <t>ニチ</t>
    </rPh>
    <phoneticPr fontId="2"/>
  </si>
  <si>
    <t>令和　　  年　　 月　　  日</t>
    <rPh sb="0" eb="2">
      <t>レイワ</t>
    </rPh>
    <phoneticPr fontId="2"/>
  </si>
  <si>
    <t>自　　令和　　年　　月　　日</t>
    <rPh sb="3" eb="5">
      <t>レイワ</t>
    </rPh>
    <phoneticPr fontId="2"/>
  </si>
  <si>
    <t>至　　令和　　年　　月　　日</t>
    <rPh sb="3" eb="4">
      <t>レイ</t>
    </rPh>
    <rPh sb="4" eb="5">
      <t>ワ</t>
    </rPh>
    <phoneticPr fontId="2"/>
  </si>
  <si>
    <t>令和　　年　　月　　日</t>
    <rPh sb="0" eb="2">
      <t>レイワ</t>
    </rPh>
    <phoneticPr fontId="57"/>
  </si>
  <si>
    <t xml:space="preserve"> 令和　　年　　月　　日</t>
    <rPh sb="1" eb="3">
      <t>レイワ</t>
    </rPh>
    <rPh sb="5" eb="6">
      <t>ネン</t>
    </rPh>
    <rPh sb="8" eb="9">
      <t>ツキ</t>
    </rPh>
    <rPh sb="11" eb="12">
      <t>ニチ</t>
    </rPh>
    <phoneticPr fontId="57"/>
  </si>
  <si>
    <t>統的建造物群保存地区補助金交付要綱第５条に規定する補助事業につきまして、次のとおり　☐変更□中止したいので、同要綱第１１条第１項の規定により、次のとおり申請します。</t>
    <rPh sb="2" eb="5">
      <t>ケンゾウブツ</t>
    </rPh>
    <rPh sb="5" eb="6">
      <t>グン</t>
    </rPh>
    <rPh sb="6" eb="8">
      <t>ホゾン</t>
    </rPh>
    <rPh sb="8" eb="10">
      <t>チク</t>
    </rPh>
    <rPh sb="10" eb="13">
      <t>ホジョキン</t>
    </rPh>
    <rPh sb="13" eb="15">
      <t>コウフ</t>
    </rPh>
    <rPh sb="15" eb="17">
      <t>ヨウコウ</t>
    </rPh>
    <rPh sb="17" eb="18">
      <t>ダイ</t>
    </rPh>
    <rPh sb="19" eb="20">
      <t>ジョウ</t>
    </rPh>
    <rPh sb="21" eb="23">
      <t>キテイ</t>
    </rPh>
    <rPh sb="25" eb="27">
      <t>ホジョ</t>
    </rPh>
    <rPh sb="27" eb="29">
      <t>ジギョウ</t>
    </rPh>
    <rPh sb="36" eb="37">
      <t>ツギ</t>
    </rPh>
    <rPh sb="43" eb="45">
      <t>ヘンコウ</t>
    </rPh>
    <rPh sb="46" eb="48">
      <t>チュウシ</t>
    </rPh>
    <rPh sb="54" eb="55">
      <t>ドウ</t>
    </rPh>
    <rPh sb="55" eb="57">
      <t>ヨウコウ</t>
    </rPh>
    <rPh sb="57" eb="58">
      <t>ダイ</t>
    </rPh>
    <rPh sb="60" eb="61">
      <t>ジョウ</t>
    </rPh>
    <rPh sb="61" eb="62">
      <t>ダイ</t>
    </rPh>
    <rPh sb="63" eb="64">
      <t>コウ</t>
    </rPh>
    <rPh sb="65" eb="67">
      <t>キテイ</t>
    </rPh>
    <rPh sb="71" eb="72">
      <t>ツギ</t>
    </rPh>
    <rPh sb="76" eb="7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</si>
</sst>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 #,##0_ ;_ * \-#,##0_ ;_ * &quot;-&quot;_ ;_ @_ "/>
    <numFmt numFmtId="176" formatCode="0_);[Red]\(0\)"/>
    <numFmt numFmtId="177" formatCode="#,##0_);[Red]\(#,##0\)"/>
    <numFmt numFmtId="178" formatCode="#,##0_);\(#,##0\)"/>
    <numFmt numFmtId="179" formatCode="0;0;"/>
    <numFmt numFmtId="180" formatCode="#,##0_ "/>
    <numFmt numFmtId="181" formatCode="#,##0.0;[Red]\-#,##0.0"/>
    <numFmt numFmtId="182" formatCode="#,##0;\-#,##0;&quot;-&quot;"/>
    <numFmt numFmtId="183" formatCode="&quot;$&quot;#,##0_);[Red]\(&quot;$&quot;#,##0\)"/>
    <numFmt numFmtId="184" formatCode="&quot;$&quot;#,##0.00_);[Red]\(&quot;$&quot;#,##0.00\)"/>
    <numFmt numFmtId="185" formatCode="0.000"/>
    <numFmt numFmtId="186" formatCode="\ &quot;補&quot;&quot;助&quot;&quot;対&quot;&quot;象&quot;@"/>
    <numFmt numFmtId="187" formatCode="0_ "/>
    <numFmt numFmtId="188" formatCode="0.00_ "/>
    <numFmt numFmtId="189" formatCode="0.00_);[Red]\(0.00\)"/>
    <numFmt numFmtId="190" formatCode="0.000_ "/>
    <numFmt numFmtId="191" formatCode="#,##0.0_ ;[Red]\-#,##0.0\ "/>
    <numFmt numFmtId="192" formatCode="0.000_);[Red]\(0.000\)"/>
    <numFmt numFmtId="193" formatCode="\ @"/>
    <numFmt numFmtId="194" formatCode="#,##0.000;[Red]\-#,##0.000"/>
    <numFmt numFmtId="195" formatCode="0.0_);[Red]\(0.0\)"/>
    <numFmt numFmtId="196" formatCode="0.0%"/>
    <numFmt numFmtId="197" formatCode="0.00000000"/>
    <numFmt numFmtId="198" formatCode="&quot;豊田市足助町&quot;@"/>
    <numFmt numFmtId="199" formatCode="###,###\ &quot;円（消費税除く）&quot;"/>
    <numFmt numFmtId="200" formatCode="&quot;¥&quot;\ #,##0_ "/>
    <numFmt numFmtId="201" formatCode="[$-411]ggg\ e&quot; 年 &quot;m&quot; 月 &quot;d&quot; 日&quot;"/>
    <numFmt numFmtId="202" formatCode="\ 000000#"/>
    <numFmt numFmtId="203" formatCode="[&lt;=999]000;[&lt;=9999]000\-00;000\-0000"/>
    <numFmt numFmtId="204" formatCode="[&lt;=99999999]####\-####;\(00\)\ ####\-####"/>
    <numFmt numFmtId="205" formatCode="0.0000_ "/>
    <numFmt numFmtId="206" formatCode="#,##0.0_);[Red]\(#,##0.0\)"/>
  </numFmts>
  <fonts count="97">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color indexed="10"/>
      <name val="ＭＳ 明朝"/>
      <family val="1"/>
      <charset val="128"/>
    </font>
    <font>
      <b/>
      <i/>
      <u/>
      <sz val="22"/>
      <name val="ＭＳ Ｐゴシック"/>
      <family val="3"/>
      <charset val="128"/>
    </font>
    <font>
      <b/>
      <i/>
      <u/>
      <sz val="22"/>
      <color indexed="10"/>
      <name val="ＭＳ Ｐゴシック"/>
      <family val="3"/>
      <charset val="128"/>
    </font>
    <font>
      <sz val="8"/>
      <name val="ＭＳ 明朝"/>
      <family val="1"/>
      <charset val="128"/>
    </font>
    <font>
      <sz val="2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sz val="8"/>
      <name val="ＭＳ Ｐ明朝"/>
      <family val="1"/>
      <charset val="128"/>
    </font>
    <font>
      <b/>
      <sz val="11"/>
      <name val="ＭＳ Ｐ明朝"/>
      <family val="1"/>
      <charset val="128"/>
    </font>
    <font>
      <sz val="20"/>
      <name val="ＭＳ 明朝"/>
      <family val="1"/>
      <charset val="128"/>
    </font>
    <font>
      <b/>
      <sz val="11"/>
      <name val="ＭＳ Ｐゴシック"/>
      <family val="3"/>
      <charset val="128"/>
    </font>
    <font>
      <sz val="9"/>
      <color indexed="81"/>
      <name val="ＭＳ Ｐゴシック"/>
      <family val="3"/>
      <charset val="128"/>
    </font>
    <font>
      <b/>
      <sz val="9"/>
      <color indexed="81"/>
      <name val="ＭＳ Ｐゴシック"/>
      <family val="3"/>
      <charset val="128"/>
    </font>
    <font>
      <sz val="11"/>
      <color indexed="10"/>
      <name val="ＭＳ Ｐゴシック"/>
      <family val="3"/>
      <charset val="128"/>
    </font>
    <font>
      <sz val="10"/>
      <color indexed="8"/>
      <name val="ＭＳ Ｐゴシック"/>
      <family val="3"/>
      <charset val="128"/>
    </font>
    <font>
      <sz val="10"/>
      <color indexed="9"/>
      <name val="ＭＳ Ｐゴシック"/>
      <family val="3"/>
      <charset val="128"/>
    </font>
    <font>
      <sz val="8"/>
      <name val="Verdana"/>
      <family val="2"/>
    </font>
    <font>
      <sz val="10"/>
      <color indexed="8"/>
      <name val="Arial"/>
      <family val="2"/>
    </font>
    <font>
      <sz val="12"/>
      <name val="ＭＳ 明朝"/>
      <family val="1"/>
      <charset val="128"/>
    </font>
    <font>
      <sz val="10"/>
      <name val="MS Sans Serif"/>
      <family val="2"/>
    </font>
    <font>
      <sz val="9"/>
      <name val="Times New Roman"/>
      <family val="1"/>
    </font>
    <font>
      <b/>
      <sz val="12"/>
      <name val="Arial"/>
      <family val="2"/>
    </font>
    <font>
      <b/>
      <sz val="8"/>
      <color indexed="23"/>
      <name val="Verdana"/>
      <family val="2"/>
    </font>
    <font>
      <sz val="10"/>
      <name val="Arial"/>
      <family val="2"/>
    </font>
    <font>
      <sz val="16"/>
      <color indexed="9"/>
      <name val="Tahoma"/>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12"/>
      <name val="ＭＳ Ｐ明朝"/>
      <family val="1"/>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name val="明朝"/>
      <family val="1"/>
      <charset val="128"/>
    </font>
    <font>
      <sz val="14"/>
      <name val="ＭＳ 明朝"/>
      <family val="1"/>
      <charset val="128"/>
    </font>
    <font>
      <sz val="10"/>
      <color indexed="17"/>
      <name val="ＭＳ Ｐゴシック"/>
      <family val="3"/>
      <charset val="128"/>
    </font>
    <font>
      <sz val="9"/>
      <name val="ＭＳ 明朝"/>
      <family val="1"/>
      <charset val="128"/>
    </font>
    <font>
      <b/>
      <sz val="14"/>
      <name val="ＭＳ Ｐゴシック"/>
      <family val="3"/>
      <charset val="128"/>
    </font>
    <font>
      <sz val="6"/>
      <name val="ＭＳ 明朝"/>
      <family val="1"/>
      <charset val="128"/>
    </font>
    <font>
      <sz val="10"/>
      <name val="ＭＳ 明朝"/>
      <family val="1"/>
      <charset val="128"/>
    </font>
    <font>
      <sz val="11"/>
      <color indexed="30"/>
      <name val="ＭＳ Ｐ明朝"/>
      <family val="1"/>
      <charset val="128"/>
    </font>
    <font>
      <sz val="11"/>
      <color indexed="48"/>
      <name val="ＭＳ Ｐ明朝"/>
      <family val="1"/>
      <charset val="128"/>
    </font>
    <font>
      <sz val="11"/>
      <color rgb="FFFF0000"/>
      <name val="ＭＳ Ｐ明朝"/>
      <family val="1"/>
      <charset val="128"/>
    </font>
    <font>
      <sz val="9"/>
      <color rgb="FFFF0000"/>
      <name val="ＭＳ Ｐ明朝"/>
      <family val="1"/>
      <charset val="128"/>
    </font>
    <font>
      <sz val="9"/>
      <name val="ＭＳ Ｐゴシック"/>
      <family val="3"/>
      <charset val="128"/>
    </font>
    <font>
      <b/>
      <sz val="12"/>
      <name val="ＭＳ 明朝"/>
      <family val="1"/>
      <charset val="128"/>
    </font>
    <font>
      <b/>
      <sz val="12"/>
      <name val="Century"/>
      <family val="1"/>
    </font>
    <font>
      <sz val="12"/>
      <name val="Century"/>
      <family val="1"/>
    </font>
    <font>
      <sz val="10.5"/>
      <name val="Century"/>
      <family val="1"/>
    </font>
    <font>
      <sz val="9"/>
      <name val="ＭＳ Ｐ明朝"/>
      <family val="1"/>
      <charset val="128"/>
    </font>
    <font>
      <sz val="10"/>
      <name val="Century"/>
      <family val="1"/>
    </font>
    <font>
      <sz val="16"/>
      <name val="ＭＳ ゴシック"/>
      <family val="3"/>
      <charset val="128"/>
    </font>
    <font>
      <sz val="20"/>
      <color indexed="12"/>
      <name val="ＭＳ 明朝"/>
      <family val="1"/>
      <charset val="128"/>
    </font>
    <font>
      <sz val="16"/>
      <name val="ＭＳ 明朝"/>
      <family val="1"/>
      <charset val="128"/>
    </font>
    <font>
      <sz val="14"/>
      <color indexed="12"/>
      <name val="ＭＳ Ｐゴシック"/>
      <family val="3"/>
      <charset val="128"/>
    </font>
    <font>
      <sz val="18"/>
      <color indexed="17"/>
      <name val="ＭＳ 明朝"/>
      <family val="1"/>
      <charset val="128"/>
    </font>
    <font>
      <sz val="9"/>
      <color indexed="17"/>
      <name val="ＭＳ Ｐ明朝"/>
      <family val="1"/>
      <charset val="128"/>
    </font>
    <font>
      <sz val="9"/>
      <color indexed="17"/>
      <name val="ＭＳ 明朝"/>
      <family val="1"/>
      <charset val="128"/>
    </font>
    <font>
      <sz val="10"/>
      <color indexed="17"/>
      <name val="ＭＳ 明朝"/>
      <family val="1"/>
      <charset val="128"/>
    </font>
    <font>
      <sz val="12"/>
      <color indexed="17"/>
      <name val="ＭＳ 明朝"/>
      <family val="1"/>
      <charset val="128"/>
    </font>
    <font>
      <sz val="11"/>
      <color indexed="17"/>
      <name val="ＭＳ 明朝"/>
      <family val="1"/>
      <charset val="128"/>
    </font>
    <font>
      <sz val="10"/>
      <color indexed="17"/>
      <name val="ＭＳ Ｐ明朝"/>
      <family val="1"/>
      <charset val="128"/>
    </font>
    <font>
      <sz val="14"/>
      <color indexed="17"/>
      <name val="ＭＳ 明朝"/>
      <family val="1"/>
      <charset val="128"/>
    </font>
    <font>
      <b/>
      <sz val="24"/>
      <name val="ＭＳ Ｐ明朝"/>
      <family val="1"/>
      <charset val="128"/>
    </font>
    <font>
      <sz val="8"/>
      <color indexed="17"/>
      <name val="ＭＳ Ｐ明朝"/>
      <family val="1"/>
      <charset val="128"/>
    </font>
    <font>
      <sz val="13"/>
      <name val="ＭＳ 明朝"/>
      <family val="1"/>
      <charset val="128"/>
    </font>
    <font>
      <sz val="11"/>
      <color indexed="17"/>
      <name val="ＭＳ Ｐ明朝"/>
      <family val="1"/>
      <charset val="128"/>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name val="ＭＳ Ｐゴシック"/>
      <family val="1"/>
      <charset val="128"/>
      <scheme val="minor"/>
    </font>
    <font>
      <sz val="11"/>
      <name val="ＭＳ Ｐゴシック"/>
      <family val="1"/>
      <charset val="128"/>
      <scheme val="minor"/>
    </font>
    <font>
      <sz val="18"/>
      <name val="ＭＳ Ｐゴシック"/>
      <family val="3"/>
      <charset val="128"/>
    </font>
    <font>
      <b/>
      <sz val="14"/>
      <name val="ＭＳ Ｐゴシック"/>
      <family val="3"/>
      <charset val="128"/>
      <scheme val="minor"/>
    </font>
    <font>
      <sz val="9"/>
      <color theme="3" tint="0.39997558519241921"/>
      <name val="ＭＳ 明朝"/>
      <family val="1"/>
      <charset val="128"/>
    </font>
    <font>
      <sz val="10.5"/>
      <name val="ＭＳ Ｐ明朝"/>
      <family val="1"/>
      <charset val="128"/>
    </font>
    <font>
      <sz val="9"/>
      <color theme="3" tint="0.59999389629810485"/>
      <name val="ＭＳ 明朝"/>
      <family val="1"/>
      <charset val="128"/>
    </font>
    <font>
      <sz val="9"/>
      <color rgb="FFFF0000"/>
      <name val="ＭＳ 明朝"/>
      <family val="1"/>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bgColor indexed="64"/>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theme="2" tint="-0.249977111117893"/>
        <bgColor indexed="64"/>
      </patternFill>
    </fill>
    <fill>
      <patternFill patternType="solid">
        <fgColor rgb="FFFFFF66"/>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s>
  <borders count="18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14"/>
      </left>
      <right style="thin">
        <color indexed="14"/>
      </right>
      <top style="medium">
        <color indexed="14"/>
      </top>
      <bottom style="medium">
        <color indexed="14"/>
      </bottom>
      <diagonal/>
    </border>
    <border>
      <left style="thin">
        <color indexed="14"/>
      </left>
      <right style="thin">
        <color indexed="14"/>
      </right>
      <top style="medium">
        <color indexed="14"/>
      </top>
      <bottom style="medium">
        <color indexed="14"/>
      </bottom>
      <diagonal/>
    </border>
    <border>
      <left style="thin">
        <color indexed="14"/>
      </left>
      <right/>
      <top style="medium">
        <color indexed="14"/>
      </top>
      <bottom style="medium">
        <color indexed="14"/>
      </bottom>
      <diagonal/>
    </border>
    <border>
      <left/>
      <right/>
      <top style="medium">
        <color indexed="14"/>
      </top>
      <bottom style="medium">
        <color indexed="14"/>
      </bottom>
      <diagonal/>
    </border>
    <border>
      <left/>
      <right style="medium">
        <color indexed="14"/>
      </right>
      <top style="medium">
        <color indexed="14"/>
      </top>
      <bottom style="medium">
        <color indexed="14"/>
      </bottom>
      <diagonal/>
    </border>
    <border>
      <left style="hair">
        <color indexed="17"/>
      </left>
      <right/>
      <top style="hair">
        <color indexed="17"/>
      </top>
      <bottom style="hair">
        <color indexed="17"/>
      </bottom>
      <diagonal/>
    </border>
    <border>
      <left/>
      <right style="hair">
        <color indexed="17"/>
      </right>
      <top style="hair">
        <color indexed="17"/>
      </top>
      <bottom style="hair">
        <color indexed="17"/>
      </bottom>
      <diagonal/>
    </border>
    <border>
      <left/>
      <right/>
      <top style="hair">
        <color indexed="17"/>
      </top>
      <bottom style="hair">
        <color indexed="17"/>
      </bottom>
      <diagonal/>
    </border>
    <border>
      <left/>
      <right/>
      <top/>
      <bottom style="medium">
        <color indexed="17"/>
      </bottom>
      <diagonal/>
    </border>
    <border>
      <left/>
      <right style="hair">
        <color indexed="17"/>
      </right>
      <top/>
      <bottom style="medium">
        <color indexed="17"/>
      </bottom>
      <diagonal/>
    </border>
    <border>
      <left style="hair">
        <color indexed="17"/>
      </left>
      <right style="hair">
        <color indexed="17"/>
      </right>
      <top style="hair">
        <color indexed="17"/>
      </top>
      <bottom style="medium">
        <color indexed="17"/>
      </bottom>
      <diagonal/>
    </border>
    <border>
      <left/>
      <right/>
      <top style="hair">
        <color indexed="17"/>
      </top>
      <bottom style="medium">
        <color indexed="17"/>
      </bottom>
      <diagonal/>
    </border>
    <border>
      <left/>
      <right style="hair">
        <color indexed="17"/>
      </right>
      <top style="hair">
        <color indexed="17"/>
      </top>
      <bottom style="medium">
        <color indexed="17"/>
      </bottom>
      <diagonal/>
    </border>
    <border>
      <left style="hair">
        <color indexed="17"/>
      </left>
      <right/>
      <top style="hair">
        <color indexed="17"/>
      </top>
      <bottom style="medium">
        <color indexed="17"/>
      </bottom>
      <diagonal/>
    </border>
    <border>
      <left style="hair">
        <color indexed="17"/>
      </left>
      <right style="hair">
        <color indexed="17"/>
      </right>
      <top style="hair">
        <color indexed="17"/>
      </top>
      <bottom style="hair">
        <color indexed="17"/>
      </bottom>
      <diagonal/>
    </border>
    <border>
      <left style="medium">
        <color indexed="17"/>
      </left>
      <right/>
      <top style="medium">
        <color indexed="17"/>
      </top>
      <bottom style="hair">
        <color indexed="17"/>
      </bottom>
      <diagonal/>
    </border>
    <border>
      <left/>
      <right/>
      <top style="medium">
        <color indexed="17"/>
      </top>
      <bottom style="hair">
        <color indexed="17"/>
      </bottom>
      <diagonal/>
    </border>
    <border>
      <left/>
      <right style="medium">
        <color indexed="17"/>
      </right>
      <top style="medium">
        <color indexed="17"/>
      </top>
      <bottom style="hair">
        <color indexed="17"/>
      </bottom>
      <diagonal/>
    </border>
    <border>
      <left style="medium">
        <color indexed="17"/>
      </left>
      <right/>
      <top style="hair">
        <color indexed="17"/>
      </top>
      <bottom/>
      <diagonal/>
    </border>
    <border>
      <left/>
      <right/>
      <top style="hair">
        <color indexed="17"/>
      </top>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right style="dotted">
        <color indexed="17"/>
      </right>
      <top style="thin">
        <color indexed="17"/>
      </top>
      <bottom/>
      <diagonal/>
    </border>
    <border>
      <left style="dotted">
        <color indexed="17"/>
      </left>
      <right/>
      <top style="thin">
        <color indexed="17"/>
      </top>
      <bottom/>
      <diagonal/>
    </border>
    <border>
      <left style="hair">
        <color indexed="17"/>
      </left>
      <right/>
      <top/>
      <bottom style="hair">
        <color indexed="17"/>
      </bottom>
      <diagonal/>
    </border>
    <border>
      <left/>
      <right/>
      <top/>
      <bottom style="hair">
        <color indexed="17"/>
      </bottom>
      <diagonal/>
    </border>
    <border>
      <left/>
      <right style="medium">
        <color indexed="17"/>
      </right>
      <top/>
      <bottom style="hair">
        <color indexed="17"/>
      </bottom>
      <diagonal/>
    </border>
    <border>
      <left style="thin">
        <color indexed="17"/>
      </left>
      <right/>
      <top/>
      <bottom/>
      <diagonal/>
    </border>
    <border>
      <left/>
      <right style="thin">
        <color indexed="17"/>
      </right>
      <top/>
      <bottom/>
      <diagonal/>
    </border>
    <border>
      <left style="thin">
        <color indexed="17"/>
      </left>
      <right style="hair">
        <color indexed="17"/>
      </right>
      <top/>
      <bottom/>
      <diagonal/>
    </border>
    <border>
      <left style="hair">
        <color indexed="17"/>
      </left>
      <right style="dotted">
        <color indexed="17"/>
      </right>
      <top/>
      <bottom/>
      <diagonal/>
    </border>
    <border>
      <left style="dotted">
        <color indexed="17"/>
      </left>
      <right style="hair">
        <color indexed="17"/>
      </right>
      <top/>
      <bottom/>
      <diagonal/>
    </border>
    <border>
      <left style="hair">
        <color indexed="17"/>
      </left>
      <right style="hair">
        <color indexed="17"/>
      </right>
      <top/>
      <bottom/>
      <diagonal/>
    </border>
    <border>
      <left style="hair">
        <color indexed="17"/>
      </left>
      <right style="thin">
        <color indexed="17"/>
      </right>
      <top/>
      <bottom/>
      <diagonal/>
    </border>
    <border>
      <left style="hair">
        <color indexed="17"/>
      </left>
      <right style="medium">
        <color indexed="17"/>
      </right>
      <top style="hair">
        <color indexed="17"/>
      </top>
      <bottom style="hair">
        <color indexed="17"/>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thin">
        <color indexed="17"/>
      </left>
      <right style="hair">
        <color indexed="17"/>
      </right>
      <top/>
      <bottom style="thin">
        <color indexed="17"/>
      </bottom>
      <diagonal/>
    </border>
    <border>
      <left style="hair">
        <color indexed="17"/>
      </left>
      <right style="dotted">
        <color indexed="17"/>
      </right>
      <top/>
      <bottom style="thin">
        <color indexed="17"/>
      </bottom>
      <diagonal/>
    </border>
    <border>
      <left style="dotted">
        <color indexed="17"/>
      </left>
      <right style="hair">
        <color indexed="17"/>
      </right>
      <top/>
      <bottom style="thin">
        <color indexed="17"/>
      </bottom>
      <diagonal/>
    </border>
    <border>
      <left style="hair">
        <color indexed="17"/>
      </left>
      <right style="hair">
        <color indexed="17"/>
      </right>
      <top/>
      <bottom style="thin">
        <color indexed="17"/>
      </bottom>
      <diagonal/>
    </border>
    <border>
      <left style="hair">
        <color indexed="17"/>
      </left>
      <right style="thin">
        <color indexed="17"/>
      </right>
      <top/>
      <bottom style="thin">
        <color indexed="17"/>
      </bottom>
      <diagonal/>
    </border>
    <border>
      <left style="hair">
        <color indexed="17"/>
      </left>
      <right/>
      <top style="hair">
        <color indexed="17"/>
      </top>
      <bottom/>
      <diagonal/>
    </border>
    <border>
      <left/>
      <right style="medium">
        <color indexed="17"/>
      </right>
      <top style="hair">
        <color indexed="17"/>
      </top>
      <bottom/>
      <diagonal/>
    </border>
    <border>
      <left style="hair">
        <color indexed="17"/>
      </left>
      <right/>
      <top/>
      <bottom/>
      <diagonal/>
    </border>
    <border>
      <left/>
      <right style="medium">
        <color indexed="17"/>
      </right>
      <top/>
      <bottom/>
      <diagonal/>
    </border>
    <border>
      <left style="medium">
        <color indexed="17"/>
      </left>
      <right/>
      <top/>
      <bottom style="hair">
        <color indexed="17"/>
      </bottom>
      <diagonal/>
    </border>
    <border>
      <left/>
      <right style="hair">
        <color indexed="17"/>
      </right>
      <top/>
      <bottom style="hair">
        <color indexed="17"/>
      </bottom>
      <diagonal/>
    </border>
    <border>
      <left/>
      <right style="hair">
        <color indexed="17"/>
      </right>
      <top style="hair">
        <color indexed="17"/>
      </top>
      <bottom/>
      <diagonal/>
    </border>
    <border>
      <left/>
      <right style="hair">
        <color indexed="17"/>
      </right>
      <top/>
      <bottom/>
      <diagonal/>
    </border>
    <border>
      <left style="hair">
        <color indexed="17"/>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diagonal/>
    </border>
    <border>
      <left/>
      <right style="hair">
        <color indexed="17"/>
      </right>
      <top style="medium">
        <color indexed="17"/>
      </top>
      <bottom/>
      <diagonal/>
    </border>
    <border>
      <left style="medium">
        <color indexed="17"/>
      </left>
      <right/>
      <top/>
      <bottom style="medium">
        <color indexed="17"/>
      </bottom>
      <diagonal/>
    </border>
    <border>
      <left style="hair">
        <color indexed="17"/>
      </left>
      <right/>
      <top style="medium">
        <color indexed="17"/>
      </top>
      <bottom style="hair">
        <color indexed="17"/>
      </bottom>
      <diagonal/>
    </border>
    <border>
      <left/>
      <right style="hair">
        <color indexed="17"/>
      </right>
      <top style="medium">
        <color indexed="17"/>
      </top>
      <bottom style="hair">
        <color indexed="17"/>
      </bottom>
      <diagonal/>
    </border>
    <border>
      <left style="medium">
        <color indexed="64"/>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78">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Border="0">
      <alignment horizontal="left" vertical="center" indent="1"/>
    </xf>
    <xf numFmtId="182" fontId="24" fillId="0" borderId="0" applyFill="0" applyBorder="0" applyAlignment="0"/>
    <xf numFmtId="0" fontId="25" fillId="0" borderId="0"/>
    <xf numFmtId="0" fontId="25" fillId="0" borderId="0"/>
    <xf numFmtId="38" fontId="2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83" fontId="26" fillId="0" borderId="0" applyFont="0" applyFill="0" applyBorder="0" applyAlignment="0" applyProtection="0"/>
    <xf numFmtId="184" fontId="26" fillId="0" borderId="0" applyFont="0" applyFill="0" applyBorder="0" applyAlignment="0" applyProtection="0"/>
    <xf numFmtId="0" fontId="27" fillId="0" borderId="0">
      <alignment horizontal="left"/>
    </xf>
    <xf numFmtId="0" fontId="28" fillId="0" borderId="1" applyNumberFormat="0" applyAlignment="0" applyProtection="0">
      <alignment horizontal="left" vertical="center"/>
    </xf>
    <xf numFmtId="0" fontId="28" fillId="0" borderId="2">
      <alignment horizontal="left" vertical="center"/>
    </xf>
    <xf numFmtId="38" fontId="26" fillId="0" borderId="0" applyFont="0" applyFill="0" applyBorder="0" applyAlignment="0" applyProtection="0"/>
    <xf numFmtId="40"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0" fontId="29" fillId="17" borderId="0">
      <alignment horizontal="left" indent="1"/>
    </xf>
    <xf numFmtId="183" fontId="12" fillId="0" borderId="0"/>
    <xf numFmtId="0" fontId="30" fillId="0" borderId="0"/>
    <xf numFmtId="4" fontId="27" fillId="0" borderId="0">
      <alignment horizontal="right"/>
    </xf>
    <xf numFmtId="0" fontId="31" fillId="16" borderId="0">
      <alignment horizontal="left" indent="1"/>
    </xf>
    <xf numFmtId="4" fontId="32" fillId="0" borderId="0">
      <alignment horizontal="right"/>
    </xf>
    <xf numFmtId="0" fontId="33" fillId="0" borderId="0">
      <alignment horizontal="left"/>
    </xf>
    <xf numFmtId="0" fontId="34" fillId="0" borderId="0"/>
    <xf numFmtId="0" fontId="35" fillId="0" borderId="0">
      <alignment horizont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36" fillId="0" borderId="0" applyNumberFormat="0" applyFill="0" applyBorder="0" applyAlignment="0" applyProtection="0">
      <alignment vertical="center"/>
    </xf>
    <xf numFmtId="0" fontId="37" fillId="22" borderId="3" applyNumberFormat="0" applyAlignment="0" applyProtection="0">
      <alignment vertical="center"/>
    </xf>
    <xf numFmtId="0" fontId="38" fillId="23" borderId="0" applyNumberFormat="0" applyBorder="0" applyAlignment="0" applyProtection="0">
      <alignment vertical="center"/>
    </xf>
    <xf numFmtId="9" fontId="1" fillId="0" borderId="0" applyFont="0" applyFill="0" applyBorder="0" applyAlignment="0" applyProtection="0">
      <alignment vertical="center"/>
    </xf>
    <xf numFmtId="0" fontId="39" fillId="24" borderId="4" applyNumberFormat="0" applyFont="0" applyAlignment="0" applyProtection="0">
      <alignment vertical="center"/>
    </xf>
    <xf numFmtId="0" fontId="40" fillId="0" borderId="5" applyNumberFormat="0" applyFill="0" applyAlignment="0" applyProtection="0">
      <alignment vertical="center"/>
    </xf>
    <xf numFmtId="0" fontId="41" fillId="3" borderId="0" applyNumberFormat="0" applyBorder="0" applyAlignment="0" applyProtection="0">
      <alignment vertical="center"/>
    </xf>
    <xf numFmtId="0" fontId="42" fillId="0" borderId="6" applyNumberFormat="0" applyBorder="0" applyAlignment="0" applyProtection="0"/>
    <xf numFmtId="0" fontId="43" fillId="25" borderId="7" applyNumberFormat="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alignment vertical="center"/>
    </xf>
    <xf numFmtId="0" fontId="45" fillId="0" borderId="8" applyNumberFormat="0" applyFill="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47" fillId="0" borderId="0" applyNumberFormat="0" applyFill="0" applyBorder="0" applyAlignment="0" applyProtection="0">
      <alignment vertical="center"/>
    </xf>
    <xf numFmtId="0" fontId="48" fillId="0" borderId="11" applyNumberFormat="0" applyFill="0" applyAlignment="0" applyProtection="0">
      <alignment vertical="center"/>
    </xf>
    <xf numFmtId="0" fontId="49" fillId="25" borderId="12" applyNumberFormat="0" applyAlignment="0" applyProtection="0">
      <alignment vertical="center"/>
    </xf>
    <xf numFmtId="0" fontId="50" fillId="0" borderId="0" applyNumberFormat="0" applyFill="0" applyBorder="0" applyAlignment="0" applyProtection="0">
      <alignment vertical="center"/>
    </xf>
    <xf numFmtId="0" fontId="51" fillId="7" borderId="7" applyNumberFormat="0" applyAlignment="0" applyProtection="0">
      <alignment vertical="center"/>
    </xf>
    <xf numFmtId="185" fontId="52" fillId="0" borderId="0"/>
    <xf numFmtId="0" fontId="55" fillId="0" borderId="0">
      <alignment vertical="center"/>
    </xf>
    <xf numFmtId="0" fontId="52" fillId="0" borderId="0" applyNumberFormat="0" applyFont="0" applyBorder="0">
      <alignment vertical="center"/>
    </xf>
    <xf numFmtId="0" fontId="53" fillId="0" borderId="0"/>
    <xf numFmtId="0" fontId="54" fillId="4" borderId="0" applyNumberFormat="0" applyBorder="0" applyAlignment="0" applyProtection="0">
      <alignment vertical="center"/>
    </xf>
    <xf numFmtId="0" fontId="12" fillId="0" borderId="0"/>
  </cellStyleXfs>
  <cellXfs count="1146">
    <xf numFmtId="0" fontId="0" fillId="0" borderId="0" xfId="0">
      <alignment vertical="center"/>
    </xf>
    <xf numFmtId="0" fontId="0" fillId="0" borderId="0" xfId="0" applyFill="1" applyBorder="1" applyAlignment="1">
      <alignment vertical="center"/>
    </xf>
    <xf numFmtId="0" fontId="3" fillId="0" borderId="0"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distributed" wrapText="1"/>
    </xf>
    <xf numFmtId="0" fontId="0" fillId="0" borderId="0" xfId="0" applyAlignment="1">
      <alignment horizontal="center" vertical="center"/>
    </xf>
    <xf numFmtId="0" fontId="3" fillId="0" borderId="0" xfId="0" applyFont="1" applyFill="1" applyBorder="1" applyAlignment="1">
      <alignment horizontal="left" vertical="center"/>
    </xf>
    <xf numFmtId="0" fontId="3" fillId="0" borderId="15" xfId="0" applyFont="1" applyFill="1" applyBorder="1" applyAlignment="1">
      <alignment vertical="distributed" wrapText="1"/>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0" fillId="0" borderId="0" xfId="0" applyBorder="1" applyAlignment="1">
      <alignment vertical="center"/>
    </xf>
    <xf numFmtId="49" fontId="3" fillId="0" borderId="0" xfId="0" applyNumberFormat="1" applyFont="1" applyFill="1" applyBorder="1" applyAlignment="1">
      <alignment vertical="center"/>
    </xf>
    <xf numFmtId="0" fontId="3" fillId="0" borderId="15"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20" xfId="0" applyFont="1" applyFill="1" applyBorder="1">
      <alignment vertical="center"/>
    </xf>
    <xf numFmtId="0" fontId="0" fillId="0" borderId="21" xfId="0" applyBorder="1" applyAlignment="1">
      <alignment horizontal="center" vertical="center"/>
    </xf>
    <xf numFmtId="49" fontId="3" fillId="0" borderId="0" xfId="0" applyNumberFormat="1" applyFont="1" applyFill="1" applyBorder="1" applyAlignment="1">
      <alignment horizontal="right" vertical="center" wrapText="1"/>
    </xf>
    <xf numFmtId="0" fontId="4" fillId="0" borderId="0" xfId="0" applyFont="1" applyFill="1" applyBorder="1" applyAlignment="1">
      <alignment vertical="distributed" wrapText="1"/>
    </xf>
    <xf numFmtId="49" fontId="3" fillId="0" borderId="0" xfId="0" applyNumberFormat="1" applyFont="1" applyFill="1" applyBorder="1" applyAlignment="1">
      <alignment vertical="center" wrapText="1"/>
    </xf>
    <xf numFmtId="176" fontId="3" fillId="0" borderId="0" xfId="0" applyNumberFormat="1" applyFont="1" applyFill="1" applyBorder="1" applyAlignment="1">
      <alignment vertical="center"/>
    </xf>
    <xf numFmtId="176" fontId="0" fillId="0" borderId="0" xfId="0" applyNumberFormat="1" applyFill="1" applyBorder="1" applyAlignment="1">
      <alignment vertical="center"/>
    </xf>
    <xf numFmtId="0" fontId="3" fillId="0" borderId="0" xfId="0" applyFont="1" applyFill="1" applyBorder="1" applyAlignment="1"/>
    <xf numFmtId="0" fontId="0" fillId="0" borderId="0" xfId="0" applyFill="1" applyBorder="1" applyAlignment="1"/>
    <xf numFmtId="0" fontId="3" fillId="0" borderId="18" xfId="0" applyFont="1" applyFill="1" applyBorder="1" applyAlignment="1">
      <alignment vertical="distributed" wrapText="1"/>
    </xf>
    <xf numFmtId="0" fontId="0" fillId="0" borderId="13" xfId="0" applyBorder="1" applyAlignment="1">
      <alignment vertical="center"/>
    </xf>
    <xf numFmtId="0" fontId="0" fillId="0" borderId="16" xfId="0"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0" xfId="0" applyFill="1" applyBorder="1">
      <alignmen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left" vertical="center"/>
    </xf>
    <xf numFmtId="0" fontId="5" fillId="0" borderId="0"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distributed" wrapText="1"/>
    </xf>
    <xf numFmtId="0" fontId="3" fillId="0" borderId="20" xfId="0" applyFont="1" applyFill="1" applyBorder="1" applyAlignment="1">
      <alignment vertical="center"/>
    </xf>
    <xf numFmtId="0" fontId="3" fillId="0" borderId="0" xfId="0" applyFont="1" applyFill="1" applyBorder="1" applyAlignment="1">
      <alignment horizontal="center" vertical="center" wrapText="1"/>
    </xf>
    <xf numFmtId="0" fontId="3" fillId="0" borderId="13" xfId="0" applyFont="1" applyFill="1" applyBorder="1" applyAlignment="1">
      <alignment vertical="distributed" wrapText="1"/>
    </xf>
    <xf numFmtId="0" fontId="3" fillId="0" borderId="14" xfId="0" applyFont="1" applyFill="1" applyBorder="1" applyAlignment="1">
      <alignment vertical="distributed" wrapText="1"/>
    </xf>
    <xf numFmtId="0" fontId="3" fillId="0" borderId="13" xfId="0" applyFont="1" applyFill="1" applyBorder="1" applyAlignment="1">
      <alignment vertical="center" wrapText="1"/>
    </xf>
    <xf numFmtId="0" fontId="0" fillId="0" borderId="2" xfId="0" applyBorder="1" applyAlignment="1">
      <alignment horizontal="center" vertical="center"/>
    </xf>
    <xf numFmtId="0" fontId="3" fillId="0" borderId="0" xfId="0" applyFont="1" applyFill="1" applyBorder="1" applyAlignment="1">
      <alignment horizontal="distributed" vertical="center" wrapText="1"/>
    </xf>
    <xf numFmtId="0" fontId="0" fillId="0" borderId="25" xfId="0" applyBorder="1" applyAlignment="1">
      <alignment horizontal="center" vertical="center"/>
    </xf>
    <xf numFmtId="0" fontId="0" fillId="0" borderId="0" xfId="0" applyFill="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wrapText="1"/>
    </xf>
    <xf numFmtId="0" fontId="0" fillId="0" borderId="26" xfId="0" applyBorder="1" applyAlignment="1">
      <alignment horizontal="right" vertical="center"/>
    </xf>
    <xf numFmtId="0" fontId="0" fillId="0" borderId="22" xfId="0" applyFill="1" applyBorder="1" applyAlignment="1">
      <alignment horizontal="center" vertical="center"/>
    </xf>
    <xf numFmtId="49" fontId="0" fillId="27" borderId="22" xfId="0" applyNumberFormat="1" applyFill="1" applyBorder="1" applyAlignment="1">
      <alignment horizontal="center" vertical="center"/>
    </xf>
    <xf numFmtId="0" fontId="0" fillId="0" borderId="21"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right" vertical="center"/>
    </xf>
    <xf numFmtId="0" fontId="0" fillId="0" borderId="0" xfId="0" applyFill="1">
      <alignment vertical="center"/>
    </xf>
    <xf numFmtId="3" fontId="3" fillId="0" borderId="0" xfId="0" applyNumberFormat="1" applyFont="1" applyFill="1" applyBorder="1">
      <alignment vertical="center"/>
    </xf>
    <xf numFmtId="179" fontId="0" fillId="0" borderId="0" xfId="0" applyNumberFormat="1">
      <alignment vertical="center"/>
    </xf>
    <xf numFmtId="179" fontId="0" fillId="0" borderId="0" xfId="0" applyNumberFormat="1" applyFill="1" applyBorder="1">
      <alignment vertical="center"/>
    </xf>
    <xf numFmtId="49" fontId="0" fillId="26" borderId="22" xfId="0" applyNumberFormat="1" applyFill="1" applyBorder="1" applyAlignment="1">
      <alignment horizontal="right" vertical="center"/>
    </xf>
    <xf numFmtId="49" fontId="0" fillId="0" borderId="0" xfId="0" applyNumberForma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justify" vertical="center"/>
    </xf>
    <xf numFmtId="0" fontId="12" fillId="0" borderId="26" xfId="0" applyFont="1" applyBorder="1" applyAlignment="1">
      <alignment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24" xfId="0" applyFont="1" applyBorder="1" applyAlignment="1">
      <alignment vertical="center" wrapText="1"/>
    </xf>
    <xf numFmtId="0" fontId="11" fillId="0" borderId="21" xfId="0" applyFont="1" applyBorder="1" applyAlignment="1">
      <alignment vertical="center" wrapText="1"/>
    </xf>
    <xf numFmtId="0" fontId="12" fillId="0" borderId="21" xfId="0" applyFont="1" applyBorder="1" applyAlignment="1">
      <alignment horizontal="left" vertical="center"/>
    </xf>
    <xf numFmtId="0" fontId="11" fillId="0" borderId="0" xfId="0" applyFont="1">
      <alignment vertical="center"/>
    </xf>
    <xf numFmtId="0" fontId="12" fillId="0" borderId="22" xfId="0" applyFont="1" applyBorder="1" applyAlignment="1">
      <alignment horizontal="center" vertical="center" wrapText="1"/>
    </xf>
    <xf numFmtId="41" fontId="12" fillId="0" borderId="22" xfId="0" applyNumberFormat="1" applyFont="1" applyBorder="1" applyAlignment="1">
      <alignment vertical="center" wrapText="1"/>
    </xf>
    <xf numFmtId="41" fontId="12" fillId="0" borderId="22" xfId="0" applyNumberFormat="1" applyFont="1" applyBorder="1" applyAlignment="1">
      <alignment vertical="center"/>
    </xf>
    <xf numFmtId="0" fontId="5" fillId="0" borderId="1" xfId="0" applyFont="1" applyBorder="1" applyAlignment="1">
      <alignment vertical="center"/>
    </xf>
    <xf numFmtId="0" fontId="5" fillId="0" borderId="27" xfId="0" applyFont="1" applyBorder="1" applyAlignment="1">
      <alignment vertical="center"/>
    </xf>
    <xf numFmtId="0" fontId="0" fillId="0" borderId="2" xfId="0" applyBorder="1" applyAlignment="1">
      <alignment vertical="center"/>
    </xf>
    <xf numFmtId="0" fontId="0" fillId="0" borderId="0" xfId="0" applyNumberFormat="1" applyFill="1" applyBorder="1" applyAlignment="1">
      <alignment vertical="center"/>
    </xf>
    <xf numFmtId="0" fontId="20" fillId="0" borderId="0" xfId="0" applyFont="1">
      <alignment vertical="center"/>
    </xf>
    <xf numFmtId="0" fontId="17" fillId="0" borderId="0" xfId="0" applyFont="1" applyFill="1" applyBorder="1">
      <alignment vertical="center"/>
    </xf>
    <xf numFmtId="179" fontId="3" fillId="0" borderId="15" xfId="0" applyNumberFormat="1" applyFont="1" applyFill="1" applyBorder="1" applyAlignment="1">
      <alignment vertical="center" shrinkToFit="1"/>
    </xf>
    <xf numFmtId="179" fontId="3" fillId="0" borderId="17" xfId="0" applyNumberFormat="1" applyFont="1" applyFill="1" applyBorder="1" applyAlignment="1">
      <alignment vertical="center" shrinkToFit="1"/>
    </xf>
    <xf numFmtId="49" fontId="10" fillId="0" borderId="0" xfId="0" applyNumberFormat="1" applyFont="1" applyBorder="1" applyAlignment="1">
      <alignment vertical="center"/>
    </xf>
    <xf numFmtId="0" fontId="0" fillId="0" borderId="0" xfId="0" applyFill="1" applyBorder="1" applyAlignment="1">
      <alignment horizontal="left" vertical="center" shrinkToFit="1"/>
    </xf>
    <xf numFmtId="179" fontId="0" fillId="0" borderId="22" xfId="0" applyNumberFormat="1" applyFill="1" applyBorder="1" applyAlignment="1">
      <alignment horizontal="center" vertical="center"/>
    </xf>
    <xf numFmtId="179" fontId="0" fillId="0" borderId="21" xfId="0" applyNumberFormat="1" applyFill="1" applyBorder="1" applyAlignment="1">
      <alignment horizontal="center" vertical="center"/>
    </xf>
    <xf numFmtId="177" fontId="0" fillId="0" borderId="22" xfId="0" applyNumberFormat="1" applyFill="1" applyBorder="1" applyAlignment="1">
      <alignment horizontal="right" vertical="center"/>
    </xf>
    <xf numFmtId="0" fontId="11" fillId="0" borderId="24" xfId="0" applyFont="1" applyBorder="1" applyAlignment="1">
      <alignment horizontal="center" vertical="center" wrapText="1"/>
    </xf>
    <xf numFmtId="0" fontId="7" fillId="0" borderId="0" xfId="0" applyFont="1" applyBorder="1" applyAlignment="1">
      <alignment horizontal="center" vertical="center" wrapText="1"/>
    </xf>
    <xf numFmtId="9" fontId="3" fillId="0" borderId="0" xfId="56" applyFont="1" applyBorder="1" applyAlignment="1">
      <alignment vertical="center"/>
    </xf>
    <xf numFmtId="38" fontId="13" fillId="0" borderId="0" xfId="63" applyFont="1" applyFill="1" applyBorder="1" applyAlignment="1">
      <alignment vertical="center"/>
    </xf>
    <xf numFmtId="38" fontId="13" fillId="0" borderId="0" xfId="63" applyFont="1" applyFill="1" applyBorder="1" applyAlignment="1">
      <alignment horizontal="left" vertical="center"/>
    </xf>
    <xf numFmtId="38" fontId="13" fillId="0" borderId="0" xfId="63" applyFont="1" applyFill="1" applyAlignment="1">
      <alignment vertical="center"/>
    </xf>
    <xf numFmtId="38" fontId="15" fillId="0" borderId="22" xfId="63" applyFont="1" applyFill="1" applyBorder="1" applyAlignment="1">
      <alignment horizontal="left" vertical="center" shrinkToFit="1"/>
    </xf>
    <xf numFmtId="38" fontId="13" fillId="0" borderId="22" xfId="63" applyFont="1" applyFill="1" applyBorder="1" applyAlignment="1">
      <alignment horizontal="left" vertical="center" shrinkToFit="1"/>
    </xf>
    <xf numFmtId="38" fontId="13" fillId="0" borderId="22" xfId="63" applyFont="1" applyFill="1" applyBorder="1" applyAlignment="1">
      <alignment horizontal="center" vertical="center"/>
    </xf>
    <xf numFmtId="181" fontId="13" fillId="0" borderId="22" xfId="63" applyNumberFormat="1" applyFont="1" applyFill="1" applyBorder="1" applyAlignment="1">
      <alignment horizontal="center" vertical="center"/>
    </xf>
    <xf numFmtId="38" fontId="13" fillId="0" borderId="22" xfId="63" applyFont="1" applyFill="1" applyBorder="1" applyAlignment="1">
      <alignment vertical="center"/>
    </xf>
    <xf numFmtId="186" fontId="13" fillId="0" borderId="22" xfId="63" applyNumberFormat="1" applyFont="1" applyFill="1" applyBorder="1" applyAlignment="1">
      <alignment vertical="center"/>
    </xf>
    <xf numFmtId="41" fontId="12" fillId="0" borderId="22" xfId="0" applyNumberFormat="1" applyFont="1" applyFill="1" applyBorder="1" applyAlignment="1">
      <alignment vertical="center" wrapText="1"/>
    </xf>
    <xf numFmtId="41" fontId="12" fillId="0" borderId="22" xfId="0" applyNumberFormat="1" applyFont="1" applyFill="1" applyBorder="1" applyAlignment="1">
      <alignment vertical="center"/>
    </xf>
    <xf numFmtId="178" fontId="3" fillId="0" borderId="20" xfId="0" applyNumberFormat="1" applyFont="1" applyFill="1" applyBorder="1" applyAlignment="1">
      <alignment horizontal="center" vertical="center"/>
    </xf>
    <xf numFmtId="0" fontId="56" fillId="0" borderId="0" xfId="0" applyFont="1">
      <alignment vertical="center"/>
    </xf>
    <xf numFmtId="0" fontId="0" fillId="27" borderId="0" xfId="0" applyFill="1">
      <alignment vertical="center"/>
    </xf>
    <xf numFmtId="0" fontId="12" fillId="27" borderId="26" xfId="0" applyFont="1" applyFill="1" applyBorder="1" applyAlignment="1">
      <alignment horizontal="justify" vertical="center" wrapText="1"/>
    </xf>
    <xf numFmtId="0" fontId="12" fillId="27" borderId="2" xfId="0" applyFont="1" applyFill="1" applyBorder="1" applyAlignment="1">
      <alignment horizontal="justify" vertical="center" wrapText="1"/>
    </xf>
    <xf numFmtId="0" fontId="11" fillId="27" borderId="26" xfId="0" applyFont="1" applyFill="1" applyBorder="1">
      <alignment vertical="center"/>
    </xf>
    <xf numFmtId="0" fontId="11" fillId="27" borderId="2" xfId="0" applyFont="1" applyFill="1" applyBorder="1">
      <alignment vertical="center"/>
    </xf>
    <xf numFmtId="0" fontId="11" fillId="27" borderId="25" xfId="0" applyFont="1" applyFill="1" applyBorder="1">
      <alignment vertical="center"/>
    </xf>
    <xf numFmtId="41" fontId="12" fillId="27" borderId="22" xfId="0" applyNumberFormat="1" applyFont="1" applyFill="1" applyBorder="1" applyAlignment="1">
      <alignment vertical="center" wrapText="1"/>
    </xf>
    <xf numFmtId="38" fontId="13" fillId="27" borderId="22" xfId="63" applyFont="1" applyFill="1" applyBorder="1" applyAlignment="1">
      <alignment horizontal="center" vertical="center"/>
    </xf>
    <xf numFmtId="38" fontId="13" fillId="28" borderId="0" xfId="63" applyFont="1" applyFill="1" applyBorder="1" applyAlignment="1">
      <alignment horizontal="center" vertical="center" wrapText="1"/>
    </xf>
    <xf numFmtId="38" fontId="13" fillId="0" borderId="0" xfId="63" applyFont="1" applyBorder="1" applyAlignment="1">
      <alignment horizontal="center" vertical="center" wrapText="1"/>
    </xf>
    <xf numFmtId="38" fontId="13" fillId="0" borderId="0" xfId="63" applyFont="1" applyAlignment="1">
      <alignment vertical="center"/>
    </xf>
    <xf numFmtId="38" fontId="13" fillId="28" borderId="22" xfId="63" applyFont="1" applyFill="1" applyBorder="1" applyAlignment="1">
      <alignment horizontal="center" vertical="center" wrapText="1"/>
    </xf>
    <xf numFmtId="38" fontId="13" fillId="27" borderId="22" xfId="63" applyFont="1" applyFill="1" applyBorder="1" applyAlignment="1">
      <alignment horizontal="center" vertical="center" wrapText="1"/>
    </xf>
    <xf numFmtId="38" fontId="13" fillId="29" borderId="22" xfId="63" applyFont="1" applyFill="1" applyBorder="1" applyAlignment="1">
      <alignment horizontal="center" vertical="center" wrapText="1"/>
    </xf>
    <xf numFmtId="38" fontId="13" fillId="28" borderId="0" xfId="63" applyFont="1" applyFill="1" applyBorder="1" applyAlignment="1">
      <alignment horizontal="center" vertical="center"/>
    </xf>
    <xf numFmtId="38" fontId="13" fillId="0" borderId="0" xfId="63" applyFont="1" applyBorder="1" applyAlignment="1">
      <alignment horizontal="center" vertical="center"/>
    </xf>
    <xf numFmtId="38" fontId="13" fillId="0" borderId="0" xfId="63" applyFont="1" applyAlignment="1">
      <alignment horizontal="center" vertical="center"/>
    </xf>
    <xf numFmtId="38" fontId="13" fillId="28" borderId="0" xfId="63" applyFont="1" applyFill="1" applyBorder="1" applyAlignment="1">
      <alignment vertical="center"/>
    </xf>
    <xf numFmtId="38" fontId="13" fillId="0" borderId="0" xfId="63" applyFont="1" applyBorder="1" applyAlignment="1">
      <alignment vertical="center"/>
    </xf>
    <xf numFmtId="38" fontId="13" fillId="0" borderId="22" xfId="63" applyFont="1" applyBorder="1" applyAlignment="1">
      <alignment vertical="center"/>
    </xf>
    <xf numFmtId="38" fontId="15" fillId="0" borderId="22" xfId="63" applyFont="1" applyBorder="1" applyAlignment="1">
      <alignment horizontal="left" vertical="center" shrinkToFit="1"/>
    </xf>
    <xf numFmtId="38" fontId="13" fillId="0" borderId="22" xfId="63" applyFont="1" applyBorder="1" applyAlignment="1">
      <alignment horizontal="left" vertical="center" shrinkToFit="1"/>
    </xf>
    <xf numFmtId="38" fontId="13" fillId="0" borderId="22" xfId="63" applyFont="1" applyBorder="1" applyAlignment="1">
      <alignment horizontal="center" vertical="center"/>
    </xf>
    <xf numFmtId="181" fontId="13" fillId="0" borderId="22" xfId="63" applyNumberFormat="1" applyFont="1" applyBorder="1" applyAlignment="1">
      <alignment horizontal="center" vertical="center"/>
    </xf>
    <xf numFmtId="38" fontId="13" fillId="0" borderId="0" xfId="63" applyFont="1" applyAlignment="1">
      <alignment horizontal="left" vertical="center"/>
    </xf>
    <xf numFmtId="38" fontId="13" fillId="28" borderId="0" xfId="63" applyFont="1" applyFill="1" applyAlignment="1">
      <alignment vertical="center"/>
    </xf>
    <xf numFmtId="0" fontId="55" fillId="0" borderId="0" xfId="73" applyFont="1" applyFill="1">
      <alignment vertical="center"/>
    </xf>
    <xf numFmtId="0" fontId="58" fillId="0" borderId="0" xfId="73" applyFont="1" applyFill="1" applyBorder="1">
      <alignment vertical="center"/>
    </xf>
    <xf numFmtId="0" fontId="58" fillId="0" borderId="16" xfId="73" applyFont="1" applyFill="1" applyBorder="1">
      <alignment vertical="center"/>
    </xf>
    <xf numFmtId="0" fontId="55" fillId="0" borderId="0" xfId="73" applyFont="1" applyFill="1" applyBorder="1" applyAlignment="1">
      <alignment horizontal="center" vertical="center"/>
    </xf>
    <xf numFmtId="0" fontId="55" fillId="0" borderId="0" xfId="73" applyFont="1" applyFill="1" applyBorder="1" applyAlignment="1">
      <alignment horizontal="right" vertical="center"/>
    </xf>
    <xf numFmtId="0" fontId="55" fillId="0" borderId="0" xfId="73" applyFont="1" applyFill="1" applyBorder="1">
      <alignment vertical="center"/>
    </xf>
    <xf numFmtId="0" fontId="55" fillId="30" borderId="0" xfId="73" applyFont="1" applyFill="1" applyBorder="1">
      <alignment vertical="center"/>
    </xf>
    <xf numFmtId="0" fontId="55" fillId="30" borderId="0" xfId="73" applyFont="1" applyFill="1">
      <alignment vertical="center"/>
    </xf>
    <xf numFmtId="0" fontId="55" fillId="30" borderId="0" xfId="73" applyFont="1" applyFill="1" applyBorder="1" applyAlignment="1">
      <alignment horizontal="center" vertical="center"/>
    </xf>
    <xf numFmtId="193" fontId="55" fillId="27" borderId="23" xfId="73" applyNumberFormat="1" applyFont="1" applyFill="1" applyBorder="1" applyAlignment="1">
      <alignment vertical="center"/>
    </xf>
    <xf numFmtId="188" fontId="55" fillId="27" borderId="35" xfId="73" quotePrefix="1" applyNumberFormat="1" applyFont="1" applyFill="1" applyBorder="1">
      <alignment vertical="center"/>
    </xf>
    <xf numFmtId="188" fontId="55" fillId="27" borderId="36" xfId="73" quotePrefix="1" applyNumberFormat="1" applyFont="1" applyFill="1" applyBorder="1">
      <alignment vertical="center"/>
    </xf>
    <xf numFmtId="180" fontId="55" fillId="0" borderId="39" xfId="73" applyNumberFormat="1" applyFont="1" applyFill="1" applyBorder="1" applyAlignment="1">
      <alignment horizontal="right" vertical="center"/>
    </xf>
    <xf numFmtId="193" fontId="55" fillId="27" borderId="24" xfId="73" applyNumberFormat="1" applyFont="1" applyFill="1" applyBorder="1" applyAlignment="1">
      <alignment vertical="center"/>
    </xf>
    <xf numFmtId="188" fontId="55" fillId="27" borderId="40" xfId="73" quotePrefix="1" applyNumberFormat="1" applyFont="1" applyFill="1" applyBorder="1">
      <alignment vertical="center"/>
    </xf>
    <xf numFmtId="188" fontId="55" fillId="27" borderId="41" xfId="73" quotePrefix="1" applyNumberFormat="1" applyFont="1" applyFill="1" applyBorder="1">
      <alignment vertical="center"/>
    </xf>
    <xf numFmtId="180" fontId="55" fillId="0" borderId="44" xfId="73" applyNumberFormat="1" applyFont="1" applyFill="1" applyBorder="1" applyAlignment="1">
      <alignment horizontal="right" vertical="center"/>
    </xf>
    <xf numFmtId="188" fontId="55" fillId="27" borderId="44" xfId="73" quotePrefix="1" applyNumberFormat="1" applyFont="1" applyFill="1" applyBorder="1">
      <alignment vertical="center"/>
    </xf>
    <xf numFmtId="189" fontId="55" fillId="27" borderId="41" xfId="73" applyNumberFormat="1" applyFont="1" applyFill="1" applyBorder="1">
      <alignment vertical="center"/>
    </xf>
    <xf numFmtId="0" fontId="55" fillId="27" borderId="42" xfId="73" applyFont="1" applyFill="1" applyBorder="1" applyAlignment="1">
      <alignment horizontal="left" vertical="center"/>
    </xf>
    <xf numFmtId="0" fontId="55" fillId="27" borderId="45" xfId="73" applyFont="1" applyFill="1" applyBorder="1" applyAlignment="1">
      <alignment horizontal="left" vertical="center"/>
    </xf>
    <xf numFmtId="192" fontId="55" fillId="27" borderId="42" xfId="73" applyNumberFormat="1" applyFont="1" applyFill="1" applyBorder="1">
      <alignment vertical="center"/>
    </xf>
    <xf numFmtId="192" fontId="55" fillId="27" borderId="43" xfId="73" applyNumberFormat="1" applyFont="1" applyFill="1" applyBorder="1">
      <alignment vertical="center"/>
    </xf>
    <xf numFmtId="192" fontId="55" fillId="27" borderId="43" xfId="73" quotePrefix="1" applyNumberFormat="1" applyFont="1" applyFill="1" applyBorder="1">
      <alignment vertical="center"/>
    </xf>
    <xf numFmtId="193" fontId="55" fillId="27" borderId="21" xfId="73" applyNumberFormat="1" applyFont="1" applyFill="1" applyBorder="1" applyAlignment="1">
      <alignment vertical="center"/>
    </xf>
    <xf numFmtId="0" fontId="55" fillId="27" borderId="46" xfId="73" applyFont="1" applyFill="1" applyBorder="1" applyAlignment="1">
      <alignment horizontal="left" vertical="center"/>
    </xf>
    <xf numFmtId="0" fontId="55" fillId="27" borderId="47" xfId="73" applyFont="1" applyFill="1" applyBorder="1" applyAlignment="1">
      <alignment horizontal="left" vertical="center"/>
    </xf>
    <xf numFmtId="192" fontId="55" fillId="27" borderId="46" xfId="73" applyNumberFormat="1" applyFont="1" applyFill="1" applyBorder="1">
      <alignment vertical="center"/>
    </xf>
    <xf numFmtId="192" fontId="55" fillId="27" borderId="48" xfId="73" applyNumberFormat="1" applyFont="1" applyFill="1" applyBorder="1">
      <alignment vertical="center"/>
    </xf>
    <xf numFmtId="192" fontId="55" fillId="27" borderId="48" xfId="73" quotePrefix="1" applyNumberFormat="1" applyFont="1" applyFill="1" applyBorder="1">
      <alignment vertical="center"/>
    </xf>
    <xf numFmtId="188" fontId="55" fillId="27" borderId="49" xfId="73" quotePrefix="1" applyNumberFormat="1" applyFont="1" applyFill="1" applyBorder="1">
      <alignment vertical="center"/>
    </xf>
    <xf numFmtId="188" fontId="55" fillId="27" borderId="50" xfId="73" quotePrefix="1" applyNumberFormat="1" applyFont="1" applyFill="1" applyBorder="1">
      <alignment vertical="center"/>
    </xf>
    <xf numFmtId="180" fontId="55" fillId="0" borderId="51" xfId="73" applyNumberFormat="1" applyFont="1" applyFill="1" applyBorder="1" applyAlignment="1">
      <alignment horizontal="right" vertical="center"/>
    </xf>
    <xf numFmtId="188" fontId="55" fillId="27" borderId="51" xfId="73" quotePrefix="1" applyNumberFormat="1" applyFont="1" applyFill="1" applyBorder="1">
      <alignment vertical="center"/>
    </xf>
    <xf numFmtId="188" fontId="55" fillId="27" borderId="39" xfId="73" quotePrefix="1" applyNumberFormat="1" applyFont="1" applyFill="1" applyBorder="1">
      <alignment vertical="center"/>
    </xf>
    <xf numFmtId="0" fontId="55" fillId="27" borderId="37" xfId="73" applyFont="1" applyFill="1" applyBorder="1" applyAlignment="1">
      <alignment horizontal="left" vertical="center"/>
    </xf>
    <xf numFmtId="0" fontId="55" fillId="27" borderId="52" xfId="73" applyFont="1" applyFill="1" applyBorder="1" applyAlignment="1">
      <alignment horizontal="left" vertical="center"/>
    </xf>
    <xf numFmtId="192" fontId="55" fillId="27" borderId="37" xfId="73" applyNumberFormat="1" applyFont="1" applyFill="1" applyBorder="1">
      <alignment vertical="center"/>
    </xf>
    <xf numFmtId="192" fontId="55" fillId="27" borderId="38" xfId="73" applyNumberFormat="1" applyFont="1" applyFill="1" applyBorder="1">
      <alignment vertical="center"/>
    </xf>
    <xf numFmtId="192" fontId="55" fillId="27" borderId="38" xfId="73" quotePrefix="1" applyNumberFormat="1" applyFont="1" applyFill="1" applyBorder="1">
      <alignment vertical="center"/>
    </xf>
    <xf numFmtId="188" fontId="55" fillId="27" borderId="35" xfId="73" applyNumberFormat="1" applyFont="1" applyFill="1" applyBorder="1">
      <alignment vertical="center"/>
    </xf>
    <xf numFmtId="188" fontId="55" fillId="27" borderId="36" xfId="73" applyNumberFormat="1" applyFont="1" applyFill="1" applyBorder="1">
      <alignment vertical="center"/>
    </xf>
    <xf numFmtId="188" fontId="55" fillId="27" borderId="40" xfId="73" applyNumberFormat="1" applyFont="1" applyFill="1" applyBorder="1">
      <alignment vertical="center"/>
    </xf>
    <xf numFmtId="188" fontId="55" fillId="27" borderId="49" xfId="73" applyNumberFormat="1" applyFont="1" applyFill="1" applyBorder="1">
      <alignment vertical="center"/>
    </xf>
    <xf numFmtId="188" fontId="55" fillId="27" borderId="50" xfId="73" applyNumberFormat="1" applyFont="1" applyFill="1" applyBorder="1">
      <alignment vertical="center"/>
    </xf>
    <xf numFmtId="188" fontId="55" fillId="27" borderId="53" xfId="73" applyNumberFormat="1" applyFont="1" applyFill="1" applyBorder="1">
      <alignment vertical="center"/>
    </xf>
    <xf numFmtId="188" fontId="55" fillId="27" borderId="54" xfId="73" applyNumberFormat="1" applyFont="1" applyFill="1" applyBorder="1">
      <alignment vertical="center"/>
    </xf>
    <xf numFmtId="180" fontId="55" fillId="0" borderId="58" xfId="73" applyNumberFormat="1" applyFont="1" applyFill="1" applyBorder="1" applyAlignment="1">
      <alignment horizontal="right" vertical="center"/>
    </xf>
    <xf numFmtId="193" fontId="55" fillId="27" borderId="21" xfId="73" applyNumberFormat="1" applyFont="1" applyFill="1" applyBorder="1" applyAlignment="1">
      <alignment vertical="center" wrapText="1"/>
    </xf>
    <xf numFmtId="188" fontId="55" fillId="27" borderId="39" xfId="73" applyNumberFormat="1" applyFont="1" applyFill="1" applyBorder="1">
      <alignment vertical="center"/>
    </xf>
    <xf numFmtId="188" fontId="55" fillId="27" borderId="44" xfId="73" applyNumberFormat="1" applyFont="1" applyFill="1" applyBorder="1">
      <alignment vertical="center"/>
    </xf>
    <xf numFmtId="188" fontId="55" fillId="27" borderId="51" xfId="73" applyNumberFormat="1" applyFont="1" applyFill="1" applyBorder="1">
      <alignment vertical="center"/>
    </xf>
    <xf numFmtId="0" fontId="55" fillId="27" borderId="55" xfId="73" applyFont="1" applyFill="1" applyBorder="1" applyAlignment="1">
      <alignment horizontal="left" vertical="center"/>
    </xf>
    <xf numFmtId="0" fontId="55" fillId="27" borderId="59" xfId="73" applyFont="1" applyFill="1" applyBorder="1" applyAlignment="1">
      <alignment horizontal="left" vertical="center"/>
    </xf>
    <xf numFmtId="188" fontId="55" fillId="27" borderId="58" xfId="73" applyNumberFormat="1" applyFont="1" applyFill="1" applyBorder="1">
      <alignment vertical="center"/>
    </xf>
    <xf numFmtId="188" fontId="55" fillId="27" borderId="58" xfId="73" quotePrefix="1" applyNumberFormat="1" applyFont="1" applyFill="1" applyBorder="1">
      <alignment vertical="center"/>
    </xf>
    <xf numFmtId="189" fontId="55" fillId="27" borderId="36" xfId="73" applyNumberFormat="1" applyFont="1" applyFill="1" applyBorder="1">
      <alignment vertical="center"/>
    </xf>
    <xf numFmtId="0" fontId="55" fillId="27" borderId="60" xfId="73" applyFont="1" applyFill="1" applyBorder="1" applyAlignment="1">
      <alignment horizontal="left" vertical="center"/>
    </xf>
    <xf numFmtId="0" fontId="55" fillId="27" borderId="16" xfId="73" applyFont="1" applyFill="1" applyBorder="1" applyAlignment="1">
      <alignment horizontal="left" vertical="center"/>
    </xf>
    <xf numFmtId="189" fontId="55" fillId="27" borderId="50" xfId="73" applyNumberFormat="1" applyFont="1" applyFill="1" applyBorder="1">
      <alignment vertical="center"/>
    </xf>
    <xf numFmtId="192" fontId="55" fillId="27" borderId="60" xfId="73" applyNumberFormat="1" applyFont="1" applyFill="1" applyBorder="1">
      <alignment vertical="center"/>
    </xf>
    <xf numFmtId="192" fontId="55" fillId="27" borderId="61" xfId="73" applyNumberFormat="1" applyFont="1" applyFill="1" applyBorder="1">
      <alignment vertical="center"/>
    </xf>
    <xf numFmtId="188" fontId="55" fillId="27" borderId="17" xfId="73" quotePrefix="1" applyNumberFormat="1" applyFont="1" applyFill="1" applyBorder="1">
      <alignment vertical="center"/>
    </xf>
    <xf numFmtId="189" fontId="55" fillId="27" borderId="19" xfId="73" applyNumberFormat="1" applyFont="1" applyFill="1" applyBorder="1">
      <alignment vertical="center"/>
    </xf>
    <xf numFmtId="180" fontId="55" fillId="0" borderId="63" xfId="73" applyNumberFormat="1" applyFont="1" applyFill="1" applyBorder="1" applyAlignment="1">
      <alignment horizontal="right" vertical="center"/>
    </xf>
    <xf numFmtId="188" fontId="55" fillId="27" borderId="53" xfId="73" quotePrefix="1" applyNumberFormat="1" applyFont="1" applyFill="1" applyBorder="1">
      <alignment vertical="center"/>
    </xf>
    <xf numFmtId="189" fontId="55" fillId="27" borderId="54" xfId="73" applyNumberFormat="1" applyFont="1" applyFill="1" applyBorder="1">
      <alignment vertical="center"/>
    </xf>
    <xf numFmtId="188" fontId="55" fillId="27" borderId="63" xfId="73" quotePrefix="1" applyNumberFormat="1" applyFont="1" applyFill="1" applyBorder="1">
      <alignment vertical="center"/>
    </xf>
    <xf numFmtId="192" fontId="55" fillId="27" borderId="55" xfId="73" applyNumberFormat="1" applyFont="1" applyFill="1" applyBorder="1">
      <alignment vertical="center"/>
    </xf>
    <xf numFmtId="192" fontId="55" fillId="27" borderId="57" xfId="73" applyNumberFormat="1" applyFont="1" applyFill="1" applyBorder="1">
      <alignment vertical="center"/>
    </xf>
    <xf numFmtId="192" fontId="55" fillId="27" borderId="61" xfId="73" quotePrefix="1" applyNumberFormat="1" applyFont="1" applyFill="1" applyBorder="1">
      <alignment vertical="center"/>
    </xf>
    <xf numFmtId="0" fontId="55" fillId="27" borderId="64" xfId="73" applyFont="1" applyFill="1" applyBorder="1" applyAlignment="1">
      <alignment horizontal="left" vertical="center"/>
    </xf>
    <xf numFmtId="0" fontId="55" fillId="27" borderId="65" xfId="73" applyFont="1" applyFill="1" applyBorder="1" applyAlignment="1">
      <alignment horizontal="left" vertical="center"/>
    </xf>
    <xf numFmtId="192" fontId="55" fillId="27" borderId="64" xfId="73" applyNumberFormat="1" applyFont="1" applyFill="1" applyBorder="1">
      <alignment vertical="center"/>
    </xf>
    <xf numFmtId="192" fontId="55" fillId="27" borderId="66" xfId="73" applyNumberFormat="1" applyFont="1" applyFill="1" applyBorder="1">
      <alignment vertical="center"/>
    </xf>
    <xf numFmtId="192" fontId="55" fillId="27" borderId="66" xfId="73" quotePrefix="1" applyNumberFormat="1" applyFont="1" applyFill="1" applyBorder="1">
      <alignment vertical="center"/>
    </xf>
    <xf numFmtId="188" fontId="55" fillId="27" borderId="67" xfId="73" quotePrefix="1" applyNumberFormat="1" applyFont="1" applyFill="1" applyBorder="1">
      <alignment vertical="center"/>
    </xf>
    <xf numFmtId="189" fontId="55" fillId="27" borderId="68" xfId="73" applyNumberFormat="1" applyFont="1" applyFill="1" applyBorder="1">
      <alignment vertical="center"/>
    </xf>
    <xf numFmtId="180" fontId="55" fillId="0" borderId="67" xfId="73" applyNumberFormat="1" applyFont="1" applyFill="1" applyBorder="1" applyAlignment="1">
      <alignment horizontal="right" vertical="center"/>
    </xf>
    <xf numFmtId="0" fontId="55" fillId="0" borderId="0" xfId="73" applyFont="1" applyFill="1" applyBorder="1" applyAlignment="1">
      <alignment horizontal="left" vertical="center"/>
    </xf>
    <xf numFmtId="0" fontId="55" fillId="0" borderId="0" xfId="73" applyFont="1" applyFill="1" applyBorder="1" applyAlignment="1">
      <alignment horizontal="left" vertical="center" indent="1"/>
    </xf>
    <xf numFmtId="193" fontId="55" fillId="0" borderId="0" xfId="73" applyNumberFormat="1" applyFont="1" applyFill="1" applyBorder="1" applyAlignment="1">
      <alignment vertical="center"/>
    </xf>
    <xf numFmtId="192" fontId="55" fillId="0" borderId="0" xfId="73" applyNumberFormat="1" applyFont="1" applyFill="1" applyBorder="1">
      <alignment vertical="center"/>
    </xf>
    <xf numFmtId="192" fontId="55" fillId="0" borderId="0" xfId="73" quotePrefix="1" applyNumberFormat="1" applyFont="1" applyFill="1" applyBorder="1">
      <alignment vertical="center"/>
    </xf>
    <xf numFmtId="189" fontId="55" fillId="0" borderId="0" xfId="73" applyNumberFormat="1" applyFont="1" applyFill="1" applyBorder="1" applyAlignment="1">
      <alignment vertical="center"/>
    </xf>
    <xf numFmtId="188" fontId="55" fillId="0" borderId="0" xfId="73" quotePrefix="1" applyNumberFormat="1" applyFont="1" applyFill="1" applyBorder="1">
      <alignment vertical="center"/>
    </xf>
    <xf numFmtId="190" fontId="55" fillId="0" borderId="0" xfId="73" applyNumberFormat="1" applyFont="1" applyFill="1" applyBorder="1" applyAlignment="1">
      <alignment horizontal="right" vertical="center"/>
    </xf>
    <xf numFmtId="189" fontId="55" fillId="0" borderId="0" xfId="73" applyNumberFormat="1" applyFont="1" applyFill="1" applyBorder="1">
      <alignment vertical="center"/>
    </xf>
    <xf numFmtId="180" fontId="55" fillId="0" borderId="0" xfId="73" applyNumberFormat="1" applyFont="1" applyFill="1" applyBorder="1" applyAlignment="1">
      <alignment horizontal="right" vertical="center"/>
    </xf>
    <xf numFmtId="177" fontId="55" fillId="0" borderId="0" xfId="73" applyNumberFormat="1" applyFont="1" applyFill="1" applyBorder="1" applyAlignment="1">
      <alignment horizontal="right" vertical="center"/>
    </xf>
    <xf numFmtId="177" fontId="55" fillId="0" borderId="0" xfId="73" applyNumberFormat="1" applyFont="1" applyFill="1" applyBorder="1" applyAlignment="1">
      <alignment vertical="center"/>
    </xf>
    <xf numFmtId="177" fontId="55" fillId="0" borderId="22" xfId="73" applyNumberFormat="1" applyFont="1" applyFill="1" applyBorder="1" applyAlignment="1">
      <alignment horizontal="center" vertical="center"/>
    </xf>
    <xf numFmtId="0" fontId="55" fillId="0" borderId="22" xfId="73" applyFont="1" applyFill="1" applyBorder="1" applyAlignment="1">
      <alignment horizontal="center" vertical="center" wrapText="1"/>
    </xf>
    <xf numFmtId="0" fontId="55" fillId="0" borderId="22" xfId="73" applyFont="1" applyFill="1" applyBorder="1">
      <alignment vertical="center"/>
    </xf>
    <xf numFmtId="177" fontId="55" fillId="0" borderId="22" xfId="63" applyNumberFormat="1" applyFont="1" applyFill="1" applyBorder="1" applyAlignment="1">
      <alignment horizontal="center" vertical="center"/>
    </xf>
    <xf numFmtId="177" fontId="55" fillId="0" borderId="22" xfId="73" applyNumberFormat="1" applyFont="1" applyFill="1" applyBorder="1">
      <alignment vertical="center"/>
    </xf>
    <xf numFmtId="177" fontId="55" fillId="0" borderId="22" xfId="73" applyNumberFormat="1" applyFont="1" applyFill="1" applyBorder="1" applyAlignment="1">
      <alignment vertical="center" wrapText="1"/>
    </xf>
    <xf numFmtId="189" fontId="55" fillId="0" borderId="22" xfId="73" applyNumberFormat="1" applyFont="1" applyFill="1" applyBorder="1" applyAlignment="1">
      <alignment horizontal="centerContinuous" vertical="center" shrinkToFit="1"/>
    </xf>
    <xf numFmtId="0" fontId="55" fillId="0" borderId="22" xfId="73" applyFont="1" applyFill="1" applyBorder="1" applyAlignment="1">
      <alignment horizontal="center" vertical="center"/>
    </xf>
    <xf numFmtId="187" fontId="55" fillId="27" borderId="23" xfId="73" applyNumberFormat="1" applyFont="1" applyFill="1" applyBorder="1" applyAlignment="1">
      <alignment horizontal="center" vertical="center"/>
    </xf>
    <xf numFmtId="0" fontId="55" fillId="0" borderId="22" xfId="73" applyFont="1" applyFill="1" applyBorder="1" applyAlignment="1">
      <alignment horizontal="centerContinuous" vertical="center" shrinkToFit="1"/>
    </xf>
    <xf numFmtId="187" fontId="55" fillId="27" borderId="21" xfId="73" applyNumberFormat="1" applyFont="1" applyFill="1" applyBorder="1" applyAlignment="1">
      <alignment horizontal="center" vertical="center"/>
    </xf>
    <xf numFmtId="0" fontId="55" fillId="0" borderId="0" xfId="73" applyFont="1" applyFill="1" applyAlignment="1">
      <alignment horizontal="left" vertical="center" indent="1"/>
    </xf>
    <xf numFmtId="0" fontId="55" fillId="0" borderId="0" xfId="73" applyFont="1" applyFill="1" applyAlignment="1">
      <alignment horizontal="left" vertical="center"/>
    </xf>
    <xf numFmtId="0" fontId="55" fillId="0" borderId="0" xfId="73" applyFont="1" applyFill="1" applyAlignment="1">
      <alignment horizontal="center" vertical="center"/>
    </xf>
    <xf numFmtId="192" fontId="55" fillId="0" borderId="0" xfId="73" applyNumberFormat="1" applyFont="1" applyFill="1">
      <alignment vertical="center"/>
    </xf>
    <xf numFmtId="41" fontId="12" fillId="27" borderId="22" xfId="0" applyNumberFormat="1" applyFont="1" applyFill="1" applyBorder="1" applyAlignment="1">
      <alignment vertical="center"/>
    </xf>
    <xf numFmtId="181" fontId="13" fillId="27" borderId="22" xfId="63" applyNumberFormat="1" applyFont="1" applyFill="1" applyBorder="1" applyAlignment="1">
      <alignment horizontal="center" vertical="center"/>
    </xf>
    <xf numFmtId="186" fontId="13" fillId="27" borderId="22" xfId="63" applyNumberFormat="1" applyFont="1" applyFill="1" applyBorder="1" applyAlignment="1">
      <alignment vertical="center"/>
    </xf>
    <xf numFmtId="38" fontId="13" fillId="27" borderId="22" xfId="63" applyFont="1" applyFill="1" applyBorder="1" applyAlignment="1">
      <alignment vertical="center"/>
    </xf>
    <xf numFmtId="0" fontId="55" fillId="0" borderId="35" xfId="73" applyFont="1" applyFill="1" applyBorder="1" applyAlignment="1">
      <alignment horizontal="center" vertical="center"/>
    </xf>
    <xf numFmtId="0" fontId="55" fillId="0" borderId="40" xfId="73" applyFont="1" applyFill="1" applyBorder="1" applyAlignment="1">
      <alignment horizontal="center" vertical="center"/>
    </xf>
    <xf numFmtId="0" fontId="55" fillId="0" borderId="49" xfId="73" applyFont="1" applyFill="1" applyBorder="1" applyAlignment="1">
      <alignment horizontal="center" vertical="center"/>
    </xf>
    <xf numFmtId="190" fontId="55" fillId="0" borderId="70" xfId="73" applyNumberFormat="1" applyFont="1" applyFill="1" applyBorder="1" applyAlignment="1">
      <alignment horizontal="right" vertical="center"/>
    </xf>
    <xf numFmtId="190" fontId="55" fillId="0" borderId="71" xfId="73" applyNumberFormat="1" applyFont="1" applyFill="1" applyBorder="1" applyAlignment="1">
      <alignment horizontal="right" vertical="center"/>
    </xf>
    <xf numFmtId="190" fontId="55" fillId="0" borderId="72" xfId="73" applyNumberFormat="1" applyFont="1" applyFill="1" applyBorder="1" applyAlignment="1">
      <alignment horizontal="right" vertical="center"/>
    </xf>
    <xf numFmtId="190" fontId="55" fillId="0" borderId="38" xfId="73" applyNumberFormat="1" applyFont="1" applyFill="1" applyBorder="1" applyAlignment="1">
      <alignment horizontal="right" vertical="center"/>
    </xf>
    <xf numFmtId="190" fontId="55" fillId="0" borderId="73" xfId="73" applyNumberFormat="1" applyFont="1" applyFill="1" applyBorder="1" applyAlignment="1">
      <alignment horizontal="right" vertical="center"/>
    </xf>
    <xf numFmtId="190" fontId="55" fillId="0" borderId="43" xfId="73" applyNumberFormat="1" applyFont="1" applyFill="1" applyBorder="1" applyAlignment="1">
      <alignment horizontal="right" vertical="center"/>
    </xf>
    <xf numFmtId="190" fontId="55" fillId="0" borderId="74" xfId="73" applyNumberFormat="1" applyFont="1" applyFill="1" applyBorder="1" applyAlignment="1">
      <alignment horizontal="right" vertical="center"/>
    </xf>
    <xf numFmtId="190" fontId="55" fillId="0" borderId="48" xfId="73" applyNumberFormat="1" applyFont="1" applyFill="1" applyBorder="1" applyAlignment="1">
      <alignment horizontal="right" vertical="center"/>
    </xf>
    <xf numFmtId="190" fontId="55" fillId="0" borderId="75" xfId="73" applyNumberFormat="1" applyFont="1" applyFill="1" applyBorder="1" applyAlignment="1">
      <alignment horizontal="right" vertical="center"/>
    </xf>
    <xf numFmtId="177" fontId="55" fillId="0" borderId="35" xfId="73" applyNumberFormat="1" applyFont="1" applyFill="1" applyBorder="1" applyAlignment="1">
      <alignment horizontal="right" vertical="center"/>
    </xf>
    <xf numFmtId="177" fontId="55" fillId="0" borderId="40" xfId="73" applyNumberFormat="1" applyFont="1" applyFill="1" applyBorder="1" applyAlignment="1">
      <alignment horizontal="right" vertical="center"/>
    </xf>
    <xf numFmtId="177" fontId="55" fillId="0" borderId="49" xfId="73" applyNumberFormat="1" applyFont="1" applyFill="1" applyBorder="1" applyAlignment="1">
      <alignment horizontal="right" vertical="center"/>
    </xf>
    <xf numFmtId="0" fontId="55" fillId="0" borderId="53" xfId="73" applyFont="1" applyFill="1" applyBorder="1" applyAlignment="1">
      <alignment horizontal="center" vertical="center"/>
    </xf>
    <xf numFmtId="0" fontId="55" fillId="0" borderId="62" xfId="73" applyFont="1" applyFill="1" applyBorder="1" applyAlignment="1">
      <alignment horizontal="center" vertical="center"/>
    </xf>
    <xf numFmtId="0" fontId="55" fillId="0" borderId="69" xfId="73" applyFont="1" applyFill="1" applyBorder="1" applyAlignment="1">
      <alignment horizontal="center" vertical="center"/>
    </xf>
    <xf numFmtId="190" fontId="55" fillId="0" borderId="76" xfId="73" applyNumberFormat="1" applyFont="1" applyFill="1" applyBorder="1" applyAlignment="1">
      <alignment horizontal="right" vertical="center"/>
    </xf>
    <xf numFmtId="189" fontId="55" fillId="0" borderId="22" xfId="73" applyNumberFormat="1" applyFont="1" applyFill="1" applyBorder="1" applyAlignment="1">
      <alignment vertical="center"/>
    </xf>
    <xf numFmtId="190" fontId="55" fillId="0" borderId="42" xfId="73" applyNumberFormat="1" applyFont="1" applyFill="1" applyBorder="1">
      <alignment vertical="center"/>
    </xf>
    <xf numFmtId="190" fontId="55" fillId="0" borderId="72" xfId="73" applyNumberFormat="1" applyFont="1" applyFill="1" applyBorder="1">
      <alignment vertical="center"/>
    </xf>
    <xf numFmtId="190" fontId="55" fillId="0" borderId="21" xfId="73" applyNumberFormat="1" applyFont="1" applyFill="1" applyBorder="1" applyAlignment="1">
      <alignment horizontal="right" vertical="center"/>
    </xf>
    <xf numFmtId="190" fontId="55" fillId="0" borderId="77" xfId="73" applyNumberFormat="1" applyFont="1" applyFill="1" applyBorder="1" applyAlignment="1">
      <alignment horizontal="right" vertical="center"/>
    </xf>
    <xf numFmtId="190" fontId="55" fillId="0" borderId="57" xfId="73" applyNumberFormat="1" applyFont="1" applyFill="1" applyBorder="1" applyAlignment="1">
      <alignment horizontal="right" vertical="center"/>
    </xf>
    <xf numFmtId="190" fontId="55" fillId="0" borderId="78" xfId="73" applyNumberFormat="1" applyFont="1" applyFill="1" applyBorder="1" applyAlignment="1">
      <alignment horizontal="right" vertical="center"/>
    </xf>
    <xf numFmtId="190" fontId="55" fillId="0" borderId="61" xfId="73" applyNumberFormat="1" applyFont="1" applyFill="1" applyBorder="1" applyAlignment="1">
      <alignment horizontal="right" vertical="center"/>
    </xf>
    <xf numFmtId="190" fontId="55" fillId="0" borderId="17" xfId="73" applyNumberFormat="1" applyFont="1" applyFill="1" applyBorder="1" applyAlignment="1">
      <alignment horizontal="right" vertical="center"/>
    </xf>
    <xf numFmtId="190" fontId="55" fillId="0" borderId="38" xfId="73" applyNumberFormat="1" applyFont="1" applyFill="1" applyBorder="1">
      <alignment vertical="center"/>
    </xf>
    <xf numFmtId="190" fontId="55" fillId="0" borderId="48" xfId="73" applyNumberFormat="1" applyFont="1" applyFill="1" applyBorder="1">
      <alignment vertical="center"/>
    </xf>
    <xf numFmtId="190" fontId="55" fillId="0" borderId="61" xfId="73" applyNumberFormat="1" applyFont="1" applyFill="1" applyBorder="1">
      <alignment vertical="center"/>
    </xf>
    <xf numFmtId="190" fontId="55" fillId="0" borderId="66" xfId="73" applyNumberFormat="1" applyFont="1" applyFill="1" applyBorder="1" applyAlignment="1">
      <alignment horizontal="right" vertical="center"/>
    </xf>
    <xf numFmtId="190" fontId="55" fillId="0" borderId="79" xfId="73" applyNumberFormat="1" applyFont="1" applyFill="1" applyBorder="1" applyAlignment="1">
      <alignment horizontal="right" vertical="center"/>
    </xf>
    <xf numFmtId="177" fontId="55" fillId="0" borderId="53" xfId="73" applyNumberFormat="1" applyFont="1" applyFill="1" applyBorder="1" applyAlignment="1">
      <alignment horizontal="right" vertical="center"/>
    </xf>
    <xf numFmtId="180" fontId="55" fillId="0" borderId="22" xfId="73" applyNumberFormat="1" applyFont="1" applyFill="1" applyBorder="1" applyAlignment="1">
      <alignment horizontal="right" vertical="center"/>
    </xf>
    <xf numFmtId="177" fontId="55" fillId="0" borderId="22" xfId="73" applyNumberFormat="1" applyFont="1" applyFill="1" applyBorder="1" applyAlignment="1">
      <alignment horizontal="right" vertical="center"/>
    </xf>
    <xf numFmtId="38" fontId="55" fillId="0" borderId="22" xfId="63" applyFont="1" applyFill="1" applyBorder="1" applyAlignment="1">
      <alignment vertical="center"/>
    </xf>
    <xf numFmtId="177" fontId="55" fillId="0" borderId="22" xfId="73" applyNumberFormat="1" applyFont="1" applyFill="1" applyBorder="1" applyAlignment="1">
      <alignment vertical="center"/>
    </xf>
    <xf numFmtId="177" fontId="55" fillId="0" borderId="62" xfId="73" applyNumberFormat="1" applyFont="1" applyFill="1" applyBorder="1" applyAlignment="1">
      <alignment horizontal="right" vertical="center"/>
    </xf>
    <xf numFmtId="177" fontId="55" fillId="0" borderId="69" xfId="73" applyNumberFormat="1" applyFont="1" applyFill="1" applyBorder="1" applyAlignment="1">
      <alignment horizontal="right" vertical="center"/>
    </xf>
    <xf numFmtId="187" fontId="55" fillId="0" borderId="22" xfId="73" applyNumberFormat="1" applyFont="1" applyFill="1" applyBorder="1" applyAlignment="1">
      <alignment horizontal="center" vertical="center"/>
    </xf>
    <xf numFmtId="192" fontId="55" fillId="27" borderId="57" xfId="73" quotePrefix="1" applyNumberFormat="1" applyFont="1" applyFill="1" applyBorder="1">
      <alignment vertical="center"/>
    </xf>
    <xf numFmtId="0" fontId="55" fillId="0" borderId="22" xfId="73" applyFont="1" applyFill="1" applyBorder="1" applyAlignment="1">
      <alignment horizontal="left" vertical="center" indent="1"/>
    </xf>
    <xf numFmtId="193" fontId="55" fillId="0" borderId="22" xfId="73" applyNumberFormat="1" applyFont="1" applyFill="1" applyBorder="1" applyAlignment="1">
      <alignment vertical="center"/>
    </xf>
    <xf numFmtId="0" fontId="55" fillId="0" borderId="22" xfId="73" applyFont="1" applyFill="1" applyBorder="1" applyAlignment="1">
      <alignment horizontal="left" vertical="center"/>
    </xf>
    <xf numFmtId="192" fontId="55" fillId="0" borderId="22" xfId="73" applyNumberFormat="1" applyFont="1" applyFill="1" applyBorder="1">
      <alignment vertical="center"/>
    </xf>
    <xf numFmtId="192" fontId="55" fillId="0" borderId="22" xfId="73" quotePrefix="1" applyNumberFormat="1" applyFont="1" applyFill="1" applyBorder="1">
      <alignment vertical="center"/>
    </xf>
    <xf numFmtId="188" fontId="55" fillId="0" borderId="22" xfId="73" quotePrefix="1" applyNumberFormat="1" applyFont="1" applyFill="1" applyBorder="1">
      <alignment vertical="center"/>
    </xf>
    <xf numFmtId="189" fontId="55" fillId="0" borderId="22" xfId="73" applyNumberFormat="1" applyFont="1" applyFill="1" applyBorder="1">
      <alignment vertical="center"/>
    </xf>
    <xf numFmtId="0" fontId="55" fillId="0" borderId="23" xfId="73" applyFont="1" applyFill="1" applyBorder="1" applyAlignment="1">
      <alignment horizontal="center" vertical="center"/>
    </xf>
    <xf numFmtId="0" fontId="55" fillId="0" borderId="23" xfId="73" applyFont="1" applyFill="1" applyBorder="1" applyAlignment="1">
      <alignment horizontal="left" vertical="center" indent="1"/>
    </xf>
    <xf numFmtId="0" fontId="55" fillId="0" borderId="24" xfId="73" applyFont="1" applyFill="1" applyBorder="1" applyAlignment="1">
      <alignment horizontal="center" vertical="center"/>
    </xf>
    <xf numFmtId="0" fontId="55" fillId="0" borderId="24" xfId="73" applyFont="1" applyFill="1" applyBorder="1" applyAlignment="1">
      <alignment horizontal="left" vertical="center" indent="1"/>
    </xf>
    <xf numFmtId="0" fontId="55" fillId="0" borderId="24" xfId="73" applyFont="1" applyFill="1" applyBorder="1" applyAlignment="1">
      <alignment horizontal="left" vertical="center"/>
    </xf>
    <xf numFmtId="0" fontId="55" fillId="0" borderId="21" xfId="73" applyFont="1" applyFill="1" applyBorder="1" applyAlignment="1">
      <alignment horizontal="left" vertical="center" indent="1"/>
    </xf>
    <xf numFmtId="0" fontId="55" fillId="0" borderId="24" xfId="73" applyFont="1" applyFill="1" applyBorder="1">
      <alignment vertical="center"/>
    </xf>
    <xf numFmtId="0" fontId="55" fillId="28" borderId="21" xfId="73" applyFont="1" applyFill="1" applyBorder="1" applyAlignment="1">
      <alignment horizontal="center" vertical="center"/>
    </xf>
    <xf numFmtId="0" fontId="55" fillId="28" borderId="19" xfId="73" applyFont="1" applyFill="1" applyBorder="1" applyAlignment="1">
      <alignment horizontal="center" vertical="center"/>
    </xf>
    <xf numFmtId="0" fontId="55" fillId="28" borderId="61" xfId="73" applyFont="1" applyFill="1" applyBorder="1" applyAlignment="1">
      <alignment horizontal="center" vertical="center"/>
    </xf>
    <xf numFmtId="0" fontId="55" fillId="28" borderId="60" xfId="73" applyFont="1" applyFill="1" applyBorder="1" applyAlignment="1">
      <alignment vertical="center"/>
    </xf>
    <xf numFmtId="0" fontId="55" fillId="28" borderId="61" xfId="73" applyFont="1" applyFill="1" applyBorder="1" applyAlignment="1">
      <alignment vertical="center"/>
    </xf>
    <xf numFmtId="192" fontId="55" fillId="28" borderId="61" xfId="73" applyNumberFormat="1" applyFont="1" applyFill="1" applyBorder="1" applyAlignment="1">
      <alignment horizontal="center" vertical="center" wrapText="1"/>
    </xf>
    <xf numFmtId="0" fontId="55" fillId="28" borderId="80" xfId="73" applyFont="1" applyFill="1" applyBorder="1" applyAlignment="1">
      <alignment horizontal="center" vertical="center"/>
    </xf>
    <xf numFmtId="0" fontId="55" fillId="28" borderId="17" xfId="73" applyFont="1" applyFill="1" applyBorder="1" applyAlignment="1">
      <alignment horizontal="center" vertical="center"/>
    </xf>
    <xf numFmtId="41" fontId="11" fillId="0" borderId="0" xfId="0" applyNumberFormat="1" applyFont="1">
      <alignment vertical="center"/>
    </xf>
    <xf numFmtId="194" fontId="13" fillId="28" borderId="0" xfId="63" applyNumberFormat="1" applyFont="1" applyFill="1" applyBorder="1" applyAlignment="1">
      <alignment vertical="center"/>
    </xf>
    <xf numFmtId="188" fontId="55" fillId="27" borderId="69" xfId="73" quotePrefix="1" applyNumberFormat="1" applyFont="1" applyFill="1" applyBorder="1">
      <alignment vertical="center"/>
    </xf>
    <xf numFmtId="188" fontId="55" fillId="27" borderId="68" xfId="73" quotePrefix="1" applyNumberFormat="1" applyFont="1" applyFill="1" applyBorder="1">
      <alignment vertical="center"/>
    </xf>
    <xf numFmtId="188" fontId="55" fillId="27" borderId="69" xfId="73" applyNumberFormat="1" applyFont="1" applyFill="1" applyBorder="1">
      <alignment vertical="center"/>
    </xf>
    <xf numFmtId="188" fontId="55" fillId="27" borderId="68" xfId="73" applyNumberFormat="1" applyFont="1" applyFill="1" applyBorder="1">
      <alignment vertical="center"/>
    </xf>
    <xf numFmtId="188" fontId="55" fillId="27" borderId="54" xfId="73" quotePrefix="1" applyNumberFormat="1" applyFont="1" applyFill="1" applyBorder="1">
      <alignment vertical="center"/>
    </xf>
    <xf numFmtId="188" fontId="55" fillId="27" borderId="62" xfId="73" applyNumberFormat="1" applyFont="1" applyFill="1" applyBorder="1">
      <alignment vertical="center"/>
    </xf>
    <xf numFmtId="188" fontId="55" fillId="27" borderId="19" xfId="73" applyNumberFormat="1" applyFont="1" applyFill="1" applyBorder="1">
      <alignment vertical="center"/>
    </xf>
    <xf numFmtId="38" fontId="59" fillId="0" borderId="22" xfId="63" applyFont="1" applyFill="1" applyBorder="1" applyAlignment="1">
      <alignment horizontal="left" vertical="center" shrinkToFit="1"/>
    </xf>
    <xf numFmtId="38" fontId="59" fillId="0" borderId="22" xfId="63" applyFont="1" applyFill="1" applyBorder="1" applyAlignment="1">
      <alignment horizontal="center" vertical="center"/>
    </xf>
    <xf numFmtId="38" fontId="59" fillId="27" borderId="22" xfId="63" applyFont="1" applyFill="1" applyBorder="1" applyAlignment="1">
      <alignment horizontal="center" vertical="center"/>
    </xf>
    <xf numFmtId="181" fontId="59" fillId="27" borderId="22" xfId="63" applyNumberFormat="1" applyFont="1" applyFill="1" applyBorder="1" applyAlignment="1">
      <alignment horizontal="center" vertical="center"/>
    </xf>
    <xf numFmtId="195" fontId="13" fillId="27" borderId="22" xfId="63" applyNumberFormat="1" applyFont="1" applyFill="1" applyBorder="1" applyAlignment="1">
      <alignment horizontal="center" vertical="center"/>
    </xf>
    <xf numFmtId="191" fontId="13" fillId="27" borderId="22" xfId="63" applyNumberFormat="1" applyFont="1" applyFill="1" applyBorder="1" applyAlignment="1">
      <alignment horizontal="center" vertical="center"/>
    </xf>
    <xf numFmtId="195" fontId="13" fillId="0" borderId="22" xfId="63" applyNumberFormat="1" applyFont="1" applyFill="1" applyBorder="1" applyAlignment="1">
      <alignment horizontal="center" vertical="center"/>
    </xf>
    <xf numFmtId="191" fontId="13" fillId="0" borderId="22" xfId="63" applyNumberFormat="1" applyFont="1" applyFill="1" applyBorder="1" applyAlignment="1">
      <alignment horizontal="center" vertical="center"/>
    </xf>
    <xf numFmtId="178" fontId="3" fillId="0" borderId="0" xfId="0" applyNumberFormat="1" applyFont="1" applyBorder="1" applyAlignment="1">
      <alignment vertical="center"/>
    </xf>
    <xf numFmtId="38" fontId="60" fillId="0" borderId="22" xfId="63" applyFont="1" applyFill="1" applyBorder="1" applyAlignment="1">
      <alignment horizontal="left" vertical="center" shrinkToFit="1"/>
    </xf>
    <xf numFmtId="38" fontId="60" fillId="0" borderId="22" xfId="63" applyFont="1" applyFill="1" applyBorder="1" applyAlignment="1">
      <alignment horizontal="center" vertical="center"/>
    </xf>
    <xf numFmtId="38" fontId="60" fillId="27" borderId="22" xfId="63" applyFont="1" applyFill="1" applyBorder="1" applyAlignment="1">
      <alignment horizontal="center" vertical="center"/>
    </xf>
    <xf numFmtId="181" fontId="60" fillId="27" borderId="22" xfId="63" applyNumberFormat="1" applyFont="1" applyFill="1" applyBorder="1" applyAlignment="1">
      <alignment horizontal="center" vertical="center"/>
    </xf>
    <xf numFmtId="38" fontId="61" fillId="0" borderId="0" xfId="63" applyFont="1" applyBorder="1" applyAlignment="1">
      <alignment vertical="center"/>
    </xf>
    <xf numFmtId="196" fontId="61" fillId="0" borderId="22" xfId="56" applyNumberFormat="1" applyFont="1" applyFill="1" applyBorder="1" applyAlignment="1">
      <alignment horizontal="left" vertical="center" shrinkToFit="1"/>
    </xf>
    <xf numFmtId="38" fontId="61" fillId="28" borderId="0" xfId="63" applyFont="1" applyFill="1" applyBorder="1" applyAlignment="1">
      <alignment vertical="center"/>
    </xf>
    <xf numFmtId="38" fontId="61" fillId="0" borderId="0" xfId="63" applyFont="1" applyAlignment="1">
      <alignment vertical="center"/>
    </xf>
    <xf numFmtId="38" fontId="62" fillId="0" borderId="0" xfId="63" applyFont="1" applyBorder="1" applyAlignment="1">
      <alignment vertical="center"/>
    </xf>
    <xf numFmtId="10" fontId="61" fillId="0" borderId="0" xfId="56" applyNumberFormat="1" applyFont="1" applyAlignment="1">
      <alignment vertical="center"/>
    </xf>
    <xf numFmtId="38" fontId="13" fillId="0" borderId="22" xfId="63" applyFont="1" applyFill="1" applyBorder="1" applyAlignment="1">
      <alignment horizontal="center" vertical="center"/>
    </xf>
    <xf numFmtId="178" fontId="3" fillId="31" borderId="20" xfId="0" applyNumberFormat="1" applyFont="1" applyFill="1" applyBorder="1" applyAlignment="1">
      <alignment horizontal="center" vertical="center"/>
    </xf>
    <xf numFmtId="197" fontId="3" fillId="0" borderId="0" xfId="0" applyNumberFormat="1" applyFont="1" applyBorder="1" applyAlignment="1">
      <alignment vertical="center"/>
    </xf>
    <xf numFmtId="38" fontId="13" fillId="0" borderId="22" xfId="63" applyFont="1" applyFill="1" applyBorder="1" applyAlignment="1">
      <alignment horizontal="center" vertical="center"/>
    </xf>
    <xf numFmtId="38" fontId="13" fillId="27" borderId="22" xfId="63" applyFont="1" applyFill="1" applyBorder="1" applyAlignment="1">
      <alignment horizontal="center" vertical="center"/>
    </xf>
    <xf numFmtId="0" fontId="63" fillId="0" borderId="0" xfId="0" applyFont="1">
      <alignment vertical="center"/>
    </xf>
    <xf numFmtId="38" fontId="3" fillId="0" borderId="0" xfId="63" applyFont="1" applyBorder="1" applyAlignment="1">
      <alignment vertical="center"/>
    </xf>
    <xf numFmtId="0" fontId="55" fillId="27" borderId="81" xfId="73" applyFont="1" applyFill="1" applyBorder="1" applyAlignment="1">
      <alignment horizontal="left" vertical="center"/>
    </xf>
    <xf numFmtId="0" fontId="55" fillId="27" borderId="0" xfId="73" applyFont="1" applyFill="1" applyBorder="1" applyAlignment="1">
      <alignment horizontal="left" vertical="center"/>
    </xf>
    <xf numFmtId="0" fontId="55" fillId="0" borderId="82" xfId="73" applyFont="1" applyFill="1" applyBorder="1" applyAlignment="1">
      <alignment horizontal="center" vertical="center"/>
    </xf>
    <xf numFmtId="192" fontId="55" fillId="27" borderId="81" xfId="73" applyNumberFormat="1" applyFont="1" applyFill="1" applyBorder="1">
      <alignment vertical="center"/>
    </xf>
    <xf numFmtId="192" fontId="55" fillId="27" borderId="83" xfId="73" applyNumberFormat="1" applyFont="1" applyFill="1" applyBorder="1">
      <alignment vertical="center"/>
    </xf>
    <xf numFmtId="192" fontId="55" fillId="27" borderId="83" xfId="73" quotePrefix="1" applyNumberFormat="1" applyFont="1" applyFill="1" applyBorder="1">
      <alignment vertical="center"/>
    </xf>
    <xf numFmtId="190" fontId="55" fillId="0" borderId="24" xfId="73" applyNumberFormat="1" applyFont="1" applyFill="1" applyBorder="1" applyAlignment="1">
      <alignment horizontal="right" vertical="center"/>
    </xf>
    <xf numFmtId="188" fontId="55" fillId="27" borderId="82" xfId="73" quotePrefix="1" applyNumberFormat="1" applyFont="1" applyFill="1" applyBorder="1">
      <alignment vertical="center"/>
    </xf>
    <xf numFmtId="188" fontId="55" fillId="27" borderId="18" xfId="73" quotePrefix="1" applyNumberFormat="1" applyFont="1" applyFill="1" applyBorder="1">
      <alignment vertical="center"/>
    </xf>
    <xf numFmtId="190" fontId="55" fillId="0" borderId="83" xfId="73" applyNumberFormat="1" applyFont="1" applyFill="1" applyBorder="1" applyAlignment="1">
      <alignment horizontal="right" vertical="center"/>
    </xf>
    <xf numFmtId="190" fontId="55" fillId="0" borderId="15" xfId="73" applyNumberFormat="1" applyFont="1" applyFill="1" applyBorder="1" applyAlignment="1">
      <alignment horizontal="right" vertical="center"/>
    </xf>
    <xf numFmtId="180" fontId="55" fillId="0" borderId="85" xfId="73" applyNumberFormat="1" applyFont="1" applyFill="1" applyBorder="1" applyAlignment="1">
      <alignment horizontal="right" vertical="center"/>
    </xf>
    <xf numFmtId="177" fontId="55" fillId="0" borderId="82" xfId="73" applyNumberFormat="1" applyFont="1" applyFill="1" applyBorder="1" applyAlignment="1">
      <alignment horizontal="right" vertical="center"/>
    </xf>
    <xf numFmtId="38" fontId="55" fillId="0" borderId="22" xfId="63" applyFont="1" applyFill="1" applyBorder="1" applyAlignment="1">
      <alignment horizontal="center" vertical="center"/>
    </xf>
    <xf numFmtId="0" fontId="0" fillId="0" borderId="0" xfId="0" applyAlignment="1">
      <alignment vertical="center"/>
    </xf>
    <xf numFmtId="0" fontId="0" fillId="32" borderId="0" xfId="0" applyFill="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68" fillId="0" borderId="98" xfId="0" applyFont="1" applyBorder="1" applyAlignment="1">
      <alignment vertical="center" wrapText="1"/>
    </xf>
    <xf numFmtId="0" fontId="3" fillId="0" borderId="98" xfId="0" applyFont="1" applyBorder="1" applyAlignment="1">
      <alignment horizontal="center" vertical="center" wrapText="1"/>
    </xf>
    <xf numFmtId="0" fontId="67" fillId="32" borderId="106" xfId="0" applyFont="1" applyFill="1" applyBorder="1" applyAlignment="1">
      <alignment horizontal="justify" vertical="center" wrapText="1"/>
    </xf>
    <xf numFmtId="0" fontId="67" fillId="32" borderId="101" xfId="0" applyFont="1" applyFill="1" applyBorder="1" applyAlignment="1">
      <alignment horizontal="justify" vertical="center" wrapText="1"/>
    </xf>
    <xf numFmtId="0" fontId="67" fillId="32" borderId="107" xfId="0" applyFont="1" applyFill="1" applyBorder="1" applyAlignment="1">
      <alignment horizontal="justify" vertical="center" wrapText="1"/>
    </xf>
    <xf numFmtId="0" fontId="67" fillId="32" borderId="22" xfId="0" applyFont="1" applyFill="1" applyBorder="1" applyAlignment="1">
      <alignment horizontal="justify" vertical="center" wrapText="1"/>
    </xf>
    <xf numFmtId="0" fontId="67" fillId="32" borderId="97" xfId="0" applyFont="1" applyFill="1" applyBorder="1" applyAlignment="1">
      <alignment horizontal="justify" vertical="center" wrapText="1"/>
    </xf>
    <xf numFmtId="0" fontId="67" fillId="32" borderId="102" xfId="0" applyFont="1" applyFill="1" applyBorder="1" applyAlignment="1">
      <alignment horizontal="justify" vertical="center" wrapText="1"/>
    </xf>
    <xf numFmtId="0" fontId="67" fillId="32" borderId="98" xfId="0" applyFont="1" applyFill="1" applyBorder="1" applyAlignment="1">
      <alignment horizontal="justify" vertical="center" wrapText="1"/>
    </xf>
    <xf numFmtId="0" fontId="67" fillId="32" borderId="105" xfId="0" applyFont="1" applyFill="1" applyBorder="1" applyAlignment="1">
      <alignment horizontal="justify" vertical="center" wrapText="1"/>
    </xf>
    <xf numFmtId="0" fontId="69" fillId="0" borderId="0" xfId="0" applyFont="1" applyAlignment="1">
      <alignment vertical="center" wrapText="1"/>
    </xf>
    <xf numFmtId="0" fontId="25" fillId="0" borderId="0" xfId="0" applyFont="1" applyAlignment="1">
      <alignment horizontal="justify" vertical="center"/>
    </xf>
    <xf numFmtId="0" fontId="3" fillId="28" borderId="98" xfId="0" applyFont="1" applyFill="1" applyBorder="1" applyAlignment="1">
      <alignment horizontal="center" vertical="center"/>
    </xf>
    <xf numFmtId="0" fontId="3" fillId="28" borderId="98" xfId="0" applyFont="1" applyFill="1" applyBorder="1" applyAlignment="1">
      <alignment horizontal="center" vertical="center" wrapText="1"/>
    </xf>
    <xf numFmtId="49" fontId="3" fillId="28" borderId="98" xfId="0" applyNumberFormat="1" applyFont="1" applyFill="1" applyBorder="1" applyAlignment="1">
      <alignment horizontal="center" vertical="center" wrapText="1"/>
    </xf>
    <xf numFmtId="0" fontId="3" fillId="27" borderId="98" xfId="0" applyFont="1" applyFill="1" applyBorder="1" applyAlignment="1">
      <alignment horizontal="center" vertical="center"/>
    </xf>
    <xf numFmtId="0" fontId="3" fillId="27" borderId="98" xfId="0" applyFont="1" applyFill="1" applyBorder="1" applyAlignment="1">
      <alignment horizontal="center" vertical="center" wrapText="1"/>
    </xf>
    <xf numFmtId="49" fontId="3" fillId="27" borderId="98" xfId="0" applyNumberFormat="1" applyFont="1" applyFill="1" applyBorder="1" applyAlignment="1">
      <alignment horizontal="center" vertical="center" wrapText="1"/>
    </xf>
    <xf numFmtId="0" fontId="3" fillId="29" borderId="98" xfId="0" applyFont="1" applyFill="1" applyBorder="1" applyAlignment="1">
      <alignment horizontal="center" vertical="center"/>
    </xf>
    <xf numFmtId="0" fontId="3" fillId="29" borderId="98" xfId="0" applyFont="1" applyFill="1" applyBorder="1" applyAlignment="1">
      <alignment horizontal="center" vertical="center" wrapText="1"/>
    </xf>
    <xf numFmtId="49" fontId="3" fillId="29" borderId="98" xfId="0" applyNumberFormat="1" applyFont="1" applyFill="1" applyBorder="1" applyAlignment="1">
      <alignment horizontal="center" vertical="center" wrapText="1"/>
    </xf>
    <xf numFmtId="0" fontId="3" fillId="0" borderId="108" xfId="0" applyFont="1" applyBorder="1" applyAlignment="1">
      <alignment horizontal="center" vertical="center"/>
    </xf>
    <xf numFmtId="178" fontId="3" fillId="0" borderId="109" xfId="0" applyNumberFormat="1" applyFont="1" applyFill="1" applyBorder="1" applyAlignment="1">
      <alignment horizontal="center" vertical="center"/>
    </xf>
    <xf numFmtId="178" fontId="3" fillId="0" borderId="110" xfId="0" applyNumberFormat="1" applyFont="1" applyBorder="1" applyAlignment="1">
      <alignment vertical="center"/>
    </xf>
    <xf numFmtId="0" fontId="3" fillId="0" borderId="111" xfId="0" applyFont="1" applyBorder="1" applyAlignment="1">
      <alignment horizontal="center" vertical="center"/>
    </xf>
    <xf numFmtId="178" fontId="3" fillId="0" borderId="112" xfId="0" applyNumberFormat="1" applyFont="1" applyBorder="1" applyAlignment="1">
      <alignment vertical="center"/>
    </xf>
    <xf numFmtId="0" fontId="3" fillId="0" borderId="102" xfId="0" applyFont="1" applyBorder="1" applyAlignment="1">
      <alignment horizontal="center" vertical="center"/>
    </xf>
    <xf numFmtId="178" fontId="3" fillId="0" borderId="103" xfId="0" applyNumberFormat="1" applyFont="1" applyFill="1" applyBorder="1" applyAlignment="1">
      <alignment horizontal="center" vertical="center"/>
    </xf>
    <xf numFmtId="178" fontId="3" fillId="0" borderId="105" xfId="0" applyNumberFormat="1" applyFont="1" applyBorder="1" applyAlignment="1">
      <alignment vertical="center"/>
    </xf>
    <xf numFmtId="0" fontId="3" fillId="0" borderId="113" xfId="0" applyFont="1" applyBorder="1" applyAlignment="1">
      <alignment horizontal="center" vertical="center"/>
    </xf>
    <xf numFmtId="178" fontId="3" fillId="0" borderId="114" xfId="0" applyNumberFormat="1" applyFont="1" applyFill="1" applyBorder="1" applyAlignment="1">
      <alignment horizontal="center" vertical="center"/>
    </xf>
    <xf numFmtId="178" fontId="3" fillId="0" borderId="115" xfId="0" applyNumberFormat="1" applyFont="1" applyBorder="1" applyAlignment="1">
      <alignment vertical="center"/>
    </xf>
    <xf numFmtId="0" fontId="10" fillId="0" borderId="0" xfId="0" applyFont="1" applyAlignment="1">
      <alignment vertical="center"/>
    </xf>
    <xf numFmtId="0" fontId="3" fillId="0" borderId="6" xfId="0" applyFont="1" applyBorder="1" applyAlignment="1">
      <alignment vertical="center" wrapText="1"/>
    </xf>
    <xf numFmtId="0" fontId="3" fillId="0" borderId="28" xfId="0" applyFont="1" applyBorder="1" applyAlignment="1">
      <alignment vertical="center" wrapText="1"/>
    </xf>
    <xf numFmtId="0" fontId="3" fillId="0" borderId="117" xfId="0" applyFont="1" applyBorder="1" applyAlignment="1">
      <alignment vertical="center" wrapText="1"/>
    </xf>
    <xf numFmtId="0" fontId="55" fillId="0" borderId="106" xfId="0" applyFont="1" applyBorder="1" applyAlignment="1">
      <alignment vertical="center" wrapText="1"/>
    </xf>
    <xf numFmtId="9" fontId="13" fillId="0" borderId="0" xfId="56" applyFont="1" applyAlignment="1">
      <alignment vertical="center"/>
    </xf>
    <xf numFmtId="186" fontId="14" fillId="27" borderId="22" xfId="63" applyNumberFormat="1" applyFont="1" applyFill="1" applyBorder="1" applyAlignment="1">
      <alignment vertical="center"/>
    </xf>
    <xf numFmtId="0" fontId="12" fillId="0" borderId="0" xfId="77"/>
    <xf numFmtId="200" fontId="72" fillId="33" borderId="122" xfId="77" applyNumberFormat="1" applyFont="1" applyFill="1" applyBorder="1" applyAlignment="1">
      <alignment vertical="center" shrinkToFit="1"/>
    </xf>
    <xf numFmtId="0" fontId="73" fillId="0" borderId="0" xfId="77" applyFont="1" applyAlignment="1">
      <alignment vertical="center"/>
    </xf>
    <xf numFmtId="0" fontId="74" fillId="0" borderId="0" xfId="77" applyFont="1" applyAlignment="1">
      <alignment horizontal="distributed" vertical="top" shrinkToFit="1"/>
    </xf>
    <xf numFmtId="0" fontId="75" fillId="0" borderId="0" xfId="77" applyFont="1" applyAlignment="1">
      <alignment horizontal="right" vertical="center"/>
    </xf>
    <xf numFmtId="0" fontId="77" fillId="0" borderId="124" xfId="77" applyFont="1" applyBorder="1" applyAlignment="1">
      <alignment horizontal="center" vertical="center" shrinkToFit="1"/>
    </xf>
    <xf numFmtId="0" fontId="77" fillId="0" borderId="128" xfId="77" applyFont="1" applyBorder="1" applyAlignment="1">
      <alignment horizontal="center" vertical="center" textRotation="255" shrinkToFit="1"/>
    </xf>
    <xf numFmtId="0" fontId="58" fillId="0" borderId="129" xfId="77" applyFont="1" applyBorder="1" applyAlignment="1">
      <alignment horizontal="center" vertical="center"/>
    </xf>
    <xf numFmtId="0" fontId="76" fillId="0" borderId="130" xfId="77" applyFont="1" applyBorder="1" applyAlignment="1">
      <alignment horizontal="right" vertical="top"/>
    </xf>
    <xf numFmtId="0" fontId="76" fillId="0" borderId="130" xfId="77" applyFont="1" applyBorder="1" applyAlignment="1">
      <alignment horizontal="right"/>
    </xf>
    <xf numFmtId="0" fontId="80" fillId="0" borderId="133" xfId="77" applyFont="1" applyBorder="1" applyAlignment="1">
      <alignment horizontal="right" vertical="center"/>
    </xf>
    <xf numFmtId="0" fontId="77" fillId="0" borderId="134" xfId="77" applyFont="1" applyBorder="1" applyAlignment="1">
      <alignment vertical="center"/>
    </xf>
    <xf numFmtId="0" fontId="12" fillId="0" borderId="134" xfId="77" applyBorder="1" applyAlignment="1">
      <alignment vertical="center"/>
    </xf>
    <xf numFmtId="0" fontId="12" fillId="0" borderId="135" xfId="77" applyBorder="1" applyAlignment="1">
      <alignment vertical="center"/>
    </xf>
    <xf numFmtId="0" fontId="77" fillId="0" borderId="130" xfId="77" applyFont="1" applyBorder="1" applyAlignment="1">
      <alignment horizontal="center" vertical="center" shrinkToFit="1"/>
    </xf>
    <xf numFmtId="0" fontId="12" fillId="0" borderId="128" xfId="77" applyBorder="1" applyAlignment="1">
      <alignment horizontal="center" vertical="center" shrinkToFit="1"/>
    </xf>
    <xf numFmtId="0" fontId="12" fillId="0" borderId="136" xfId="77" applyBorder="1"/>
    <xf numFmtId="0" fontId="12" fillId="0" borderId="137" xfId="77" applyBorder="1"/>
    <xf numFmtId="0" fontId="12" fillId="0" borderId="142" xfId="77" applyBorder="1"/>
    <xf numFmtId="0" fontId="12" fillId="0" borderId="144" xfId="77" applyBorder="1"/>
    <xf numFmtId="0" fontId="12" fillId="0" borderId="146" xfId="77" applyBorder="1"/>
    <xf numFmtId="0" fontId="12" fillId="0" borderId="147" xfId="77" applyBorder="1"/>
    <xf numFmtId="0" fontId="76" fillId="0" borderId="145" xfId="77" applyFont="1" applyBorder="1" applyAlignment="1">
      <alignment horizontal="right" vertical="top" shrinkToFit="1"/>
    </xf>
    <xf numFmtId="0" fontId="79" fillId="0" borderId="132" xfId="77" applyFont="1" applyBorder="1" applyAlignment="1">
      <alignment vertical="center"/>
    </xf>
    <xf numFmtId="0" fontId="12" fillId="0" borderId="132" xfId="77" applyBorder="1"/>
    <xf numFmtId="0" fontId="12" fillId="0" borderId="123" xfId="77" applyBorder="1"/>
    <xf numFmtId="0" fontId="12" fillId="0" borderId="158" xfId="77" applyBorder="1"/>
    <xf numFmtId="0" fontId="12" fillId="0" borderId="171" xfId="77" applyBorder="1"/>
    <xf numFmtId="0" fontId="12" fillId="0" borderId="172" xfId="77" applyBorder="1"/>
    <xf numFmtId="0" fontId="77" fillId="0" borderId="0" xfId="77" applyFont="1" applyAlignment="1">
      <alignment vertical="center"/>
    </xf>
    <xf numFmtId="0" fontId="12" fillId="0" borderId="173" xfId="77" applyBorder="1"/>
    <xf numFmtId="0" fontId="77" fillId="0" borderId="0" xfId="77" applyFont="1" applyAlignment="1">
      <alignment horizontal="right"/>
    </xf>
    <xf numFmtId="0" fontId="77" fillId="0" borderId="0" xfId="77" applyFont="1"/>
    <xf numFmtId="0" fontId="12" fillId="0" borderId="174" xfId="77" applyBorder="1"/>
    <xf numFmtId="0" fontId="12" fillId="0" borderId="175" xfId="77" applyBorder="1"/>
    <xf numFmtId="0" fontId="12" fillId="0" borderId="126" xfId="77" applyBorder="1"/>
    <xf numFmtId="0" fontId="12" fillId="0" borderId="176" xfId="77" applyBorder="1"/>
    <xf numFmtId="0" fontId="12" fillId="0" borderId="0" xfId="77" applyBorder="1"/>
    <xf numFmtId="0" fontId="77" fillId="0" borderId="177" xfId="77" applyFont="1" applyBorder="1"/>
    <xf numFmtId="0" fontId="12" fillId="0" borderId="140" xfId="77" applyBorder="1"/>
    <xf numFmtId="0" fontId="12" fillId="0" borderId="178" xfId="77" applyBorder="1"/>
    <xf numFmtId="0" fontId="12" fillId="0" borderId="179" xfId="77" applyBorder="1"/>
    <xf numFmtId="0" fontId="83" fillId="0" borderId="126" xfId="77" applyFont="1" applyBorder="1"/>
    <xf numFmtId="0" fontId="77" fillId="0" borderId="149" xfId="77" applyFont="1" applyBorder="1" applyAlignment="1">
      <alignment vertical="top"/>
    </xf>
    <xf numFmtId="0" fontId="12" fillId="0" borderId="149" xfId="77" applyBorder="1"/>
    <xf numFmtId="0" fontId="80" fillId="0" borderId="172" xfId="77" applyFont="1" applyBorder="1" applyAlignment="1">
      <alignment horizontal="right" vertical="top"/>
    </xf>
    <xf numFmtId="0" fontId="12" fillId="0" borderId="0" xfId="77" applyProtection="1"/>
    <xf numFmtId="0" fontId="74" fillId="0" borderId="0" xfId="77" applyFont="1" applyAlignment="1" applyProtection="1">
      <alignment horizontal="distributed" vertical="top" shrinkToFit="1"/>
    </xf>
    <xf numFmtId="0" fontId="77" fillId="0" borderId="124" xfId="77" applyFont="1" applyBorder="1" applyAlignment="1" applyProtection="1">
      <alignment horizontal="center" vertical="center" shrinkToFit="1"/>
    </xf>
    <xf numFmtId="0" fontId="77" fillId="0" borderId="128" xfId="77" applyFont="1" applyBorder="1" applyAlignment="1" applyProtection="1">
      <alignment horizontal="center" vertical="center" textRotation="255" shrinkToFit="1"/>
    </xf>
    <xf numFmtId="0" fontId="58" fillId="0" borderId="129" xfId="77" applyFont="1" applyBorder="1" applyAlignment="1" applyProtection="1">
      <alignment horizontal="center" vertical="center"/>
    </xf>
    <xf numFmtId="0" fontId="76" fillId="0" borderId="130" xfId="77" applyFont="1" applyBorder="1" applyAlignment="1" applyProtection="1">
      <alignment horizontal="right" vertical="top"/>
    </xf>
    <xf numFmtId="0" fontId="76" fillId="0" borderId="130" xfId="77" applyFont="1" applyBorder="1" applyAlignment="1" applyProtection="1">
      <alignment horizontal="right"/>
    </xf>
    <xf numFmtId="0" fontId="12" fillId="0" borderId="134" xfId="77" applyBorder="1" applyAlignment="1" applyProtection="1">
      <alignment vertical="center"/>
    </xf>
    <xf numFmtId="0" fontId="12" fillId="0" borderId="135" xfId="77" applyBorder="1" applyAlignment="1" applyProtection="1">
      <alignment vertical="center"/>
    </xf>
    <xf numFmtId="0" fontId="77" fillId="0" borderId="130" xfId="77" applyFont="1" applyBorder="1" applyAlignment="1" applyProtection="1">
      <alignment horizontal="center" vertical="center" shrinkToFit="1"/>
    </xf>
    <xf numFmtId="0" fontId="12" fillId="0" borderId="128" xfId="77" applyBorder="1" applyAlignment="1" applyProtection="1">
      <alignment horizontal="center" vertical="center" shrinkToFit="1"/>
    </xf>
    <xf numFmtId="0" fontId="12" fillId="0" borderId="136" xfId="77" applyBorder="1" applyProtection="1"/>
    <xf numFmtId="0" fontId="12" fillId="0" borderId="137" xfId="77" applyBorder="1" applyProtection="1"/>
    <xf numFmtId="0" fontId="12" fillId="0" borderId="142" xfId="77" applyBorder="1" applyProtection="1"/>
    <xf numFmtId="0" fontId="12" fillId="0" borderId="144" xfId="77" applyBorder="1" applyProtection="1"/>
    <xf numFmtId="0" fontId="12" fillId="0" borderId="146" xfId="77" applyBorder="1" applyProtection="1"/>
    <xf numFmtId="0" fontId="12" fillId="0" borderId="147" xfId="77" applyBorder="1" applyProtection="1"/>
    <xf numFmtId="0" fontId="76" fillId="0" borderId="145" xfId="77" applyFont="1" applyBorder="1" applyAlignment="1" applyProtection="1">
      <alignment horizontal="right" vertical="top" shrinkToFit="1"/>
    </xf>
    <xf numFmtId="0" fontId="79" fillId="0" borderId="132" xfId="77" applyFont="1" applyBorder="1" applyAlignment="1" applyProtection="1">
      <alignment vertical="center"/>
    </xf>
    <xf numFmtId="0" fontId="12" fillId="0" borderId="132" xfId="77" applyBorder="1" applyProtection="1"/>
    <xf numFmtId="0" fontId="12" fillId="0" borderId="123" xfId="77" applyBorder="1" applyProtection="1"/>
    <xf numFmtId="0" fontId="12" fillId="0" borderId="158" xfId="77" applyBorder="1" applyProtection="1"/>
    <xf numFmtId="0" fontId="12" fillId="0" borderId="171" xfId="77" applyBorder="1" applyProtection="1"/>
    <xf numFmtId="0" fontId="12" fillId="0" borderId="172" xfId="77" applyBorder="1" applyProtection="1"/>
    <xf numFmtId="0" fontId="12" fillId="0" borderId="148" xfId="77" applyFont="1" applyBorder="1" applyAlignment="1" applyProtection="1">
      <alignment horizontal="center" vertical="center"/>
    </xf>
    <xf numFmtId="0" fontId="79" fillId="0" borderId="149" xfId="77" applyFont="1" applyBorder="1" applyAlignment="1" applyProtection="1">
      <alignment horizontal="center" vertical="center"/>
    </xf>
    <xf numFmtId="0" fontId="77" fillId="0" borderId="0" xfId="77" applyFont="1" applyAlignment="1" applyProtection="1">
      <alignment vertical="center"/>
    </xf>
    <xf numFmtId="0" fontId="12" fillId="0" borderId="173" xfId="77" applyBorder="1" applyProtection="1"/>
    <xf numFmtId="0" fontId="77" fillId="0" borderId="0" xfId="77" applyFont="1" applyAlignment="1" applyProtection="1">
      <alignment horizontal="right"/>
    </xf>
    <xf numFmtId="0" fontId="77" fillId="0" borderId="0" xfId="77" applyFont="1" applyProtection="1"/>
    <xf numFmtId="0" fontId="12" fillId="0" borderId="174" xfId="77" applyBorder="1" applyProtection="1"/>
    <xf numFmtId="0" fontId="12" fillId="0" borderId="175" xfId="77" applyBorder="1" applyProtection="1"/>
    <xf numFmtId="0" fontId="12" fillId="0" borderId="126" xfId="77" applyBorder="1" applyProtection="1"/>
    <xf numFmtId="0" fontId="12" fillId="0" borderId="176" xfId="77" applyBorder="1" applyProtection="1"/>
    <xf numFmtId="0" fontId="12" fillId="0" borderId="0" xfId="77" applyBorder="1" applyProtection="1"/>
    <xf numFmtId="0" fontId="77" fillId="0" borderId="177" xfId="77" applyFont="1" applyBorder="1" applyProtection="1"/>
    <xf numFmtId="0" fontId="12" fillId="0" borderId="140" xfId="77" applyBorder="1" applyProtection="1"/>
    <xf numFmtId="0" fontId="12" fillId="0" borderId="178" xfId="77" applyBorder="1" applyProtection="1"/>
    <xf numFmtId="0" fontId="12" fillId="0" borderId="179" xfId="77" applyBorder="1" applyProtection="1"/>
    <xf numFmtId="0" fontId="83" fillId="0" borderId="126" xfId="77" applyFont="1" applyBorder="1" applyProtection="1"/>
    <xf numFmtId="0" fontId="77" fillId="0" borderId="149" xfId="77" applyFont="1" applyBorder="1" applyAlignment="1" applyProtection="1">
      <alignment vertical="top"/>
    </xf>
    <xf numFmtId="0" fontId="12" fillId="0" borderId="149" xfId="77" applyBorder="1" applyProtection="1"/>
    <xf numFmtId="0" fontId="80" fillId="0" borderId="172" xfId="77" applyFont="1" applyBorder="1" applyAlignment="1" applyProtection="1">
      <alignment horizontal="right" vertical="top"/>
    </xf>
    <xf numFmtId="0" fontId="12" fillId="0" borderId="148" xfId="77" applyFont="1" applyFill="1" applyBorder="1" applyAlignment="1" applyProtection="1">
      <alignment horizontal="center" vertical="center"/>
      <protection locked="0"/>
    </xf>
    <xf numFmtId="0" fontId="79" fillId="0" borderId="149" xfId="77" applyFont="1" applyFill="1" applyBorder="1" applyAlignment="1">
      <alignment horizontal="center" vertical="center"/>
    </xf>
    <xf numFmtId="180" fontId="55" fillId="0" borderId="22" xfId="73" applyNumberFormat="1" applyFont="1" applyFill="1" applyBorder="1" applyAlignment="1">
      <alignment horizontal="center" vertical="center"/>
    </xf>
    <xf numFmtId="180" fontId="55" fillId="27" borderId="22" xfId="73" applyNumberFormat="1" applyFont="1" applyFill="1" applyBorder="1" applyAlignment="1">
      <alignment horizontal="center" vertical="center"/>
    </xf>
    <xf numFmtId="0" fontId="12" fillId="0" borderId="0" xfId="0" applyFont="1">
      <alignment vertical="center"/>
    </xf>
    <xf numFmtId="0" fontId="25" fillId="0" borderId="0" xfId="0" applyFont="1">
      <alignment vertical="center"/>
    </xf>
    <xf numFmtId="0" fontId="58" fillId="0" borderId="0" xfId="0" applyFont="1" applyAlignment="1">
      <alignment vertical="center"/>
    </xf>
    <xf numFmtId="0" fontId="3" fillId="0" borderId="0" xfId="0" applyFont="1" applyFill="1" applyBorder="1" applyAlignment="1">
      <alignment horizontal="left" vertical="center" wrapText="1"/>
    </xf>
    <xf numFmtId="177" fontId="3" fillId="0" borderId="13"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16"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Alignment="1">
      <alignment horizontal="left" vertical="center"/>
    </xf>
    <xf numFmtId="0" fontId="12" fillId="0" borderId="22" xfId="0" applyFont="1" applyBorder="1" applyAlignment="1">
      <alignment horizontal="center" vertical="center" wrapText="1"/>
    </xf>
    <xf numFmtId="0" fontId="3" fillId="0" borderId="78" xfId="0" applyFont="1" applyFill="1" applyBorder="1">
      <alignment vertical="center"/>
    </xf>
    <xf numFmtId="0" fontId="3" fillId="0" borderId="59" xfId="0" applyFont="1" applyFill="1" applyBorder="1">
      <alignment vertical="center"/>
    </xf>
    <xf numFmtId="0" fontId="3" fillId="0" borderId="54" xfId="0" applyFont="1" applyFill="1" applyBorder="1">
      <alignment vertical="center"/>
    </xf>
    <xf numFmtId="179" fontId="3" fillId="0" borderId="0" xfId="0" applyNumberFormat="1" applyFont="1" applyFill="1" applyBorder="1" applyAlignment="1">
      <alignment vertical="top" wrapText="1"/>
    </xf>
    <xf numFmtId="179" fontId="3" fillId="0" borderId="16" xfId="0" applyNumberFormat="1" applyFont="1" applyFill="1" applyBorder="1" applyAlignment="1">
      <alignment vertical="top"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179" fontId="3" fillId="0" borderId="13" xfId="0" applyNumberFormat="1" applyFont="1" applyFill="1" applyBorder="1" applyAlignment="1">
      <alignment vertical="top" wrapText="1"/>
    </xf>
    <xf numFmtId="179" fontId="3" fillId="0" borderId="15" xfId="0" applyNumberFormat="1" applyFont="1" applyFill="1" applyBorder="1" applyAlignment="1">
      <alignment vertical="top" wrapText="1"/>
    </xf>
    <xf numFmtId="179" fontId="3" fillId="0" borderId="17" xfId="0" applyNumberFormat="1" applyFont="1" applyFill="1" applyBorder="1" applyAlignment="1">
      <alignment vertical="top" wrapText="1"/>
    </xf>
    <xf numFmtId="179" fontId="3" fillId="0" borderId="14" xfId="0" applyNumberFormat="1" applyFont="1" applyFill="1" applyBorder="1" applyAlignment="1">
      <alignment vertical="top" wrapText="1"/>
    </xf>
    <xf numFmtId="0" fontId="3" fillId="0" borderId="0" xfId="0" applyFont="1" applyFill="1" applyBorder="1" applyAlignment="1">
      <alignment vertical="top" wrapText="1"/>
    </xf>
    <xf numFmtId="41" fontId="12" fillId="0" borderId="0" xfId="0" applyNumberFormat="1" applyFont="1" applyFill="1" applyBorder="1" applyAlignment="1">
      <alignment vertical="center" wrapText="1"/>
    </xf>
    <xf numFmtId="0" fontId="55" fillId="28" borderId="25" xfId="73"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distributed" wrapText="1"/>
    </xf>
    <xf numFmtId="0" fontId="3" fillId="0" borderId="0" xfId="0" applyFont="1" applyFill="1" applyBorder="1" applyAlignment="1">
      <alignment horizontal="distributed" vertical="center" wrapText="1"/>
    </xf>
    <xf numFmtId="179"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0" xfId="0" applyFont="1" applyFill="1" applyBorder="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3" fillId="0" borderId="0" xfId="0" applyFont="1" applyAlignment="1">
      <alignment horizontal="center" vertical="center"/>
    </xf>
    <xf numFmtId="0" fontId="55" fillId="28" borderId="21" xfId="73" applyFont="1" applyFill="1" applyBorder="1" applyAlignment="1">
      <alignment horizontal="center" vertical="center"/>
    </xf>
    <xf numFmtId="0" fontId="55" fillId="28" borderId="19" xfId="73" applyFont="1" applyFill="1" applyBorder="1" applyAlignment="1">
      <alignment horizontal="center" vertical="center"/>
    </xf>
    <xf numFmtId="0" fontId="55" fillId="28" borderId="61" xfId="73" applyFont="1" applyFill="1" applyBorder="1" applyAlignment="1">
      <alignment horizontal="center" vertical="center"/>
    </xf>
    <xf numFmtId="0" fontId="55" fillId="30" borderId="0" xfId="73" applyFont="1" applyFill="1" applyBorder="1" applyAlignment="1">
      <alignment horizontal="center" vertical="center"/>
    </xf>
    <xf numFmtId="0" fontId="55" fillId="28" borderId="25" xfId="73" applyFont="1" applyFill="1" applyBorder="1" applyAlignment="1">
      <alignment horizontal="center" vertical="center"/>
    </xf>
    <xf numFmtId="0" fontId="53" fillId="0" borderId="0" xfId="0" applyFont="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left" vertical="center"/>
    </xf>
    <xf numFmtId="0" fontId="0" fillId="0" borderId="24" xfId="0" applyFill="1" applyBorder="1" applyAlignment="1">
      <alignment horizontal="center" vertical="center"/>
    </xf>
    <xf numFmtId="0" fontId="0" fillId="0" borderId="2" xfId="0" applyFill="1" applyBorder="1" applyAlignment="1">
      <alignment vertical="center"/>
    </xf>
    <xf numFmtId="0" fontId="0" fillId="0" borderId="13" xfId="0" applyFill="1" applyBorder="1" applyAlignment="1">
      <alignmen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36" borderId="21" xfId="0" applyNumberFormat="1" applyFill="1" applyBorder="1" applyAlignment="1">
      <alignment horizontal="center" vertical="center"/>
    </xf>
    <xf numFmtId="49" fontId="0" fillId="36" borderId="22" xfId="0" applyNumberFormat="1" applyFill="1" applyBorder="1" applyAlignment="1">
      <alignment horizontal="center" vertical="center"/>
    </xf>
    <xf numFmtId="49" fontId="0" fillId="36" borderId="22" xfId="0" applyNumberFormat="1" applyFill="1" applyBorder="1" applyAlignment="1">
      <alignment horizontal="right" vertical="center"/>
    </xf>
    <xf numFmtId="177" fontId="0" fillId="36" borderId="22" xfId="0" applyNumberFormat="1" applyFill="1" applyBorder="1" applyAlignment="1">
      <alignment horizontal="right" vertical="center"/>
    </xf>
    <xf numFmtId="0" fontId="0" fillId="0" borderId="22" xfId="0" applyBorder="1">
      <alignment vertical="center"/>
    </xf>
    <xf numFmtId="0" fontId="12" fillId="27" borderId="0" xfId="0" applyFont="1" applyFill="1" applyBorder="1" applyAlignment="1">
      <alignment horizontal="left" vertical="center" wrapText="1"/>
    </xf>
    <xf numFmtId="0" fontId="12" fillId="27" borderId="0" xfId="0" applyFont="1" applyFill="1" applyBorder="1" applyAlignment="1">
      <alignment horizontal="justify" vertical="center" wrapText="1"/>
    </xf>
    <xf numFmtId="0" fontId="12" fillId="27" borderId="0" xfId="0" applyFont="1" applyFill="1" applyBorder="1" applyAlignment="1">
      <alignment horizontal="left" vertical="center"/>
    </xf>
    <xf numFmtId="0" fontId="11" fillId="27" borderId="0" xfId="0" applyFont="1" applyFill="1" applyBorder="1">
      <alignment vertical="center"/>
    </xf>
    <xf numFmtId="41" fontId="12" fillId="27" borderId="0" xfId="0" applyNumberFormat="1" applyFont="1" applyFill="1" applyBorder="1" applyAlignment="1">
      <alignment vertical="center"/>
    </xf>
    <xf numFmtId="41" fontId="12" fillId="0" borderId="0" xfId="0" applyNumberFormat="1" applyFont="1" applyFill="1" applyBorder="1" applyAlignment="1">
      <alignment vertical="center"/>
    </xf>
    <xf numFmtId="0" fontId="0" fillId="0" borderId="22" xfId="0" applyFont="1" applyBorder="1">
      <alignment vertical="center"/>
    </xf>
    <xf numFmtId="0" fontId="11" fillId="0" borderId="22" xfId="0" applyFont="1" applyBorder="1">
      <alignment vertical="center"/>
    </xf>
    <xf numFmtId="41" fontId="11" fillId="0" borderId="22" xfId="0" applyNumberFormat="1" applyFont="1" applyBorder="1">
      <alignment vertical="center"/>
    </xf>
    <xf numFmtId="0" fontId="11" fillId="0" borderId="22" xfId="0" applyFont="1" applyBorder="1" applyAlignment="1">
      <alignment horizontal="center" vertical="center"/>
    </xf>
    <xf numFmtId="0" fontId="0" fillId="0" borderId="22" xfId="0" applyFont="1" applyBorder="1" applyAlignment="1">
      <alignment horizontal="center" vertical="center"/>
    </xf>
    <xf numFmtId="41" fontId="11" fillId="0" borderId="22" xfId="0" applyNumberFormat="1" applyFont="1" applyBorder="1" applyAlignment="1">
      <alignment horizontal="center" vertical="center"/>
    </xf>
    <xf numFmtId="38" fontId="11" fillId="0" borderId="22" xfId="63" applyFont="1" applyBorder="1" applyAlignment="1">
      <alignment horizontal="center" vertical="center"/>
    </xf>
    <xf numFmtId="41" fontId="11" fillId="0" borderId="22" xfId="0" applyNumberFormat="1" applyFont="1" applyBorder="1" applyAlignment="1">
      <alignment vertical="center"/>
    </xf>
    <xf numFmtId="0" fontId="0" fillId="0" borderId="22" xfId="0" applyBorder="1" applyAlignment="1">
      <alignment horizontal="right" vertical="center"/>
    </xf>
    <xf numFmtId="180" fontId="0" fillId="27" borderId="22" xfId="0" applyNumberFormat="1" applyFill="1" applyBorder="1" applyAlignment="1">
      <alignment horizontal="center" vertical="center"/>
    </xf>
    <xf numFmtId="49" fontId="0" fillId="37" borderId="22" xfId="0" applyNumberFormat="1" applyFill="1" applyBorder="1" applyAlignment="1">
      <alignment horizontal="center" vertical="center"/>
    </xf>
    <xf numFmtId="49" fontId="0" fillId="38" borderId="22" xfId="0" applyNumberFormat="1" applyFill="1" applyBorder="1" applyAlignment="1">
      <alignment horizontal="center" vertical="center"/>
    </xf>
    <xf numFmtId="49" fontId="0" fillId="38" borderId="23" xfId="0" applyNumberFormat="1" applyFill="1" applyBorder="1" applyAlignment="1">
      <alignment horizontal="center" vertical="center"/>
    </xf>
    <xf numFmtId="49" fontId="0" fillId="38" borderId="21" xfId="0" applyNumberFormat="1" applyFill="1" applyBorder="1" applyAlignment="1">
      <alignment horizontal="center" vertical="center"/>
    </xf>
    <xf numFmtId="49" fontId="0" fillId="37" borderId="24" xfId="0" applyNumberFormat="1" applyFill="1" applyBorder="1" applyAlignment="1">
      <alignment horizontal="center" vertical="center"/>
    </xf>
    <xf numFmtId="49" fontId="0" fillId="37" borderId="21" xfId="0" applyNumberFormat="1" applyFill="1" applyBorder="1" applyAlignment="1">
      <alignment horizontal="center" vertical="center"/>
    </xf>
    <xf numFmtId="0" fontId="0" fillId="0" borderId="21" xfId="0" applyBorder="1">
      <alignment vertical="center"/>
    </xf>
    <xf numFmtId="179" fontId="0" fillId="39" borderId="22" xfId="0" applyNumberFormat="1" applyFill="1" applyBorder="1" applyAlignment="1">
      <alignment horizontal="center" vertical="center"/>
    </xf>
    <xf numFmtId="49" fontId="0" fillId="39" borderId="22" xfId="0" applyNumberFormat="1" applyFill="1" applyBorder="1" applyAlignment="1">
      <alignment horizontal="center" vertical="center"/>
    </xf>
    <xf numFmtId="49" fontId="8" fillId="39" borderId="182" xfId="0" applyNumberFormat="1" applyFont="1" applyFill="1" applyBorder="1" applyAlignment="1">
      <alignment horizontal="center" vertical="center"/>
    </xf>
    <xf numFmtId="0" fontId="0" fillId="0" borderId="22" xfId="0" applyFont="1" applyFill="1" applyBorder="1" applyAlignment="1">
      <alignment horizontal="center" vertical="center"/>
    </xf>
    <xf numFmtId="41" fontId="12" fillId="0" borderId="0" xfId="0" applyNumberFormat="1" applyFont="1" applyBorder="1" applyAlignment="1">
      <alignment vertical="center"/>
    </xf>
    <xf numFmtId="38" fontId="13" fillId="0" borderId="22" xfId="63" applyFont="1" applyFill="1" applyBorder="1" applyAlignment="1">
      <alignment horizontal="center" vertical="center"/>
    </xf>
    <xf numFmtId="38" fontId="13" fillId="0" borderId="22" xfId="63" applyFont="1" applyFill="1" applyBorder="1" applyAlignment="1">
      <alignment horizontal="center" vertical="center"/>
    </xf>
    <xf numFmtId="38" fontId="13" fillId="27" borderId="22" xfId="63" applyFont="1" applyFill="1" applyBorder="1" applyAlignment="1">
      <alignment horizontal="center" vertical="center"/>
    </xf>
    <xf numFmtId="38" fontId="13" fillId="0" borderId="22" xfId="63" applyFont="1" applyFill="1" applyBorder="1" applyAlignment="1">
      <alignment horizontal="center" vertical="center"/>
    </xf>
    <xf numFmtId="38" fontId="13" fillId="27" borderId="22" xfId="63" applyFont="1" applyFill="1" applyBorder="1" applyAlignment="1">
      <alignment horizontal="center" vertical="center"/>
    </xf>
    <xf numFmtId="38" fontId="1" fillId="0" borderId="22" xfId="63" applyFont="1" applyFill="1" applyBorder="1" applyAlignment="1">
      <alignment horizontal="left" vertical="center" shrinkToFit="1"/>
    </xf>
    <xf numFmtId="38" fontId="0" fillId="0" borderId="22" xfId="63" applyFont="1" applyFill="1" applyBorder="1" applyAlignment="1">
      <alignment horizontal="left" vertical="center" shrinkToFit="1"/>
    </xf>
    <xf numFmtId="193" fontId="55" fillId="27" borderId="22" xfId="73" applyNumberFormat="1" applyFont="1" applyFill="1" applyBorder="1" applyAlignment="1">
      <alignment vertical="center"/>
    </xf>
    <xf numFmtId="0" fontId="55" fillId="27" borderId="183" xfId="73" applyFont="1" applyFill="1" applyBorder="1" applyAlignment="1">
      <alignment horizontal="left" vertical="center"/>
    </xf>
    <xf numFmtId="0" fontId="55" fillId="27" borderId="2" xfId="73" applyFont="1" applyFill="1" applyBorder="1" applyAlignment="1">
      <alignment horizontal="left" vertical="center"/>
    </xf>
    <xf numFmtId="0" fontId="55" fillId="0" borderId="184" xfId="73" applyFont="1" applyFill="1" applyBorder="1" applyAlignment="1">
      <alignment horizontal="center" vertical="center"/>
    </xf>
    <xf numFmtId="192" fontId="55" fillId="27" borderId="183" xfId="73" applyNumberFormat="1" applyFont="1" applyFill="1" applyBorder="1">
      <alignment vertical="center"/>
    </xf>
    <xf numFmtId="192" fontId="55" fillId="27" borderId="80" xfId="73" applyNumberFormat="1" applyFont="1" applyFill="1" applyBorder="1">
      <alignment vertical="center"/>
    </xf>
    <xf numFmtId="192" fontId="55" fillId="27" borderId="80" xfId="73" quotePrefix="1" applyNumberFormat="1" applyFont="1" applyFill="1" applyBorder="1">
      <alignment vertical="center"/>
    </xf>
    <xf numFmtId="190" fontId="55" fillId="0" borderId="22" xfId="73" applyNumberFormat="1" applyFont="1" applyFill="1" applyBorder="1" applyAlignment="1">
      <alignment horizontal="right" vertical="center"/>
    </xf>
    <xf numFmtId="190" fontId="55" fillId="0" borderId="80" xfId="73" applyNumberFormat="1" applyFont="1" applyFill="1" applyBorder="1" applyAlignment="1">
      <alignment horizontal="right" vertical="center"/>
    </xf>
    <xf numFmtId="190" fontId="55" fillId="0" borderId="25" xfId="73" applyNumberFormat="1" applyFont="1" applyFill="1" applyBorder="1" applyAlignment="1">
      <alignment horizontal="right" vertical="center"/>
    </xf>
    <xf numFmtId="180" fontId="55" fillId="0" borderId="185" xfId="73" applyNumberFormat="1" applyFont="1" applyFill="1" applyBorder="1" applyAlignment="1">
      <alignment horizontal="right" vertical="center"/>
    </xf>
    <xf numFmtId="177" fontId="55" fillId="0" borderId="184" xfId="73" applyNumberFormat="1" applyFont="1" applyFill="1" applyBorder="1" applyAlignment="1">
      <alignment horizontal="right" vertical="center"/>
    </xf>
    <xf numFmtId="188" fontId="55" fillId="27" borderId="41" xfId="73" applyNumberFormat="1" applyFont="1" applyFill="1" applyBorder="1">
      <alignment vertical="center"/>
    </xf>
    <xf numFmtId="193" fontId="55" fillId="27" borderId="24" xfId="73" applyNumberFormat="1" applyFont="1" applyFill="1" applyBorder="1" applyAlignment="1">
      <alignment vertical="center" wrapText="1"/>
    </xf>
    <xf numFmtId="188" fontId="55" fillId="27" borderId="184" xfId="73" quotePrefix="1" applyNumberFormat="1" applyFont="1" applyFill="1" applyBorder="1">
      <alignment vertical="center"/>
    </xf>
    <xf numFmtId="188" fontId="55" fillId="27" borderId="26" xfId="73" quotePrefix="1" applyNumberFormat="1" applyFont="1" applyFill="1" applyBorder="1">
      <alignment vertical="center"/>
    </xf>
    <xf numFmtId="38" fontId="13" fillId="0" borderId="22" xfId="63" applyFont="1" applyFill="1" applyBorder="1" applyAlignment="1">
      <alignment horizontal="center" vertical="center"/>
    </xf>
    <xf numFmtId="38" fontId="13" fillId="27" borderId="22" xfId="63" applyFont="1" applyFill="1" applyBorder="1" applyAlignment="1">
      <alignment horizontal="center" vertical="center"/>
    </xf>
    <xf numFmtId="189" fontId="55" fillId="0" borderId="22" xfId="73" applyNumberFormat="1" applyFont="1" applyFill="1" applyBorder="1" applyAlignment="1">
      <alignment horizontal="center" vertical="center" shrinkToFit="1"/>
    </xf>
    <xf numFmtId="0" fontId="55" fillId="0" borderId="22" xfId="73" applyFont="1" applyFill="1" applyBorder="1" applyAlignment="1">
      <alignment horizontal="center" vertical="center" shrinkToFit="1"/>
    </xf>
    <xf numFmtId="188" fontId="55" fillId="27" borderId="185" xfId="73" quotePrefix="1" applyNumberFormat="1" applyFont="1" applyFill="1" applyBorder="1">
      <alignment vertical="center"/>
    </xf>
    <xf numFmtId="189" fontId="55" fillId="27" borderId="26" xfId="73" applyNumberFormat="1" applyFont="1" applyFill="1" applyBorder="1">
      <alignment vertical="center"/>
    </xf>
    <xf numFmtId="180" fontId="7" fillId="27" borderId="22" xfId="73" applyNumberFormat="1" applyFont="1" applyFill="1" applyBorder="1" applyAlignment="1">
      <alignment horizontal="center" vertical="center" shrinkToFit="1"/>
    </xf>
    <xf numFmtId="38" fontId="7" fillId="0" borderId="22" xfId="63" applyFont="1" applyFill="1" applyBorder="1" applyAlignment="1">
      <alignment horizontal="center" vertical="center" shrinkToFit="1"/>
    </xf>
    <xf numFmtId="187" fontId="7" fillId="27" borderId="23" xfId="73" applyNumberFormat="1" applyFont="1" applyFill="1" applyBorder="1" applyAlignment="1">
      <alignment horizontal="center" vertical="center" shrinkToFit="1"/>
    </xf>
    <xf numFmtId="187" fontId="7" fillId="0" borderId="22" xfId="73" applyNumberFormat="1" applyFont="1" applyFill="1" applyBorder="1" applyAlignment="1">
      <alignment horizontal="center" vertical="center" shrinkToFit="1"/>
    </xf>
    <xf numFmtId="180" fontId="7" fillId="0" borderId="22" xfId="73" applyNumberFormat="1" applyFont="1" applyFill="1" applyBorder="1" applyAlignment="1">
      <alignment horizontal="center" vertical="center" shrinkToFit="1"/>
    </xf>
    <xf numFmtId="187" fontId="7" fillId="27" borderId="21" xfId="73" applyNumberFormat="1" applyFont="1" applyFill="1" applyBorder="1" applyAlignment="1">
      <alignment horizontal="center" vertical="center" shrinkToFit="1"/>
    </xf>
    <xf numFmtId="193" fontId="55" fillId="27" borderId="24" xfId="73" applyNumberFormat="1" applyFont="1" applyFill="1" applyBorder="1" applyAlignment="1">
      <alignment vertical="center" shrinkToFit="1"/>
    </xf>
    <xf numFmtId="38" fontId="13" fillId="0" borderId="22" xfId="63" applyFont="1" applyFill="1" applyBorder="1" applyAlignment="1">
      <alignment horizontal="center" vertical="center"/>
    </xf>
    <xf numFmtId="38" fontId="13" fillId="27" borderId="22" xfId="63" applyFont="1" applyFill="1" applyBorder="1" applyAlignment="1">
      <alignment horizontal="center" vertical="center"/>
    </xf>
    <xf numFmtId="188" fontId="55" fillId="27" borderId="19" xfId="73" quotePrefix="1" applyNumberFormat="1" applyFont="1" applyFill="1" applyBorder="1">
      <alignment vertical="center"/>
    </xf>
    <xf numFmtId="190" fontId="55" fillId="0" borderId="71" xfId="73" applyNumberFormat="1" applyFont="1" applyFill="1" applyBorder="1">
      <alignment vertical="center"/>
    </xf>
    <xf numFmtId="188" fontId="55" fillId="27" borderId="74" xfId="73" quotePrefix="1" applyNumberFormat="1" applyFont="1" applyFill="1" applyBorder="1">
      <alignment vertical="center"/>
    </xf>
    <xf numFmtId="205" fontId="55" fillId="0" borderId="70" xfId="73" applyNumberFormat="1" applyFont="1" applyFill="1" applyBorder="1" applyAlignment="1">
      <alignment horizontal="right" vertical="center"/>
    </xf>
    <xf numFmtId="193" fontId="93" fillId="27" borderId="24" xfId="73" applyNumberFormat="1" applyFont="1" applyFill="1" applyBorder="1" applyAlignment="1">
      <alignment vertical="center"/>
    </xf>
    <xf numFmtId="193" fontId="93" fillId="27" borderId="23" xfId="73" applyNumberFormat="1" applyFont="1" applyFill="1" applyBorder="1" applyAlignment="1">
      <alignment vertical="center"/>
    </xf>
    <xf numFmtId="0" fontId="93" fillId="0" borderId="23" xfId="73" applyFont="1" applyFill="1" applyBorder="1" applyAlignment="1">
      <alignment horizontal="left" vertical="center" indent="1"/>
    </xf>
    <xf numFmtId="0" fontId="93" fillId="0" borderId="24" xfId="73" applyFont="1" applyFill="1" applyBorder="1" applyAlignment="1">
      <alignment horizontal="left" vertical="center" indent="1"/>
    </xf>
    <xf numFmtId="186" fontId="61" fillId="27" borderId="22" xfId="63" applyNumberFormat="1" applyFont="1" applyFill="1" applyBorder="1" applyAlignment="1">
      <alignment vertical="center"/>
    </xf>
    <xf numFmtId="177" fontId="13" fillId="0" borderId="0" xfId="63" applyNumberFormat="1" applyFont="1" applyAlignment="1">
      <alignment vertical="center"/>
    </xf>
    <xf numFmtId="194" fontId="13" fillId="0" borderId="22" xfId="63" applyNumberFormat="1" applyFont="1" applyBorder="1" applyAlignment="1">
      <alignment vertical="center"/>
    </xf>
    <xf numFmtId="38" fontId="61" fillId="27" borderId="22" xfId="63" applyFont="1" applyFill="1" applyBorder="1" applyAlignment="1">
      <alignment horizontal="center" vertical="center"/>
    </xf>
    <xf numFmtId="181" fontId="61" fillId="27" borderId="22" xfId="63" applyNumberFormat="1" applyFont="1" applyFill="1" applyBorder="1" applyAlignment="1">
      <alignment horizontal="center" vertical="center"/>
    </xf>
    <xf numFmtId="38" fontId="61" fillId="0" borderId="22" xfId="63" applyFont="1" applyFill="1" applyBorder="1" applyAlignment="1">
      <alignment horizontal="left" vertical="center" shrinkToFit="1"/>
    </xf>
    <xf numFmtId="0" fontId="94" fillId="32" borderId="100" xfId="0" applyFont="1" applyFill="1" applyBorder="1" applyAlignment="1">
      <alignment horizontal="justify" vertical="center" wrapText="1"/>
    </xf>
    <xf numFmtId="0" fontId="94" fillId="32" borderId="107" xfId="0" applyFont="1" applyFill="1" applyBorder="1" applyAlignment="1">
      <alignment horizontal="justify" vertical="center" wrapText="1"/>
    </xf>
    <xf numFmtId="206" fontId="13" fillId="27" borderId="22" xfId="63" applyNumberFormat="1" applyFont="1" applyFill="1" applyBorder="1" applyAlignment="1">
      <alignment horizontal="center" vertical="center"/>
    </xf>
    <xf numFmtId="180" fontId="55" fillId="0" borderId="22" xfId="73" applyNumberFormat="1" applyFont="1" applyFill="1" applyBorder="1" applyAlignment="1">
      <alignment horizontal="center" vertical="center" shrinkToFit="1"/>
    </xf>
    <xf numFmtId="188" fontId="55" fillId="27" borderId="85" xfId="73" quotePrefix="1" applyNumberFormat="1" applyFont="1" applyFill="1" applyBorder="1">
      <alignment vertical="center"/>
    </xf>
    <xf numFmtId="189" fontId="55" fillId="27" borderId="18" xfId="73" applyNumberFormat="1" applyFont="1" applyFill="1" applyBorder="1">
      <alignment vertical="center"/>
    </xf>
    <xf numFmtId="188" fontId="55" fillId="27" borderId="62" xfId="73" quotePrefix="1" applyNumberFormat="1" applyFont="1" applyFill="1" applyBorder="1">
      <alignment vertical="center"/>
    </xf>
    <xf numFmtId="193" fontId="95" fillId="27" borderId="24" xfId="73" applyNumberFormat="1" applyFont="1" applyFill="1" applyBorder="1" applyAlignment="1">
      <alignment vertical="center"/>
    </xf>
    <xf numFmtId="193" fontId="95" fillId="27" borderId="21" xfId="73" applyNumberFormat="1" applyFont="1" applyFill="1" applyBorder="1" applyAlignment="1">
      <alignment vertical="center"/>
    </xf>
    <xf numFmtId="193" fontId="95" fillId="27" borderId="23" xfId="73" applyNumberFormat="1" applyFont="1" applyFill="1" applyBorder="1" applyAlignment="1">
      <alignment vertical="center"/>
    </xf>
    <xf numFmtId="0" fontId="95" fillId="0" borderId="23" xfId="73" applyFont="1" applyFill="1" applyBorder="1" applyAlignment="1">
      <alignment horizontal="left" vertical="center" indent="1"/>
    </xf>
    <xf numFmtId="0" fontId="95" fillId="0" borderId="24" xfId="73" applyFont="1" applyFill="1" applyBorder="1" applyAlignment="1">
      <alignment horizontal="left" vertical="center" indent="1"/>
    </xf>
    <xf numFmtId="0" fontId="55" fillId="0" borderId="21" xfId="73" applyFont="1" applyFill="1" applyBorder="1" applyAlignment="1">
      <alignment horizontal="left" vertical="center"/>
    </xf>
    <xf numFmtId="0" fontId="55" fillId="0" borderId="24" xfId="73" applyFont="1" applyFill="1" applyBorder="1" applyAlignment="1">
      <alignment horizontal="left" vertical="center" shrinkToFit="1"/>
    </xf>
    <xf numFmtId="188" fontId="96" fillId="27" borderId="41" xfId="73" quotePrefix="1" applyNumberFormat="1" applyFont="1" applyFill="1" applyBorder="1">
      <alignment vertical="center"/>
    </xf>
    <xf numFmtId="189" fontId="96" fillId="27" borderId="54" xfId="73" applyNumberFormat="1" applyFont="1" applyFill="1" applyBorder="1">
      <alignment vertical="center"/>
    </xf>
    <xf numFmtId="188" fontId="96" fillId="27" borderId="40" xfId="73" quotePrefix="1" applyNumberFormat="1" applyFont="1" applyFill="1" applyBorder="1">
      <alignment vertical="center"/>
    </xf>
    <xf numFmtId="188" fontId="96" fillId="27" borderId="49" xfId="73" applyNumberFormat="1" applyFont="1" applyFill="1" applyBorder="1">
      <alignment vertical="center"/>
    </xf>
    <xf numFmtId="188" fontId="96" fillId="27" borderId="50" xfId="73" applyNumberFormat="1" applyFont="1" applyFill="1" applyBorder="1">
      <alignment vertical="center"/>
    </xf>
    <xf numFmtId="38" fontId="13" fillId="0" borderId="22" xfId="63" applyFont="1" applyFill="1" applyBorder="1" applyAlignment="1">
      <alignment horizontal="center" vertical="center"/>
    </xf>
    <xf numFmtId="38" fontId="13" fillId="37" borderId="22" xfId="63" applyFont="1" applyFill="1" applyBorder="1" applyAlignment="1">
      <alignment horizontal="center" vertical="center"/>
    </xf>
    <xf numFmtId="181" fontId="13" fillId="37" borderId="22" xfId="63" applyNumberFormat="1" applyFont="1" applyFill="1" applyBorder="1" applyAlignment="1">
      <alignment horizontal="center" vertical="center"/>
    </xf>
    <xf numFmtId="38" fontId="13" fillId="27" borderId="22" xfId="63" applyNumberFormat="1" applyFont="1" applyFill="1" applyBorder="1" applyAlignment="1">
      <alignment horizontal="center" vertical="center"/>
    </xf>
    <xf numFmtId="193" fontId="55" fillId="37" borderId="24" xfId="73" applyNumberFormat="1" applyFont="1" applyFill="1" applyBorder="1" applyAlignment="1">
      <alignment vertical="center"/>
    </xf>
    <xf numFmtId="0" fontId="55" fillId="37" borderId="55" xfId="73" applyFont="1" applyFill="1" applyBorder="1" applyAlignment="1">
      <alignment horizontal="left" vertical="center"/>
    </xf>
    <xf numFmtId="0" fontId="55" fillId="37" borderId="59" xfId="73" applyFont="1" applyFill="1" applyBorder="1" applyAlignment="1">
      <alignment horizontal="left" vertical="center"/>
    </xf>
    <xf numFmtId="188" fontId="96" fillId="37" borderId="44" xfId="73" quotePrefix="1" applyNumberFormat="1" applyFont="1" applyFill="1" applyBorder="1">
      <alignment vertical="center"/>
    </xf>
    <xf numFmtId="188" fontId="96" fillId="37" borderId="41" xfId="73" quotePrefix="1" applyNumberFormat="1" applyFont="1" applyFill="1" applyBorder="1">
      <alignment vertical="center"/>
    </xf>
    <xf numFmtId="0" fontId="55" fillId="37" borderId="42" xfId="73" applyFont="1" applyFill="1" applyBorder="1" applyAlignment="1">
      <alignment horizontal="left" vertical="center"/>
    </xf>
    <xf numFmtId="0" fontId="55" fillId="37" borderId="45" xfId="73" applyFont="1" applyFill="1" applyBorder="1" applyAlignment="1">
      <alignment horizontal="left" vertical="center"/>
    </xf>
    <xf numFmtId="188" fontId="96" fillId="37" borderId="53" xfId="73" applyNumberFormat="1" applyFont="1" applyFill="1" applyBorder="1">
      <alignment vertical="center"/>
    </xf>
    <xf numFmtId="188" fontId="96" fillId="37" borderId="58" xfId="73" quotePrefix="1" applyNumberFormat="1" applyFont="1" applyFill="1" applyBorder="1">
      <alignment vertical="center"/>
    </xf>
    <xf numFmtId="188" fontId="96" fillId="37" borderId="40" xfId="73" quotePrefix="1" applyNumberFormat="1" applyFont="1" applyFill="1" applyBorder="1">
      <alignment vertical="center"/>
    </xf>
    <xf numFmtId="188" fontId="96" fillId="37" borderId="54" xfId="73" applyNumberFormat="1" applyFont="1" applyFill="1" applyBorder="1">
      <alignment vertical="center"/>
    </xf>
    <xf numFmtId="188" fontId="96" fillId="37" borderId="54" xfId="73" quotePrefix="1" applyNumberFormat="1" applyFont="1" applyFill="1" applyBorder="1">
      <alignment vertical="center"/>
    </xf>
    <xf numFmtId="188" fontId="96" fillId="37" borderId="53" xfId="73" quotePrefix="1" applyNumberFormat="1" applyFont="1" applyFill="1" applyBorder="1">
      <alignment vertical="center"/>
    </xf>
    <xf numFmtId="188" fontId="96" fillId="37" borderId="58" xfId="73" applyNumberFormat="1" applyFont="1" applyFill="1" applyBorder="1">
      <alignment vertical="center"/>
    </xf>
    <xf numFmtId="188" fontId="96" fillId="37" borderId="44" xfId="73" applyNumberFormat="1" applyFont="1" applyFill="1" applyBorder="1">
      <alignment vertical="center"/>
    </xf>
    <xf numFmtId="188" fontId="96" fillId="37" borderId="40" xfId="73" applyNumberFormat="1" applyFont="1" applyFill="1" applyBorder="1">
      <alignment vertical="center"/>
    </xf>
    <xf numFmtId="188" fontId="55" fillId="37" borderId="53" xfId="73" applyNumberFormat="1" applyFont="1" applyFill="1" applyBorder="1">
      <alignment vertical="center"/>
    </xf>
    <xf numFmtId="188" fontId="55" fillId="37" borderId="58" xfId="73" quotePrefix="1" applyNumberFormat="1" applyFont="1" applyFill="1" applyBorder="1">
      <alignment vertical="center"/>
    </xf>
    <xf numFmtId="0" fontId="13" fillId="27" borderId="22" xfId="63" applyNumberFormat="1" applyFont="1" applyFill="1" applyBorder="1" applyAlignment="1">
      <alignment vertical="center"/>
    </xf>
    <xf numFmtId="180" fontId="55" fillId="0" borderId="0" xfId="73" applyNumberFormat="1" applyFont="1" applyFill="1">
      <alignment vertical="center"/>
    </xf>
    <xf numFmtId="38" fontId="13" fillId="0" borderId="22" xfId="63" applyFont="1" applyFill="1" applyBorder="1" applyAlignment="1">
      <alignment horizontal="center" vertical="center"/>
    </xf>
    <xf numFmtId="38" fontId="13" fillId="27" borderId="22" xfId="63" applyFont="1"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49" fontId="0" fillId="37" borderId="26" xfId="0" applyNumberFormat="1" applyFill="1" applyBorder="1" applyAlignment="1">
      <alignment horizontal="left" vertical="top" wrapText="1"/>
    </xf>
    <xf numFmtId="49" fontId="0" fillId="37" borderId="2" xfId="0" applyNumberFormat="1" applyFill="1" applyBorder="1" applyAlignment="1">
      <alignment horizontal="left" vertical="top" wrapText="1"/>
    </xf>
    <xf numFmtId="49" fontId="0" fillId="37" borderId="25" xfId="0" applyNumberFormat="1" applyFill="1" applyBorder="1" applyAlignment="1">
      <alignment horizontal="left" vertical="top"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49" fontId="0" fillId="38" borderId="26" xfId="0" applyNumberFormat="1" applyFill="1" applyBorder="1" applyAlignment="1">
      <alignment horizontal="left" vertical="top" wrapText="1"/>
    </xf>
    <xf numFmtId="49" fontId="0" fillId="38" borderId="2" xfId="0" applyNumberFormat="1" applyFill="1" applyBorder="1" applyAlignment="1">
      <alignment horizontal="left" vertical="top" wrapText="1"/>
    </xf>
    <xf numFmtId="49" fontId="0" fillId="38" borderId="25" xfId="0" applyNumberFormat="1" applyFill="1" applyBorder="1" applyAlignment="1">
      <alignment horizontal="left" vertical="top" wrapText="1"/>
    </xf>
    <xf numFmtId="0" fontId="0" fillId="39" borderId="26" xfId="0" applyFill="1" applyBorder="1" applyAlignment="1">
      <alignment horizontal="left" vertical="top" wrapText="1"/>
    </xf>
    <xf numFmtId="0" fontId="0" fillId="39" borderId="2" xfId="0" applyFill="1" applyBorder="1" applyAlignment="1">
      <alignment horizontal="left" vertical="top" wrapText="1"/>
    </xf>
    <xf numFmtId="0" fontId="0" fillId="39" borderId="25" xfId="0" applyFill="1" applyBorder="1" applyAlignment="1">
      <alignment horizontal="left" vertical="top" wrapText="1"/>
    </xf>
    <xf numFmtId="0" fontId="91" fillId="0" borderId="19" xfId="0" applyFont="1" applyBorder="1" applyAlignment="1">
      <alignment horizontal="center" vertical="center"/>
    </xf>
    <xf numFmtId="0" fontId="91" fillId="0" borderId="90" xfId="0" applyFont="1" applyBorder="1" applyAlignment="1">
      <alignment horizontal="center" vertical="center"/>
    </xf>
    <xf numFmtId="0" fontId="0" fillId="0" borderId="22" xfId="0" applyBorder="1" applyAlignment="1">
      <alignment horizontal="right" vertical="center"/>
    </xf>
    <xf numFmtId="0" fontId="0" fillId="0" borderId="22" xfId="0" applyFill="1" applyBorder="1" applyAlignment="1">
      <alignment horizontal="center" vertical="center"/>
    </xf>
    <xf numFmtId="0" fontId="0" fillId="0" borderId="2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Border="1" applyAlignment="1">
      <alignment horizontal="right" vertical="center"/>
    </xf>
    <xf numFmtId="0" fontId="0" fillId="0" borderId="17" xfId="0" applyBorder="1" applyAlignment="1">
      <alignment horizontal="right" vertical="center"/>
    </xf>
    <xf numFmtId="0" fontId="0" fillId="0" borderId="24" xfId="0" applyFill="1" applyBorder="1" applyAlignment="1">
      <alignment horizontal="center" vertical="center" wrapText="1"/>
    </xf>
    <xf numFmtId="0" fontId="5" fillId="0" borderId="8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6" xfId="0" applyFont="1" applyFill="1" applyBorder="1" applyAlignment="1">
      <alignment horizontal="left" vertical="center"/>
    </xf>
    <xf numFmtId="0" fontId="5" fillId="0" borderId="1" xfId="0" applyFont="1" applyFill="1" applyBorder="1" applyAlignment="1">
      <alignment horizontal="left" vertical="center"/>
    </xf>
    <xf numFmtId="0" fontId="5" fillId="0" borderId="87" xfId="0" applyFont="1" applyFill="1" applyBorder="1" applyAlignment="1">
      <alignment horizontal="left" vertical="center"/>
    </xf>
    <xf numFmtId="0" fontId="0" fillId="0" borderId="24" xfId="0" applyFill="1" applyBorder="1" applyAlignment="1">
      <alignment horizontal="center" vertical="center"/>
    </xf>
    <xf numFmtId="0" fontId="0" fillId="0" borderId="21" xfId="0" applyFill="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179" fontId="0" fillId="0" borderId="88" xfId="0" applyNumberFormat="1" applyFill="1" applyBorder="1" applyAlignment="1">
      <alignment horizontal="left" vertical="center" shrinkToFit="1"/>
    </xf>
    <xf numFmtId="179" fontId="0" fillId="0" borderId="27" xfId="0" applyNumberFormat="1" applyFill="1" applyBorder="1" applyAlignment="1">
      <alignment horizontal="left" vertical="center" shrinkToFit="1"/>
    </xf>
    <xf numFmtId="179" fontId="0" fillId="0" borderId="89" xfId="0" applyNumberFormat="1" applyFill="1" applyBorder="1" applyAlignment="1">
      <alignment horizontal="left" vertical="center" shrinkToFit="1"/>
    </xf>
    <xf numFmtId="0" fontId="0" fillId="0" borderId="23" xfId="0" applyFill="1" applyBorder="1" applyAlignment="1">
      <alignment horizontal="center" vertical="center"/>
    </xf>
    <xf numFmtId="0" fontId="0" fillId="0" borderId="22" xfId="0" applyFill="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179" fontId="0" fillId="0" borderId="26" xfId="0" applyNumberFormat="1" applyFill="1" applyBorder="1" applyAlignment="1">
      <alignment horizontal="left" vertical="center" shrinkToFit="1"/>
    </xf>
    <xf numFmtId="179" fontId="0" fillId="0" borderId="2" xfId="0" applyNumberFormat="1" applyFill="1" applyBorder="1" applyAlignment="1">
      <alignment horizontal="left" vertical="center" shrinkToFit="1"/>
    </xf>
    <xf numFmtId="179" fontId="0" fillId="0" borderId="25" xfId="0" applyNumberFormat="1" applyFill="1" applyBorder="1" applyAlignment="1">
      <alignment horizontal="left" vertical="center" shrinkToFit="1"/>
    </xf>
    <xf numFmtId="49" fontId="0" fillId="38" borderId="26" xfId="0" applyNumberFormat="1" applyFill="1" applyBorder="1" applyAlignment="1">
      <alignment horizontal="left" vertical="center" wrapText="1"/>
    </xf>
    <xf numFmtId="49" fontId="0" fillId="38" borderId="2" xfId="0" applyNumberFormat="1" applyFill="1" applyBorder="1" applyAlignment="1">
      <alignment horizontal="left" vertical="center" wrapText="1"/>
    </xf>
    <xf numFmtId="49" fontId="0" fillId="38" borderId="25" xfId="0" applyNumberForma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179" fontId="3" fillId="0" borderId="0" xfId="0" applyNumberFormat="1" applyFont="1" applyFill="1" applyBorder="1" applyAlignment="1">
      <alignment horizontal="center" vertical="center"/>
    </xf>
    <xf numFmtId="0" fontId="3" fillId="0" borderId="0" xfId="0" applyFont="1" applyFill="1" applyBorder="1" applyAlignment="1">
      <alignment horizontal="distributed" vertical="center" wrapText="1"/>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0" xfId="0" applyNumberFormat="1" applyFont="1" applyFill="1" applyBorder="1" applyAlignment="1">
      <alignment horizontal="center" vertical="center" shrinkToFit="1"/>
    </xf>
    <xf numFmtId="179" fontId="3" fillId="0" borderId="0" xfId="0" applyNumberFormat="1"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distributed" wrapText="1"/>
    </xf>
    <xf numFmtId="0" fontId="3"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13" xfId="0" applyFont="1" applyFill="1" applyBorder="1" applyAlignment="1">
      <alignment horizontal="distributed" vertical="center" wrapText="1"/>
    </xf>
    <xf numFmtId="0" fontId="0" fillId="0" borderId="13" xfId="0" applyBorder="1" applyAlignment="1">
      <alignment horizontal="distributed" vertical="center"/>
    </xf>
    <xf numFmtId="0" fontId="0" fillId="0" borderId="0" xfId="0" applyBorder="1" applyAlignment="1">
      <alignment horizontal="distributed" vertical="center"/>
    </xf>
    <xf numFmtId="0" fontId="3" fillId="0" borderId="0" xfId="0" applyFont="1" applyFill="1" applyBorder="1" applyAlignment="1">
      <alignment horizontal="center" vertical="center" wrapText="1"/>
    </xf>
    <xf numFmtId="0" fontId="0" fillId="0" borderId="22" xfId="0" applyBorder="1" applyAlignment="1">
      <alignment horizontal="center" vertical="center"/>
    </xf>
    <xf numFmtId="0" fontId="0" fillId="36" borderId="26" xfId="0" applyFill="1" applyBorder="1" applyAlignment="1">
      <alignment horizontal="center" vertical="center"/>
    </xf>
    <xf numFmtId="0" fontId="0" fillId="36" borderId="2" xfId="0" applyFill="1" applyBorder="1" applyAlignment="1">
      <alignment horizontal="center" vertical="center"/>
    </xf>
    <xf numFmtId="0" fontId="0" fillId="36" borderId="25" xfId="0" applyFill="1"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6" xfId="0" applyBorder="1" applyAlignment="1">
      <alignment horizontal="right" vertical="center"/>
    </xf>
    <xf numFmtId="0" fontId="0" fillId="0" borderId="25" xfId="0" applyBorder="1" applyAlignment="1">
      <alignment horizontal="right" vertical="center"/>
    </xf>
    <xf numFmtId="0" fontId="0" fillId="0" borderId="15" xfId="0" applyBorder="1" applyAlignment="1">
      <alignment horizontal="center" vertical="center"/>
    </xf>
    <xf numFmtId="0" fontId="0" fillId="0" borderId="17" xfId="0" applyBorder="1" applyAlignment="1">
      <alignment horizontal="center" vertical="center"/>
    </xf>
    <xf numFmtId="180" fontId="0" fillId="36" borderId="26" xfId="0" applyNumberFormat="1" applyFill="1" applyBorder="1" applyAlignment="1">
      <alignment horizontal="right" vertical="center"/>
    </xf>
    <xf numFmtId="180" fontId="0" fillId="36" borderId="2" xfId="0" applyNumberFormat="1" applyFill="1" applyBorder="1" applyAlignment="1">
      <alignment horizontal="right" vertical="center"/>
    </xf>
    <xf numFmtId="180" fontId="0" fillId="36" borderId="25" xfId="0" applyNumberFormat="1" applyFill="1" applyBorder="1" applyAlignment="1">
      <alignment horizontal="right" vertical="center"/>
    </xf>
    <xf numFmtId="0" fontId="0" fillId="0" borderId="26" xfId="0" applyBorder="1" applyAlignment="1">
      <alignment horizontal="center" vertical="center"/>
    </xf>
    <xf numFmtId="49" fontId="0" fillId="36" borderId="26" xfId="0" applyNumberFormat="1" applyFill="1" applyBorder="1" applyAlignment="1">
      <alignment horizontal="left" vertical="center"/>
    </xf>
    <xf numFmtId="49" fontId="0" fillId="36" borderId="2" xfId="0" applyNumberFormat="1" applyFill="1" applyBorder="1" applyAlignment="1">
      <alignment horizontal="left" vertical="center"/>
    </xf>
    <xf numFmtId="49" fontId="0" fillId="36" borderId="25" xfId="0" applyNumberFormat="1" applyFill="1" applyBorder="1" applyAlignment="1">
      <alignment horizontal="left" vertical="center"/>
    </xf>
    <xf numFmtId="49" fontId="0" fillId="36" borderId="26" xfId="0" applyNumberFormat="1" applyFill="1" applyBorder="1" applyAlignment="1">
      <alignment horizontal="left" vertical="top" wrapText="1"/>
    </xf>
    <xf numFmtId="49" fontId="0" fillId="36" borderId="2" xfId="0" applyNumberFormat="1" applyFill="1" applyBorder="1" applyAlignment="1">
      <alignment horizontal="left" vertical="top" wrapText="1"/>
    </xf>
    <xf numFmtId="49" fontId="0" fillId="36" borderId="25" xfId="0" applyNumberFormat="1" applyFill="1" applyBorder="1" applyAlignment="1">
      <alignment horizontal="left" vertical="top" wrapText="1"/>
    </xf>
    <xf numFmtId="0" fontId="5" fillId="0" borderId="86" xfId="0" applyFont="1" applyBorder="1" applyAlignment="1">
      <alignment horizontal="center" vertical="center"/>
    </xf>
    <xf numFmtId="0" fontId="5" fillId="0" borderId="1" xfId="0" applyFont="1" applyBorder="1" applyAlignment="1">
      <alignment horizontal="center" vertical="center"/>
    </xf>
    <xf numFmtId="0" fontId="5" fillId="0" borderId="87" xfId="0" applyFont="1" applyBorder="1" applyAlignment="1">
      <alignment horizontal="center" vertical="center"/>
    </xf>
    <xf numFmtId="49" fontId="0" fillId="0" borderId="22" xfId="0" applyNumberFormat="1" applyFill="1" applyBorder="1" applyAlignment="1">
      <alignment vertical="center" shrinkToFit="1"/>
    </xf>
    <xf numFmtId="49" fontId="0" fillId="36" borderId="26" xfId="0" applyNumberFormat="1" applyFill="1" applyBorder="1" applyAlignment="1">
      <alignment horizontal="left" vertical="center" shrinkToFit="1"/>
    </xf>
    <xf numFmtId="49" fontId="0" fillId="36" borderId="2" xfId="0" applyNumberFormat="1" applyFill="1" applyBorder="1" applyAlignment="1">
      <alignment horizontal="left" vertical="center" shrinkToFit="1"/>
    </xf>
    <xf numFmtId="49" fontId="0" fillId="36" borderId="25" xfId="0" applyNumberFormat="1" applyFill="1" applyBorder="1" applyAlignment="1">
      <alignment horizontal="left" vertical="center" shrinkToFit="1"/>
    </xf>
    <xf numFmtId="49" fontId="0" fillId="36" borderId="21" xfId="0" applyNumberFormat="1" applyFill="1" applyBorder="1" applyAlignment="1">
      <alignment horizontal="center" vertical="center"/>
    </xf>
    <xf numFmtId="49" fontId="0" fillId="36" borderId="22" xfId="0" applyNumberFormat="1" applyFill="1" applyBorder="1" applyAlignment="1">
      <alignment vertical="center" shrinkToFit="1"/>
    </xf>
    <xf numFmtId="0" fontId="0" fillId="0" borderId="0" xfId="0" applyAlignment="1">
      <alignment horizontal="center" vertical="center"/>
    </xf>
    <xf numFmtId="49" fontId="0" fillId="36" borderId="26" xfId="0" applyNumberFormat="1" applyFill="1" applyBorder="1" applyAlignment="1">
      <alignment horizontal="center" vertical="center"/>
    </xf>
    <xf numFmtId="49" fontId="0" fillId="36" borderId="2" xfId="0" applyNumberFormat="1" applyFill="1" applyBorder="1" applyAlignment="1">
      <alignment horizontal="center" vertical="center"/>
    </xf>
    <xf numFmtId="49" fontId="0" fillId="36" borderId="25" xfId="0" applyNumberFormat="1" applyFill="1" applyBorder="1" applyAlignment="1">
      <alignment horizontal="center" vertical="center"/>
    </xf>
    <xf numFmtId="49" fontId="0" fillId="37" borderId="26" xfId="0" applyNumberFormat="1" applyFill="1" applyBorder="1" applyAlignment="1">
      <alignment horizontal="left" vertical="center" wrapText="1"/>
    </xf>
    <xf numFmtId="49" fontId="0" fillId="37" borderId="2" xfId="0" applyNumberFormat="1" applyFill="1" applyBorder="1" applyAlignment="1">
      <alignment horizontal="left" vertical="center" wrapText="1"/>
    </xf>
    <xf numFmtId="49" fontId="0" fillId="37" borderId="25" xfId="0" applyNumberFormat="1" applyFill="1" applyBorder="1" applyAlignment="1">
      <alignment horizontal="left" vertical="center" wrapText="1"/>
    </xf>
    <xf numFmtId="0" fontId="3" fillId="0" borderId="5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179" fontId="3" fillId="0" borderId="13" xfId="0" applyNumberFormat="1" applyFont="1" applyFill="1" applyBorder="1" applyAlignment="1">
      <alignment horizontal="center" vertical="center"/>
    </xf>
    <xf numFmtId="179" fontId="3" fillId="0" borderId="59" xfId="0" applyNumberFormat="1" applyFont="1" applyFill="1" applyBorder="1" applyAlignment="1">
      <alignment horizontal="center" vertical="center"/>
    </xf>
    <xf numFmtId="0" fontId="3" fillId="0" borderId="0" xfId="0" applyFont="1" applyFill="1" applyBorder="1" applyAlignment="1">
      <alignment horizontal="center" vertical="distributed" wrapText="1"/>
    </xf>
    <xf numFmtId="179" fontId="3" fillId="0" borderId="0" xfId="0" applyNumberFormat="1" applyFont="1" applyFill="1" applyBorder="1" applyAlignment="1">
      <alignment vertical="center" shrinkToFit="1"/>
    </xf>
    <xf numFmtId="0" fontId="3" fillId="0" borderId="0" xfId="0" applyNumberFormat="1" applyFont="1" applyFill="1" applyBorder="1" applyAlignment="1">
      <alignment vertical="center" shrinkToFit="1"/>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177" fontId="3" fillId="0" borderId="13"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59" xfId="0" applyNumberFormat="1" applyFont="1" applyFill="1" applyBorder="1" applyAlignment="1">
      <alignment horizontal="right" vertical="center"/>
    </xf>
    <xf numFmtId="0" fontId="3" fillId="0" borderId="0" xfId="0" applyFont="1" applyFill="1" applyBorder="1" applyAlignment="1">
      <alignment vertical="center" shrinkToFit="1"/>
    </xf>
    <xf numFmtId="179" fontId="3" fillId="0" borderId="16" xfId="0" applyNumberFormat="1" applyFont="1" applyFill="1" applyBorder="1" applyAlignment="1">
      <alignment horizontal="center" vertical="center"/>
    </xf>
    <xf numFmtId="0" fontId="3" fillId="0" borderId="84" xfId="0" applyFont="1" applyFill="1" applyBorder="1" applyAlignment="1">
      <alignment horizontal="center" vertical="center"/>
    </xf>
    <xf numFmtId="0" fontId="3" fillId="0" borderId="56" xfId="0" applyFont="1" applyFill="1" applyBorder="1" applyAlignment="1">
      <alignment horizontal="center" vertical="center"/>
    </xf>
    <xf numFmtId="179" fontId="3" fillId="0" borderId="0" xfId="0" applyNumberFormat="1" applyFont="1" applyFill="1" applyBorder="1" applyAlignment="1">
      <alignment horizontal="left" vertical="top" wrapText="1" shrinkToFit="1"/>
    </xf>
    <xf numFmtId="179" fontId="3" fillId="0" borderId="16" xfId="0" applyNumberFormat="1" applyFont="1" applyFill="1" applyBorder="1" applyAlignment="1">
      <alignment horizontal="left" vertical="top" wrapText="1" shrinkToFit="1"/>
    </xf>
    <xf numFmtId="179" fontId="3" fillId="0" borderId="0" xfId="0" applyNumberFormat="1" applyFont="1" applyFill="1" applyBorder="1" applyAlignment="1">
      <alignment horizontal="right" vertical="center"/>
    </xf>
    <xf numFmtId="179" fontId="3" fillId="0" borderId="16" xfId="0" applyNumberFormat="1" applyFont="1" applyFill="1" applyBorder="1" applyAlignment="1">
      <alignment horizontal="right" vertical="center"/>
    </xf>
    <xf numFmtId="0" fontId="3" fillId="0" borderId="16"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9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7" fillId="0" borderId="0" xfId="0" applyFont="1" applyFill="1" applyBorder="1" applyAlignment="1">
      <alignment vertical="center" shrinkToFit="1"/>
    </xf>
    <xf numFmtId="0" fontId="12" fillId="0" borderId="2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92" fillId="0" borderId="0"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horizontal="left" vertical="distributed" wrapText="1"/>
    </xf>
    <xf numFmtId="0" fontId="57" fillId="0" borderId="22" xfId="0" applyFont="1" applyFill="1" applyBorder="1" applyAlignment="1">
      <alignment horizontal="center" vertical="center" wrapText="1"/>
    </xf>
    <xf numFmtId="179" fontId="3" fillId="0" borderId="0" xfId="0" applyNumberFormat="1" applyFont="1" applyFill="1" applyBorder="1" applyAlignment="1">
      <alignment horizontal="left" vertical="top" wrapText="1"/>
    </xf>
    <xf numFmtId="179" fontId="3" fillId="35" borderId="20" xfId="0" applyNumberFormat="1" applyFont="1" applyFill="1" applyBorder="1" applyAlignment="1">
      <alignment horizontal="left" vertical="top" wrapText="1"/>
    </xf>
    <xf numFmtId="179" fontId="3" fillId="35" borderId="13" xfId="0" applyNumberFormat="1" applyFont="1" applyFill="1" applyBorder="1" applyAlignment="1">
      <alignment horizontal="left" vertical="top" wrapText="1"/>
    </xf>
    <xf numFmtId="179" fontId="3" fillId="35" borderId="14" xfId="0" applyNumberFormat="1" applyFont="1" applyFill="1" applyBorder="1" applyAlignment="1">
      <alignment horizontal="left" vertical="top" wrapText="1"/>
    </xf>
    <xf numFmtId="179" fontId="3" fillId="35" borderId="18" xfId="0" applyNumberFormat="1" applyFont="1" applyFill="1" applyBorder="1" applyAlignment="1">
      <alignment horizontal="left" vertical="top" wrapText="1"/>
    </xf>
    <xf numFmtId="179" fontId="3" fillId="35" borderId="0" xfId="0" applyNumberFormat="1" applyFont="1" applyFill="1" applyBorder="1" applyAlignment="1">
      <alignment horizontal="left" vertical="top" wrapText="1"/>
    </xf>
    <xf numFmtId="179" fontId="3" fillId="35" borderId="15" xfId="0" applyNumberFormat="1" applyFont="1" applyFill="1" applyBorder="1" applyAlignment="1">
      <alignment horizontal="left" vertical="top" wrapText="1"/>
    </xf>
    <xf numFmtId="179" fontId="3" fillId="35" borderId="19" xfId="0" applyNumberFormat="1" applyFont="1" applyFill="1" applyBorder="1" applyAlignment="1">
      <alignment horizontal="left" vertical="top" wrapText="1"/>
    </xf>
    <xf numFmtId="179" fontId="3" fillId="35" borderId="16" xfId="0" applyNumberFormat="1" applyFont="1" applyFill="1" applyBorder="1" applyAlignment="1">
      <alignment horizontal="left" vertical="top" wrapText="1"/>
    </xf>
    <xf numFmtId="179" fontId="3" fillId="35" borderId="17" xfId="0" applyNumberFormat="1" applyFont="1" applyFill="1" applyBorder="1" applyAlignment="1">
      <alignment horizontal="left" vertical="top" wrapText="1"/>
    </xf>
    <xf numFmtId="0" fontId="3"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2" fillId="0" borderId="2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2" xfId="0" applyFont="1" applyBorder="1" applyAlignment="1">
      <alignment horizontal="center" vertical="center" textRotation="255" wrapText="1"/>
    </xf>
    <xf numFmtId="0" fontId="12" fillId="27" borderId="22" xfId="0" applyFont="1" applyFill="1" applyBorder="1" applyAlignment="1">
      <alignment horizontal="center" vertical="center" wrapText="1"/>
    </xf>
    <xf numFmtId="0" fontId="3" fillId="0" borderId="0" xfId="0" applyFont="1" applyAlignment="1">
      <alignment horizontal="center" vertical="center"/>
    </xf>
    <xf numFmtId="0" fontId="12" fillId="27" borderId="26" xfId="0" applyFont="1" applyFill="1" applyBorder="1" applyAlignment="1">
      <alignment horizontal="left" vertical="center" wrapText="1"/>
    </xf>
    <xf numFmtId="0" fontId="12" fillId="27" borderId="2" xfId="0" applyFont="1" applyFill="1" applyBorder="1" applyAlignment="1">
      <alignment horizontal="left" vertical="center" wrapText="1"/>
    </xf>
    <xf numFmtId="0" fontId="12" fillId="27" borderId="25" xfId="0" applyFont="1" applyFill="1" applyBorder="1" applyAlignment="1">
      <alignment horizontal="left" vertical="center" wrapText="1"/>
    </xf>
    <xf numFmtId="0" fontId="12" fillId="27" borderId="2" xfId="0" applyFont="1" applyFill="1" applyBorder="1" applyAlignment="1">
      <alignment horizontal="justify" vertical="center" wrapText="1"/>
    </xf>
    <xf numFmtId="0" fontId="12" fillId="27" borderId="25" xfId="0" applyFont="1" applyFill="1" applyBorder="1" applyAlignment="1">
      <alignment horizontal="justify" vertical="center" wrapText="1"/>
    </xf>
    <xf numFmtId="0" fontId="12" fillId="0" borderId="0" xfId="0" applyFont="1" applyBorder="1" applyAlignment="1">
      <alignment horizontal="left" vertical="center"/>
    </xf>
    <xf numFmtId="0" fontId="12" fillId="0" borderId="25" xfId="0" applyFont="1" applyBorder="1" applyAlignment="1">
      <alignment horizontal="center" vertical="center" wrapText="1"/>
    </xf>
    <xf numFmtId="0" fontId="12" fillId="27" borderId="26" xfId="0" applyFont="1" applyFill="1" applyBorder="1" applyAlignment="1">
      <alignment horizontal="left" vertical="center"/>
    </xf>
    <xf numFmtId="0" fontId="12" fillId="27" borderId="2" xfId="0" applyFont="1" applyFill="1" applyBorder="1" applyAlignment="1">
      <alignment horizontal="left" vertical="center"/>
    </xf>
    <xf numFmtId="0" fontId="12" fillId="27" borderId="25" xfId="0" applyFont="1" applyFill="1" applyBorder="1" applyAlignment="1">
      <alignment horizontal="left" vertical="center"/>
    </xf>
    <xf numFmtId="0" fontId="12" fillId="0" borderId="0" xfId="0" applyFont="1" applyAlignment="1">
      <alignment horizontal="left" vertical="center"/>
    </xf>
    <xf numFmtId="0" fontId="12" fillId="27" borderId="26" xfId="0" applyFont="1" applyFill="1" applyBorder="1" applyAlignment="1">
      <alignment horizontal="center" vertical="center" wrapText="1"/>
    </xf>
    <xf numFmtId="0" fontId="12" fillId="27" borderId="25" xfId="0" applyFont="1" applyFill="1" applyBorder="1" applyAlignment="1">
      <alignment horizontal="center" vertical="center" wrapText="1"/>
    </xf>
    <xf numFmtId="0" fontId="12" fillId="27" borderId="22" xfId="0" applyFont="1" applyFill="1" applyBorder="1" applyAlignment="1">
      <alignment horizontal="left" vertical="center" wrapText="1"/>
    </xf>
    <xf numFmtId="0" fontId="12" fillId="0" borderId="0" xfId="0" applyFont="1" applyAlignment="1">
      <alignment horizontal="center" vertical="center"/>
    </xf>
    <xf numFmtId="0" fontId="12" fillId="0" borderId="16" xfId="0" applyFont="1" applyBorder="1" applyAlignment="1">
      <alignment horizontal="left" vertical="center"/>
    </xf>
    <xf numFmtId="0" fontId="12"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11" fillId="27" borderId="22" xfId="0" applyFont="1" applyFill="1" applyBorder="1" applyAlignment="1">
      <alignment horizontal="center" vertical="center"/>
    </xf>
    <xf numFmtId="0" fontId="3" fillId="28" borderId="106" xfId="0" applyFont="1" applyFill="1" applyBorder="1" applyAlignment="1">
      <alignment horizontal="center" vertical="center"/>
    </xf>
    <xf numFmtId="49" fontId="3" fillId="0" borderId="100" xfId="0" applyNumberFormat="1" applyFont="1" applyBorder="1" applyAlignment="1">
      <alignment horizontal="center" vertical="center"/>
    </xf>
    <xf numFmtId="49" fontId="3" fillId="0" borderId="102" xfId="0" applyNumberFormat="1" applyFont="1" applyBorder="1" applyAlignment="1">
      <alignment horizontal="center" vertical="center"/>
    </xf>
    <xf numFmtId="0" fontId="3" fillId="0" borderId="101" xfId="0" applyFont="1" applyBorder="1" applyAlignment="1">
      <alignment horizontal="center" vertical="center"/>
    </xf>
    <xf numFmtId="0" fontId="3" fillId="0" borderId="105" xfId="0" applyFont="1" applyBorder="1" applyAlignment="1">
      <alignment horizontal="center" vertical="center"/>
    </xf>
    <xf numFmtId="0" fontId="3" fillId="27" borderId="106" xfId="0" applyFont="1" applyFill="1" applyBorder="1" applyAlignment="1">
      <alignment horizontal="center" vertical="center"/>
    </xf>
    <xf numFmtId="0" fontId="3" fillId="29" borderId="106" xfId="0" applyFont="1" applyFill="1" applyBorder="1" applyAlignment="1">
      <alignment horizontal="center" vertical="center"/>
    </xf>
    <xf numFmtId="38" fontId="13" fillId="0" borderId="22" xfId="63" applyFont="1" applyFill="1" applyBorder="1" applyAlignment="1">
      <alignment horizontal="left" vertical="center"/>
    </xf>
    <xf numFmtId="38" fontId="13" fillId="0" borderId="22" xfId="63" applyFont="1" applyFill="1" applyBorder="1" applyAlignment="1">
      <alignment horizontal="center" vertical="center" wrapText="1"/>
    </xf>
    <xf numFmtId="38" fontId="13" fillId="0" borderId="22" xfId="63" applyFont="1" applyFill="1" applyBorder="1" applyAlignment="1">
      <alignment horizontal="center" vertical="center"/>
    </xf>
    <xf numFmtId="38" fontId="13" fillId="28" borderId="22" xfId="63" applyFont="1" applyFill="1" applyBorder="1" applyAlignment="1">
      <alignment horizontal="center" vertical="center"/>
    </xf>
    <xf numFmtId="38" fontId="13" fillId="0" borderId="23" xfId="63" applyFont="1" applyFill="1" applyBorder="1" applyAlignment="1">
      <alignment horizontal="center" vertical="center"/>
    </xf>
    <xf numFmtId="38" fontId="13" fillId="0" borderId="21" xfId="63" applyFont="1" applyFill="1" applyBorder="1" applyAlignment="1">
      <alignment horizontal="center" vertical="center"/>
    </xf>
    <xf numFmtId="38" fontId="13" fillId="27" borderId="22" xfId="63" applyFont="1" applyFill="1" applyBorder="1" applyAlignment="1">
      <alignment horizontal="center" vertical="center"/>
    </xf>
    <xf numFmtId="38" fontId="13" fillId="29" borderId="22" xfId="63" applyFont="1" applyFill="1" applyBorder="1" applyAlignment="1">
      <alignment horizontal="center" vertical="center"/>
    </xf>
    <xf numFmtId="0" fontId="55" fillId="30" borderId="0" xfId="73" applyFont="1" applyFill="1" applyBorder="1" applyAlignment="1">
      <alignment horizontal="center" vertical="center"/>
    </xf>
    <xf numFmtId="0" fontId="55" fillId="28" borderId="26" xfId="73" applyFont="1" applyFill="1" applyBorder="1" applyAlignment="1">
      <alignment horizontal="center" vertical="center"/>
    </xf>
    <xf numFmtId="0" fontId="55" fillId="28" borderId="2" xfId="73" applyFont="1" applyFill="1" applyBorder="1" applyAlignment="1">
      <alignment horizontal="center" vertical="center"/>
    </xf>
    <xf numFmtId="0" fontId="55" fillId="28" borderId="25" xfId="73" applyFont="1" applyFill="1" applyBorder="1" applyAlignment="1">
      <alignment horizontal="center" vertical="center"/>
    </xf>
    <xf numFmtId="0" fontId="55" fillId="28" borderId="91" xfId="73" applyFont="1" applyFill="1" applyBorder="1" applyAlignment="1">
      <alignment horizontal="center" vertical="center"/>
    </xf>
    <xf numFmtId="0" fontId="55" fillId="28" borderId="62" xfId="73" applyFont="1" applyFill="1" applyBorder="1" applyAlignment="1">
      <alignment horizontal="center" vertical="center"/>
    </xf>
    <xf numFmtId="0" fontId="55" fillId="28" borderId="23" xfId="73" applyFont="1" applyFill="1" applyBorder="1" applyAlignment="1">
      <alignment horizontal="center" vertical="center"/>
    </xf>
    <xf numFmtId="0" fontId="55" fillId="28" borderId="21" xfId="73" applyFont="1" applyFill="1" applyBorder="1" applyAlignment="1">
      <alignment horizontal="center" vertical="center"/>
    </xf>
    <xf numFmtId="0" fontId="55" fillId="28" borderId="93" xfId="73" applyFont="1" applyFill="1" applyBorder="1" applyAlignment="1">
      <alignment horizontal="center" vertical="center" wrapText="1"/>
    </xf>
    <xf numFmtId="0" fontId="55" fillId="28" borderId="61" xfId="73" applyFont="1" applyFill="1" applyBorder="1" applyAlignment="1">
      <alignment horizontal="center" vertical="center"/>
    </xf>
    <xf numFmtId="177" fontId="55" fillId="0" borderId="26" xfId="73" applyNumberFormat="1" applyFont="1" applyFill="1" applyBorder="1" applyAlignment="1">
      <alignment horizontal="center" vertical="center"/>
    </xf>
    <xf numFmtId="177" fontId="55" fillId="0" borderId="25" xfId="73" applyNumberFormat="1" applyFont="1" applyFill="1" applyBorder="1" applyAlignment="1">
      <alignment horizontal="center" vertical="center"/>
    </xf>
    <xf numFmtId="189" fontId="55" fillId="0" borderId="22" xfId="73" applyNumberFormat="1" applyFont="1" applyFill="1" applyBorder="1" applyAlignment="1">
      <alignment horizontal="center" vertical="center"/>
    </xf>
    <xf numFmtId="0" fontId="55" fillId="28" borderId="91" xfId="73" applyFont="1" applyFill="1" applyBorder="1" applyAlignment="1">
      <alignment horizontal="center" vertical="center" wrapText="1"/>
    </xf>
    <xf numFmtId="0" fontId="55" fillId="28" borderId="23" xfId="73" applyFont="1" applyFill="1" applyBorder="1" applyAlignment="1">
      <alignment horizontal="center" vertical="center" wrapText="1"/>
    </xf>
    <xf numFmtId="0" fontId="55" fillId="28" borderId="21" xfId="73" applyFont="1" applyFill="1" applyBorder="1" applyAlignment="1">
      <alignment horizontal="center" vertical="center" wrapText="1"/>
    </xf>
    <xf numFmtId="0" fontId="55" fillId="28" borderId="20" xfId="73" applyFont="1" applyFill="1" applyBorder="1" applyAlignment="1">
      <alignment horizontal="center" vertical="center" wrapText="1"/>
    </xf>
    <xf numFmtId="0" fontId="55" fillId="28" borderId="19" xfId="73" applyFont="1" applyFill="1" applyBorder="1" applyAlignment="1">
      <alignment horizontal="center" vertical="center"/>
    </xf>
    <xf numFmtId="0" fontId="55" fillId="28" borderId="92" xfId="73" applyFont="1" applyFill="1" applyBorder="1" applyAlignment="1">
      <alignment horizontal="center" vertical="center" wrapText="1"/>
    </xf>
    <xf numFmtId="0" fontId="3" fillId="0" borderId="0" xfId="0" applyFont="1" applyFill="1" applyBorder="1" applyAlignment="1">
      <alignment horizontal="center"/>
    </xf>
    <xf numFmtId="0" fontId="16" fillId="0" borderId="0" xfId="0" applyFont="1" applyFill="1" applyBorder="1" applyAlignment="1">
      <alignment horizontal="center" vertical="center"/>
    </xf>
    <xf numFmtId="0" fontId="3" fillId="0" borderId="0" xfId="0" applyFont="1" applyFill="1" applyBorder="1" applyAlignment="1">
      <alignment horizontal="center" wrapText="1"/>
    </xf>
    <xf numFmtId="0" fontId="3" fillId="0" borderId="16" xfId="0" applyFont="1" applyFill="1" applyBorder="1" applyAlignment="1">
      <alignment horizontal="center" wrapText="1"/>
    </xf>
    <xf numFmtId="0" fontId="3" fillId="0" borderId="0" xfId="0" applyFont="1" applyFill="1" applyBorder="1" applyAlignment="1">
      <alignment horizontal="left" vertical="center" shrinkToFit="1"/>
    </xf>
    <xf numFmtId="0" fontId="3" fillId="0" borderId="0" xfId="0" applyFont="1" applyFill="1" applyBorder="1" applyAlignment="1">
      <alignment horizontal="left"/>
    </xf>
    <xf numFmtId="0" fontId="58" fillId="0" borderId="0"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12" fillId="35" borderId="22" xfId="0" applyFont="1" applyFill="1" applyBorder="1" applyAlignment="1">
      <alignment horizontal="center" vertical="center" wrapText="1"/>
    </xf>
    <xf numFmtId="0" fontId="53" fillId="0" borderId="0" xfId="0" applyFont="1" applyAlignment="1">
      <alignment horizontal="center" vertical="center"/>
    </xf>
    <xf numFmtId="0" fontId="0" fillId="0" borderId="22" xfId="0" applyFont="1" applyBorder="1" applyAlignment="1">
      <alignment horizontal="center" vertical="center"/>
    </xf>
    <xf numFmtId="0" fontId="25" fillId="0" borderId="0" xfId="0" applyFont="1" applyAlignment="1">
      <alignment horizontal="center" vertical="center"/>
    </xf>
    <xf numFmtId="0" fontId="58" fillId="0" borderId="0" xfId="0" applyFont="1" applyBorder="1" applyAlignment="1">
      <alignment horizontal="justify" vertical="center" wrapText="1"/>
    </xf>
    <xf numFmtId="0" fontId="58" fillId="0" borderId="0" xfId="0" applyFont="1" applyAlignment="1">
      <alignment horizontal="justify" vertical="center" wrapText="1"/>
    </xf>
    <xf numFmtId="0" fontId="3" fillId="32" borderId="32" xfId="0" applyFont="1" applyFill="1" applyBorder="1" applyAlignment="1">
      <alignment horizontal="center" vertical="center" wrapText="1"/>
    </xf>
    <xf numFmtId="0" fontId="3" fillId="32" borderId="33" xfId="0" applyFont="1" applyFill="1" applyBorder="1" applyAlignment="1">
      <alignment horizontal="center" vertical="center" wrapText="1"/>
    </xf>
    <xf numFmtId="0" fontId="3" fillId="32" borderId="116" xfId="0" applyFont="1" applyFill="1" applyBorder="1" applyAlignment="1">
      <alignment horizontal="center" vertical="center" wrapText="1"/>
    </xf>
    <xf numFmtId="0" fontId="67" fillId="32" borderId="26" xfId="0" applyFont="1" applyFill="1" applyBorder="1" applyAlignment="1">
      <alignment horizontal="center" vertical="center" wrapText="1"/>
    </xf>
    <xf numFmtId="0" fontId="67" fillId="32" borderId="25" xfId="0" applyFont="1" applyFill="1" applyBorder="1" applyAlignment="1">
      <alignment horizontal="center" vertical="center" wrapText="1"/>
    </xf>
    <xf numFmtId="0" fontId="67" fillId="32" borderId="103" xfId="0" applyFont="1" applyFill="1" applyBorder="1" applyAlignment="1">
      <alignment horizontal="center" vertical="center" wrapText="1"/>
    </xf>
    <xf numFmtId="0" fontId="67" fillId="32" borderId="104" xfId="0" applyFont="1" applyFill="1" applyBorder="1" applyAlignment="1">
      <alignment horizontal="center" vertical="center" wrapText="1"/>
    </xf>
    <xf numFmtId="3" fontId="67" fillId="32" borderId="88" xfId="0" applyNumberFormat="1" applyFont="1" applyFill="1" applyBorder="1" applyAlignment="1">
      <alignment horizontal="center" vertical="center" wrapText="1"/>
    </xf>
    <xf numFmtId="0" fontId="67" fillId="32" borderId="89" xfId="0" applyFont="1" applyFill="1" applyBorder="1" applyAlignment="1">
      <alignment horizontal="center" vertical="center" wrapText="1"/>
    </xf>
    <xf numFmtId="0" fontId="67" fillId="32" borderId="88" xfId="0" applyFont="1" applyFill="1" applyBorder="1" applyAlignment="1">
      <alignment horizontal="center" vertical="center" wrapText="1"/>
    </xf>
    <xf numFmtId="3" fontId="67" fillId="32" borderId="26" xfId="0" applyNumberFormat="1" applyFont="1" applyFill="1" applyBorder="1" applyAlignment="1">
      <alignment horizontal="center" vertical="center" wrapText="1"/>
    </xf>
    <xf numFmtId="0" fontId="67" fillId="0" borderId="0" xfId="0" applyFont="1" applyBorder="1" applyAlignment="1">
      <alignment horizontal="justify" vertical="center" wrapText="1"/>
    </xf>
    <xf numFmtId="0" fontId="3" fillId="0" borderId="100"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01" xfId="0" applyFont="1" applyBorder="1" applyAlignment="1">
      <alignment horizontal="justify" vertical="center" wrapText="1"/>
    </xf>
    <xf numFmtId="0" fontId="3" fillId="0" borderId="105" xfId="0" applyFont="1" applyBorder="1" applyAlignment="1">
      <alignment horizontal="justify" vertical="center" wrapText="1"/>
    </xf>
    <xf numFmtId="0" fontId="67" fillId="0" borderId="103" xfId="0" applyFont="1" applyBorder="1" applyAlignment="1">
      <alignment horizontal="center" vertical="center" wrapText="1"/>
    </xf>
    <xf numFmtId="0" fontId="67" fillId="0" borderId="104" xfId="0" applyFont="1" applyBorder="1" applyAlignment="1">
      <alignment horizontal="center" vertical="center" wrapText="1"/>
    </xf>
    <xf numFmtId="199" fontId="25" fillId="32" borderId="99" xfId="0" applyNumberFormat="1" applyFont="1" applyFill="1" applyBorder="1" applyAlignment="1">
      <alignment horizontal="right" vertical="center" wrapText="1"/>
    </xf>
    <xf numFmtId="199" fontId="25" fillId="32" borderId="33" xfId="0" applyNumberFormat="1" applyFont="1" applyFill="1" applyBorder="1" applyAlignment="1">
      <alignment horizontal="right" vertical="center" wrapText="1"/>
    </xf>
    <xf numFmtId="199" fontId="25" fillId="32" borderId="34" xfId="0" applyNumberFormat="1" applyFont="1" applyFill="1" applyBorder="1" applyAlignment="1">
      <alignment horizontal="right" vertical="center" wrapText="1"/>
    </xf>
    <xf numFmtId="0" fontId="64" fillId="0" borderId="6"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0"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32" borderId="34" xfId="0" applyFont="1" applyFill="1" applyBorder="1" applyAlignment="1">
      <alignment horizontal="center" vertical="center" wrapText="1"/>
    </xf>
    <xf numFmtId="0" fontId="42" fillId="0" borderId="94"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90" xfId="0" applyFont="1" applyBorder="1" applyAlignment="1">
      <alignment horizontal="center" vertical="center" wrapText="1"/>
    </xf>
    <xf numFmtId="0" fontId="3" fillId="0" borderId="95"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96" xfId="0" applyFont="1" applyBorder="1" applyAlignment="1">
      <alignment horizontal="justify" vertical="center" wrapText="1"/>
    </xf>
    <xf numFmtId="198" fontId="94" fillId="0" borderId="30" xfId="0" applyNumberFormat="1" applyFont="1" applyBorder="1" applyAlignment="1">
      <alignment horizontal="justify" vertical="center" wrapText="1"/>
    </xf>
    <xf numFmtId="198" fontId="67" fillId="0" borderId="0" xfId="0" applyNumberFormat="1" applyFont="1" applyBorder="1" applyAlignment="1">
      <alignment horizontal="justify" vertical="center" wrapText="1"/>
    </xf>
    <xf numFmtId="198" fontId="67" fillId="0" borderId="15" xfId="0" applyNumberFormat="1" applyFont="1" applyBorder="1" applyAlignment="1">
      <alignment horizontal="justify"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67" fillId="0" borderId="30" xfId="0" applyFont="1" applyBorder="1" applyAlignment="1">
      <alignment horizontal="justify" vertical="center" wrapText="1"/>
    </xf>
    <xf numFmtId="0" fontId="67" fillId="0" borderId="15" xfId="0" applyFont="1" applyBorder="1" applyAlignment="1">
      <alignment horizontal="justify" vertical="center" wrapText="1"/>
    </xf>
    <xf numFmtId="199" fontId="25" fillId="0" borderId="106" xfId="0" applyNumberFormat="1" applyFont="1" applyBorder="1" applyAlignment="1">
      <alignment horizontal="right" vertical="center" wrapText="1"/>
    </xf>
    <xf numFmtId="199" fontId="25" fillId="0" borderId="101" xfId="0" applyNumberFormat="1" applyFont="1" applyBorder="1" applyAlignment="1">
      <alignment horizontal="right" vertical="center" wrapText="1"/>
    </xf>
    <xf numFmtId="0" fontId="25" fillId="0" borderId="0" xfId="0" applyFont="1" applyAlignment="1">
      <alignment horizontal="left" vertical="center"/>
    </xf>
    <xf numFmtId="0" fontId="12" fillId="32" borderId="0" xfId="0" applyFont="1" applyFill="1" applyAlignment="1">
      <alignment horizontal="center" vertical="center"/>
    </xf>
    <xf numFmtId="0" fontId="70" fillId="33" borderId="118" xfId="77" applyFont="1" applyFill="1" applyBorder="1" applyAlignment="1">
      <alignment horizontal="center" vertical="center" shrinkToFit="1"/>
    </xf>
    <xf numFmtId="0" fontId="70" fillId="33" borderId="119" xfId="77" applyFont="1" applyFill="1" applyBorder="1" applyAlignment="1">
      <alignment horizontal="center" vertical="center" shrinkToFit="1"/>
    </xf>
    <xf numFmtId="200" fontId="71" fillId="34" borderId="120" xfId="77" applyNumberFormat="1" applyFont="1" applyFill="1" applyBorder="1" applyAlignment="1" applyProtection="1">
      <alignment vertical="center" shrinkToFit="1"/>
      <protection locked="0"/>
    </xf>
    <xf numFmtId="200" fontId="71" fillId="34" borderId="121" xfId="77" applyNumberFormat="1" applyFont="1" applyFill="1" applyBorder="1" applyAlignment="1" applyProtection="1">
      <alignment vertical="center" shrinkToFit="1"/>
      <protection locked="0"/>
    </xf>
    <xf numFmtId="0" fontId="74" fillId="0" borderId="0" xfId="77" applyFont="1" applyAlignment="1">
      <alignment horizontal="distributed" vertical="top" shrinkToFit="1"/>
    </xf>
    <xf numFmtId="0" fontId="76" fillId="0" borderId="123" xfId="77" applyFont="1" applyBorder="1" applyAlignment="1">
      <alignment horizontal="center" vertical="center" shrinkToFit="1"/>
    </xf>
    <xf numFmtId="0" fontId="76" fillId="0" borderId="124" xfId="77" applyFont="1" applyBorder="1" applyAlignment="1">
      <alignment horizontal="center" vertical="center" shrinkToFit="1"/>
    </xf>
    <xf numFmtId="0" fontId="77" fillId="0" borderId="123" xfId="77" applyFont="1" applyBorder="1" applyAlignment="1">
      <alignment horizontal="center" vertical="center" shrinkToFit="1"/>
    </xf>
    <xf numFmtId="0" fontId="77" fillId="0" borderId="125" xfId="77" applyFont="1" applyBorder="1" applyAlignment="1">
      <alignment horizontal="center" vertical="center" shrinkToFit="1"/>
    </xf>
    <xf numFmtId="0" fontId="77" fillId="0" borderId="124" xfId="77" applyFont="1" applyBorder="1" applyAlignment="1">
      <alignment horizontal="center" vertical="center" shrinkToFit="1"/>
    </xf>
    <xf numFmtId="0" fontId="78" fillId="0" borderId="126" xfId="77" applyFont="1" applyBorder="1" applyAlignment="1" applyProtection="1">
      <alignment vertical="top" shrinkToFit="1"/>
      <protection locked="0"/>
    </xf>
    <xf numFmtId="0" fontId="78" fillId="0" borderId="127" xfId="77" applyFont="1" applyBorder="1" applyAlignment="1" applyProtection="1">
      <alignment vertical="top" shrinkToFit="1"/>
      <protection locked="0"/>
    </xf>
    <xf numFmtId="0" fontId="58" fillId="0" borderId="131" xfId="77" applyFont="1" applyBorder="1" applyAlignment="1">
      <alignment horizontal="right" vertical="top"/>
    </xf>
    <xf numFmtId="0" fontId="58" fillId="0" borderId="129" xfId="77" applyFont="1" applyBorder="1" applyAlignment="1">
      <alignment horizontal="right" vertical="top"/>
    </xf>
    <xf numFmtId="0" fontId="12" fillId="0" borderId="131" xfId="77" applyBorder="1" applyAlignment="1">
      <alignment horizontal="center"/>
    </xf>
    <xf numFmtId="0" fontId="12" fillId="0" borderId="130" xfId="77" applyBorder="1" applyAlignment="1">
      <alignment horizontal="center"/>
    </xf>
    <xf numFmtId="49" fontId="79" fillId="0" borderId="132" xfId="77" applyNumberFormat="1" applyFont="1" applyBorder="1" applyAlignment="1">
      <alignment horizontal="center" vertical="center" shrinkToFit="1"/>
    </xf>
    <xf numFmtId="0" fontId="82" fillId="0" borderId="156" xfId="77" applyFont="1" applyBorder="1" applyAlignment="1">
      <alignment horizontal="center" vertical="center" shrinkToFit="1"/>
    </xf>
    <xf numFmtId="0" fontId="82" fillId="0" borderId="165" xfId="77" applyFont="1" applyBorder="1" applyAlignment="1">
      <alignment horizontal="center" vertical="center" shrinkToFit="1"/>
    </xf>
    <xf numFmtId="0" fontId="13" fillId="0" borderId="0" xfId="77" applyFont="1" applyAlignment="1" applyProtection="1">
      <alignment horizontal="center" vertical="center" wrapText="1"/>
      <protection locked="0"/>
    </xf>
    <xf numFmtId="0" fontId="13" fillId="0" borderId="149" xfId="77" applyFont="1" applyBorder="1" applyAlignment="1" applyProtection="1">
      <alignment horizontal="center" vertical="center" wrapText="1"/>
      <protection locked="0"/>
    </xf>
    <xf numFmtId="0" fontId="13" fillId="0" borderId="134" xfId="77" applyFont="1" applyBorder="1" applyAlignment="1" applyProtection="1">
      <alignment horizontal="center" vertical="center" shrinkToFit="1"/>
      <protection locked="0"/>
    </xf>
    <xf numFmtId="201" fontId="3" fillId="0" borderId="134" xfId="77" applyNumberFormat="1" applyFont="1" applyBorder="1" applyAlignment="1" applyProtection="1">
      <alignment horizontal="right" vertical="center" shrinkToFit="1"/>
      <protection locked="0"/>
    </xf>
    <xf numFmtId="0" fontId="12" fillId="0" borderId="131" xfId="77" applyBorder="1" applyAlignment="1">
      <alignment horizontal="center" vertical="center" shrinkToFit="1"/>
    </xf>
    <xf numFmtId="0" fontId="12" fillId="0" borderId="130" xfId="77" applyBorder="1" applyAlignment="1">
      <alignment horizontal="center" vertical="center" shrinkToFit="1"/>
    </xf>
    <xf numFmtId="0" fontId="77" fillId="0" borderId="138" xfId="77" applyFont="1" applyBorder="1" applyAlignment="1">
      <alignment horizontal="center" vertical="center" shrinkToFit="1"/>
    </xf>
    <xf numFmtId="0" fontId="77" fillId="0" borderId="132" xfId="77" applyFont="1" applyBorder="1" applyAlignment="1">
      <alignment horizontal="center" vertical="center" shrinkToFit="1"/>
    </xf>
    <xf numFmtId="0" fontId="13" fillId="0" borderId="139" xfId="77" applyFont="1" applyBorder="1" applyAlignment="1" applyProtection="1">
      <alignment horizontal="center" vertical="center" shrinkToFit="1"/>
      <protection locked="0"/>
    </xf>
    <xf numFmtId="0" fontId="13" fillId="0" borderId="140" xfId="77" applyFont="1" applyBorder="1" applyAlignment="1" applyProtection="1">
      <alignment horizontal="center" vertical="center" shrinkToFit="1"/>
      <protection locked="0"/>
    </xf>
    <xf numFmtId="0" fontId="13" fillId="0" borderId="141" xfId="77" applyFont="1" applyBorder="1" applyAlignment="1" applyProtection="1">
      <alignment horizontal="center" vertical="center" shrinkToFit="1"/>
      <protection locked="0"/>
    </xf>
    <xf numFmtId="0" fontId="13" fillId="0" borderId="148" xfId="77" applyFont="1" applyBorder="1" applyAlignment="1" applyProtection="1">
      <alignment horizontal="center" vertical="center" shrinkToFit="1"/>
      <protection locked="0"/>
    </xf>
    <xf numFmtId="0" fontId="13" fillId="0" borderId="149" xfId="77" applyFont="1" applyBorder="1" applyAlignment="1" applyProtection="1">
      <alignment horizontal="center" vertical="center" shrinkToFit="1"/>
      <protection locked="0"/>
    </xf>
    <xf numFmtId="0" fontId="13" fillId="0" borderId="150" xfId="77" applyFont="1" applyBorder="1" applyAlignment="1" applyProtection="1">
      <alignment horizontal="center" vertical="center" shrinkToFit="1"/>
      <protection locked="0"/>
    </xf>
    <xf numFmtId="0" fontId="81" fillId="0" borderId="143" xfId="77" applyFont="1" applyBorder="1" applyAlignment="1">
      <alignment horizontal="center" vertical="center"/>
    </xf>
    <xf numFmtId="0" fontId="81" fillId="0" borderId="144" xfId="77" applyFont="1" applyBorder="1" applyAlignment="1">
      <alignment horizontal="center" vertical="center"/>
    </xf>
    <xf numFmtId="0" fontId="81" fillId="0" borderId="145" xfId="77" applyFont="1" applyBorder="1" applyAlignment="1">
      <alignment horizontal="center" vertical="center"/>
    </xf>
    <xf numFmtId="0" fontId="81" fillId="0" borderId="151" xfId="77" applyFont="1" applyBorder="1" applyAlignment="1">
      <alignment horizontal="center" vertical="center"/>
    </xf>
    <xf numFmtId="0" fontId="81" fillId="0" borderId="0" xfId="77" applyFont="1" applyBorder="1" applyAlignment="1">
      <alignment horizontal="center" vertical="center"/>
    </xf>
    <xf numFmtId="0" fontId="81" fillId="0" borderId="152" xfId="77" applyFont="1" applyBorder="1" applyAlignment="1">
      <alignment horizontal="center" vertical="center"/>
    </xf>
    <xf numFmtId="0" fontId="81" fillId="0" borderId="159" xfId="77" applyFont="1" applyBorder="1" applyAlignment="1">
      <alignment horizontal="center" vertical="center"/>
    </xf>
    <xf numFmtId="0" fontId="81" fillId="0" borderId="160" xfId="77" applyFont="1" applyBorder="1" applyAlignment="1">
      <alignment horizontal="center" vertical="center"/>
    </xf>
    <xf numFmtId="0" fontId="81" fillId="0" borderId="161" xfId="77" applyFont="1" applyBorder="1" applyAlignment="1">
      <alignment horizontal="center" vertical="center"/>
    </xf>
    <xf numFmtId="0" fontId="82" fillId="0" borderId="153" xfId="77" applyFont="1" applyBorder="1" applyAlignment="1">
      <alignment horizontal="center" vertical="center" shrinkToFit="1"/>
    </xf>
    <xf numFmtId="0" fontId="82" fillId="0" borderId="162" xfId="77" applyFont="1" applyBorder="1" applyAlignment="1">
      <alignment horizontal="center" vertical="center" shrinkToFit="1"/>
    </xf>
    <xf numFmtId="0" fontId="82" fillId="0" borderId="154" xfId="77" applyFont="1" applyBorder="1" applyAlignment="1">
      <alignment horizontal="center" vertical="center" shrinkToFit="1"/>
    </xf>
    <xf numFmtId="0" fontId="82" fillId="0" borderId="163" xfId="77" applyFont="1" applyBorder="1" applyAlignment="1">
      <alignment horizontal="center" vertical="center" shrinkToFit="1"/>
    </xf>
    <xf numFmtId="0" fontId="82" fillId="0" borderId="155" xfId="77" applyFont="1" applyBorder="1" applyAlignment="1">
      <alignment horizontal="center" vertical="center" shrinkToFit="1"/>
    </xf>
    <xf numFmtId="0" fontId="82" fillId="0" borderId="164" xfId="77" applyFont="1" applyBorder="1" applyAlignment="1">
      <alignment horizontal="center" vertical="center" shrinkToFit="1"/>
    </xf>
    <xf numFmtId="0" fontId="82" fillId="0" borderId="157" xfId="77" applyFont="1" applyBorder="1" applyAlignment="1">
      <alignment horizontal="center" vertical="center" shrinkToFit="1"/>
    </xf>
    <xf numFmtId="0" fontId="82" fillId="0" borderId="166" xfId="77" applyFont="1" applyBorder="1" applyAlignment="1">
      <alignment horizontal="center" vertical="center" shrinkToFit="1"/>
    </xf>
    <xf numFmtId="0" fontId="77" fillId="0" borderId="167" xfId="77" applyFont="1" applyBorder="1" applyAlignment="1">
      <alignment vertical="center" shrinkToFit="1"/>
    </xf>
    <xf numFmtId="0" fontId="77" fillId="0" borderId="137" xfId="77" applyFont="1" applyBorder="1" applyAlignment="1">
      <alignment vertical="center" shrinkToFit="1"/>
    </xf>
    <xf numFmtId="0" fontId="77" fillId="0" borderId="168" xfId="77" applyFont="1" applyBorder="1" applyAlignment="1">
      <alignment vertical="center" shrinkToFit="1"/>
    </xf>
    <xf numFmtId="0" fontId="77" fillId="0" borderId="169" xfId="77" applyFont="1" applyBorder="1" applyAlignment="1">
      <alignment vertical="center" shrinkToFit="1"/>
    </xf>
    <xf numFmtId="0" fontId="77" fillId="0" borderId="0" xfId="77" applyFont="1" applyBorder="1" applyAlignment="1">
      <alignment vertical="center" shrinkToFit="1"/>
    </xf>
    <xf numFmtId="0" fontId="77" fillId="0" borderId="170" xfId="77" applyFont="1" applyBorder="1" applyAlignment="1">
      <alignment vertical="center" shrinkToFit="1"/>
    </xf>
    <xf numFmtId="0" fontId="85" fillId="0" borderId="169" xfId="77" applyFont="1" applyBorder="1" applyAlignment="1">
      <alignment horizontal="center" vertical="center" textRotation="255" shrinkToFit="1"/>
    </xf>
    <xf numFmtId="0" fontId="77" fillId="0" borderId="180" xfId="77" applyFont="1" applyBorder="1" applyAlignment="1">
      <alignment vertical="center"/>
    </xf>
    <xf numFmtId="0" fontId="77" fillId="0" borderId="134" xfId="77" applyFont="1" applyBorder="1" applyAlignment="1">
      <alignment vertical="center"/>
    </xf>
    <xf numFmtId="0" fontId="12" fillId="0" borderId="134" xfId="77" applyBorder="1" applyAlignment="1">
      <alignment vertical="center" shrinkToFit="1"/>
    </xf>
    <xf numFmtId="0" fontId="77" fillId="0" borderId="134" xfId="77" applyFont="1" applyBorder="1" applyAlignment="1">
      <alignment horizontal="right" vertical="center"/>
    </xf>
    <xf numFmtId="0" fontId="77" fillId="0" borderId="181" xfId="77" applyFont="1" applyBorder="1" applyAlignment="1">
      <alignment horizontal="right" vertical="center"/>
    </xf>
    <xf numFmtId="0" fontId="77" fillId="0" borderId="0" xfId="77" applyFont="1" applyAlignment="1">
      <alignment horizontal="right" shrinkToFit="1"/>
    </xf>
    <xf numFmtId="203" fontId="12" fillId="0" borderId="149" xfId="77" applyNumberFormat="1" applyFont="1" applyFill="1" applyBorder="1" applyAlignment="1" applyProtection="1">
      <alignment horizontal="left"/>
      <protection locked="0"/>
    </xf>
    <xf numFmtId="204" fontId="12" fillId="0" borderId="149" xfId="77" applyNumberFormat="1" applyFont="1" applyBorder="1" applyAlignment="1" applyProtection="1">
      <alignment shrinkToFit="1"/>
      <protection locked="0"/>
    </xf>
    <xf numFmtId="0" fontId="13" fillId="0" borderId="169" xfId="77" applyFont="1" applyFill="1" applyBorder="1" applyAlignment="1" applyProtection="1">
      <alignment horizontal="left" vertical="center" wrapText="1" indent="1" shrinkToFit="1"/>
      <protection locked="0"/>
    </xf>
    <xf numFmtId="0" fontId="13" fillId="0" borderId="0" xfId="77" applyFont="1" applyFill="1" applyAlignment="1" applyProtection="1">
      <alignment horizontal="left" vertical="center" wrapText="1" indent="1" shrinkToFit="1"/>
      <protection locked="0"/>
    </xf>
    <xf numFmtId="0" fontId="13" fillId="0" borderId="170" xfId="77" applyFont="1" applyFill="1" applyBorder="1" applyAlignment="1" applyProtection="1">
      <alignment horizontal="left" vertical="center" wrapText="1" indent="1" shrinkToFit="1"/>
      <protection locked="0"/>
    </xf>
    <xf numFmtId="0" fontId="13" fillId="0" borderId="0" xfId="77" applyFont="1" applyAlignment="1" applyProtection="1">
      <alignment vertical="center" shrinkToFit="1"/>
      <protection locked="0"/>
    </xf>
    <xf numFmtId="0" fontId="13" fillId="0" borderId="169" xfId="77" applyFont="1" applyFill="1" applyBorder="1" applyAlignment="1" applyProtection="1">
      <alignment horizontal="left" vertical="top" wrapText="1" indent="1" shrinkToFit="1"/>
      <protection locked="0"/>
    </xf>
    <xf numFmtId="0" fontId="13" fillId="0" borderId="0" xfId="77" applyFont="1" applyFill="1" applyBorder="1" applyAlignment="1" applyProtection="1">
      <alignment horizontal="left" vertical="top" wrapText="1" indent="1" shrinkToFit="1"/>
      <protection locked="0"/>
    </xf>
    <xf numFmtId="0" fontId="13" fillId="0" borderId="170" xfId="77" applyFont="1" applyFill="1" applyBorder="1" applyAlignment="1" applyProtection="1">
      <alignment horizontal="left" vertical="top" wrapText="1" indent="1" shrinkToFit="1"/>
      <protection locked="0"/>
    </xf>
    <xf numFmtId="0" fontId="13" fillId="0" borderId="0" xfId="77" applyFont="1" applyAlignment="1" applyProtection="1">
      <alignment horizontal="left" vertical="center" indent="1" shrinkToFit="1"/>
      <protection locked="0"/>
    </xf>
    <xf numFmtId="0" fontId="77" fillId="0" borderId="0" xfId="77" applyFont="1" applyAlignment="1">
      <alignment horizontal="center" vertical="top" textRotation="255"/>
    </xf>
    <xf numFmtId="0" fontId="77" fillId="0" borderId="144" xfId="77" applyFont="1" applyBorder="1" applyAlignment="1">
      <alignment vertical="center" shrinkToFit="1"/>
    </xf>
    <xf numFmtId="0" fontId="77" fillId="0" borderId="0" xfId="77" applyFont="1" applyAlignment="1">
      <alignment vertical="center" shrinkToFit="1"/>
    </xf>
    <xf numFmtId="0" fontId="13" fillId="0" borderId="169" xfId="77" applyFont="1" applyFill="1" applyBorder="1" applyAlignment="1" applyProtection="1">
      <alignment horizontal="left" vertical="center" indent="1" shrinkToFit="1"/>
      <protection locked="0"/>
    </xf>
    <xf numFmtId="0" fontId="13" fillId="0" borderId="0" xfId="77" applyFont="1" applyFill="1" applyBorder="1" applyAlignment="1" applyProtection="1">
      <alignment horizontal="left" vertical="center" indent="1" shrinkToFit="1"/>
      <protection locked="0"/>
    </xf>
    <xf numFmtId="0" fontId="13" fillId="0" borderId="170" xfId="77" applyFont="1" applyFill="1" applyBorder="1" applyAlignment="1" applyProtection="1">
      <alignment horizontal="left" vertical="center" indent="1" shrinkToFit="1"/>
      <protection locked="0"/>
    </xf>
    <xf numFmtId="0" fontId="13" fillId="0" borderId="148" xfId="77" applyFont="1" applyBorder="1" applyAlignment="1" applyProtection="1">
      <alignment horizontal="left" vertical="center" indent="1" shrinkToFit="1"/>
      <protection locked="0"/>
    </xf>
    <xf numFmtId="0" fontId="13" fillId="0" borderId="149" xfId="77" applyFont="1" applyBorder="1" applyAlignment="1" applyProtection="1">
      <alignment horizontal="left" vertical="center" indent="1" shrinkToFit="1"/>
      <protection locked="0"/>
    </xf>
    <xf numFmtId="0" fontId="13" fillId="0" borderId="150" xfId="77" applyFont="1" applyBorder="1" applyAlignment="1" applyProtection="1">
      <alignment horizontal="left" vertical="center" indent="1" shrinkToFit="1"/>
      <protection locked="0"/>
    </xf>
    <xf numFmtId="0" fontId="77" fillId="0" borderId="167" xfId="77" applyFont="1" applyBorder="1"/>
    <xf numFmtId="0" fontId="77" fillId="0" borderId="137" xfId="77" applyFont="1" applyBorder="1"/>
    <xf numFmtId="0" fontId="77" fillId="0" borderId="168" xfId="77" applyFont="1" applyBorder="1"/>
    <xf numFmtId="202" fontId="84" fillId="0" borderId="149" xfId="77" applyNumberFormat="1" applyFont="1" applyFill="1" applyBorder="1" applyAlignment="1" applyProtection="1">
      <alignment horizontal="left" vertical="center" shrinkToFit="1"/>
      <protection locked="0"/>
    </xf>
    <xf numFmtId="202" fontId="84" fillId="0" borderId="150" xfId="77" applyNumberFormat="1" applyFont="1" applyFill="1" applyBorder="1" applyAlignment="1" applyProtection="1">
      <alignment horizontal="left" vertical="center" shrinkToFit="1"/>
      <protection locked="0"/>
    </xf>
    <xf numFmtId="0" fontId="77" fillId="0" borderId="167" xfId="77" applyFont="1" applyFill="1" applyBorder="1" applyAlignment="1">
      <alignment shrinkToFit="1"/>
    </xf>
    <xf numFmtId="0" fontId="77" fillId="0" borderId="137" xfId="77" applyFont="1" applyFill="1" applyBorder="1" applyAlignment="1">
      <alignment shrinkToFit="1"/>
    </xf>
    <xf numFmtId="0" fontId="77" fillId="0" borderId="168" xfId="77" applyFont="1" applyFill="1" applyBorder="1" applyAlignment="1">
      <alignment shrinkToFit="1"/>
    </xf>
    <xf numFmtId="0" fontId="74" fillId="0" borderId="0" xfId="77" applyFont="1" applyAlignment="1" applyProtection="1">
      <alignment horizontal="distributed" vertical="top" shrinkToFit="1"/>
    </xf>
    <xf numFmtId="0" fontId="76" fillId="0" borderId="123" xfId="77" applyFont="1" applyBorder="1" applyAlignment="1" applyProtection="1">
      <alignment horizontal="center" vertical="center" shrinkToFit="1"/>
    </xf>
    <xf numFmtId="0" fontId="76" fillId="0" borderId="124" xfId="77" applyFont="1" applyBorder="1" applyAlignment="1" applyProtection="1">
      <alignment horizontal="center" vertical="center" shrinkToFit="1"/>
    </xf>
    <xf numFmtId="0" fontId="78" fillId="0" borderId="126" xfId="77" applyFont="1" applyBorder="1" applyAlignment="1">
      <alignment vertical="top" shrinkToFit="1"/>
    </xf>
    <xf numFmtId="0" fontId="78" fillId="0" borderId="127" xfId="77" applyFont="1" applyBorder="1" applyAlignment="1">
      <alignment vertical="top" shrinkToFit="1"/>
    </xf>
    <xf numFmtId="0" fontId="58" fillId="0" borderId="131" xfId="77" applyFont="1" applyBorder="1" applyAlignment="1" applyProtection="1">
      <alignment horizontal="right" vertical="top"/>
    </xf>
    <xf numFmtId="0" fontId="58" fillId="0" borderId="129" xfId="77" applyFont="1" applyBorder="1" applyAlignment="1" applyProtection="1">
      <alignment horizontal="right" vertical="top"/>
    </xf>
    <xf numFmtId="0" fontId="12" fillId="0" borderId="131" xfId="77" applyBorder="1" applyAlignment="1" applyProtection="1">
      <alignment horizontal="center"/>
    </xf>
    <xf numFmtId="0" fontId="12" fillId="0" borderId="130" xfId="77" applyBorder="1" applyAlignment="1" applyProtection="1">
      <alignment horizontal="center"/>
    </xf>
    <xf numFmtId="49" fontId="79" fillId="0" borderId="132" xfId="77" applyNumberFormat="1" applyFont="1" applyBorder="1" applyAlignment="1" applyProtection="1">
      <alignment horizontal="center" vertical="center" shrinkToFit="1"/>
    </xf>
    <xf numFmtId="0" fontId="12" fillId="0" borderId="0" xfId="77"/>
    <xf numFmtId="0" fontId="42" fillId="0" borderId="0" xfId="77" applyFont="1" applyAlignment="1" applyProtection="1">
      <alignment horizontal="center" vertical="center" shrinkToFit="1"/>
      <protection locked="0"/>
    </xf>
    <xf numFmtId="0" fontId="80" fillId="0" borderId="0" xfId="77" applyFont="1" applyAlignment="1" applyProtection="1">
      <alignment horizontal="center" vertical="center" shrinkToFit="1"/>
    </xf>
    <xf numFmtId="0" fontId="13" fillId="0" borderId="134" xfId="77" applyFont="1" applyBorder="1" applyAlignment="1">
      <alignment horizontal="center" vertical="center" shrinkToFit="1"/>
    </xf>
    <xf numFmtId="0" fontId="12" fillId="0" borderId="131" xfId="77" applyBorder="1" applyAlignment="1" applyProtection="1">
      <alignment horizontal="center" vertical="center" shrinkToFit="1"/>
    </xf>
    <xf numFmtId="0" fontId="12" fillId="0" borderId="130" xfId="77" applyBorder="1" applyAlignment="1" applyProtection="1">
      <alignment horizontal="center" vertical="center" shrinkToFit="1"/>
    </xf>
    <xf numFmtId="0" fontId="77" fillId="0" borderId="138" xfId="77" applyFont="1" applyBorder="1" applyAlignment="1" applyProtection="1">
      <alignment horizontal="center" vertical="center" shrinkToFit="1"/>
    </xf>
    <xf numFmtId="0" fontId="77" fillId="0" borderId="132" xfId="77" applyFont="1" applyBorder="1" applyAlignment="1" applyProtection="1">
      <alignment horizontal="center" vertical="center" shrinkToFit="1"/>
    </xf>
    <xf numFmtId="0" fontId="13" fillId="0" borderId="139" xfId="77" applyFont="1" applyBorder="1" applyAlignment="1" applyProtection="1">
      <alignment horizontal="center" vertical="center" shrinkToFit="1"/>
    </xf>
    <xf numFmtId="0" fontId="13" fillId="0" borderId="140" xfId="77" applyFont="1" applyBorder="1" applyAlignment="1" applyProtection="1">
      <alignment horizontal="center" vertical="center" shrinkToFit="1"/>
    </xf>
    <xf numFmtId="0" fontId="13" fillId="0" borderId="141" xfId="77" applyFont="1" applyBorder="1" applyAlignment="1" applyProtection="1">
      <alignment horizontal="center" vertical="center" shrinkToFit="1"/>
    </xf>
    <xf numFmtId="0" fontId="13" fillId="0" borderId="148" xfId="77" applyFont="1" applyBorder="1" applyAlignment="1" applyProtection="1">
      <alignment horizontal="center" vertical="center" shrinkToFit="1"/>
    </xf>
    <xf numFmtId="0" fontId="13" fillId="0" borderId="149" xfId="77" applyFont="1" applyBorder="1" applyAlignment="1" applyProtection="1">
      <alignment horizontal="center" vertical="center" shrinkToFit="1"/>
    </xf>
    <xf numFmtId="0" fontId="13" fillId="0" borderId="150" xfId="77" applyFont="1" applyBorder="1" applyAlignment="1" applyProtection="1">
      <alignment horizontal="center" vertical="center" shrinkToFit="1"/>
    </xf>
    <xf numFmtId="0" fontId="12" fillId="0" borderId="0" xfId="77" applyProtection="1"/>
    <xf numFmtId="0" fontId="77" fillId="0" borderId="0" xfId="77" applyFont="1" applyAlignment="1" applyProtection="1">
      <alignment horizontal="right" shrinkToFit="1"/>
    </xf>
    <xf numFmtId="0" fontId="42" fillId="0" borderId="0" xfId="77" applyFont="1" applyAlignment="1" applyProtection="1">
      <alignment vertical="center" shrinkToFit="1"/>
    </xf>
    <xf numFmtId="0" fontId="13" fillId="0" borderId="0" xfId="77" applyFont="1" applyAlignment="1" applyProtection="1">
      <alignment horizontal="left" vertical="center" indent="1" shrinkToFit="1"/>
    </xf>
    <xf numFmtId="0" fontId="77" fillId="0" borderId="0" xfId="77" applyFont="1" applyAlignment="1" applyProtection="1">
      <alignment horizontal="center" vertical="top" textRotation="255"/>
    </xf>
    <xf numFmtId="0" fontId="13" fillId="0" borderId="0" xfId="77" applyFont="1" applyAlignment="1" applyProtection="1">
      <alignment vertical="center" wrapText="1"/>
    </xf>
    <xf numFmtId="0" fontId="13" fillId="0" borderId="149" xfId="77" applyFont="1" applyBorder="1" applyAlignment="1" applyProtection="1">
      <alignment vertical="center" wrapText="1"/>
    </xf>
    <xf numFmtId="0" fontId="13" fillId="0" borderId="148" xfId="77" applyFont="1" applyBorder="1" applyAlignment="1" applyProtection="1">
      <alignment horizontal="left" vertical="center" indent="1" shrinkToFit="1"/>
    </xf>
    <xf numFmtId="0" fontId="13" fillId="0" borderId="149" xfId="77" applyFont="1" applyBorder="1" applyAlignment="1" applyProtection="1">
      <alignment horizontal="left" vertical="center" indent="1" shrinkToFit="1"/>
    </xf>
    <xf numFmtId="0" fontId="13" fillId="0" borderId="150" xfId="77" applyFont="1" applyBorder="1" applyAlignment="1" applyProtection="1">
      <alignment horizontal="left" vertical="center" indent="1" shrinkToFit="1"/>
    </xf>
    <xf numFmtId="0" fontId="77" fillId="0" borderId="167" xfId="77" applyFont="1" applyBorder="1" applyProtection="1"/>
    <xf numFmtId="0" fontId="77" fillId="0" borderId="137" xfId="77" applyFont="1" applyBorder="1" applyProtection="1"/>
    <xf numFmtId="0" fontId="77" fillId="0" borderId="168" xfId="77" applyFont="1" applyBorder="1" applyProtection="1"/>
    <xf numFmtId="202" fontId="84" fillId="0" borderId="149" xfId="77" applyNumberFormat="1" applyFont="1" applyBorder="1" applyAlignment="1" applyProtection="1">
      <alignment horizontal="left" vertical="center" shrinkToFit="1"/>
    </xf>
    <xf numFmtId="202" fontId="84" fillId="0" borderId="150" xfId="77" applyNumberFormat="1" applyFont="1" applyBorder="1" applyAlignment="1" applyProtection="1">
      <alignment horizontal="left" vertical="center" shrinkToFit="1"/>
    </xf>
    <xf numFmtId="0" fontId="77" fillId="0" borderId="167" xfId="77" applyFont="1" applyBorder="1" applyAlignment="1" applyProtection="1">
      <alignment shrinkToFit="1"/>
    </xf>
    <xf numFmtId="0" fontId="77" fillId="0" borderId="137" xfId="77" applyFont="1" applyBorder="1" applyAlignment="1" applyProtection="1">
      <alignment shrinkToFit="1"/>
    </xf>
    <xf numFmtId="0" fontId="77" fillId="0" borderId="168" xfId="77" applyFont="1" applyBorder="1" applyAlignment="1" applyProtection="1">
      <alignment shrinkToFit="1"/>
    </xf>
    <xf numFmtId="203" fontId="12" fillId="0" borderId="149" xfId="77" applyNumberFormat="1" applyFont="1" applyBorder="1" applyAlignment="1" applyProtection="1">
      <alignment horizontal="left"/>
    </xf>
    <xf numFmtId="204" fontId="12" fillId="0" borderId="149" xfId="77" applyNumberFormat="1" applyFont="1" applyBorder="1" applyAlignment="1" applyProtection="1">
      <alignment shrinkToFit="1"/>
    </xf>
    <xf numFmtId="0" fontId="13" fillId="0" borderId="169" xfId="77" applyFont="1" applyBorder="1" applyAlignment="1" applyProtection="1">
      <alignment horizontal="left" vertical="center" wrapText="1" indent="1" shrinkToFit="1"/>
    </xf>
    <xf numFmtId="0" fontId="13" fillId="0" borderId="0" xfId="77" applyFont="1" applyAlignment="1" applyProtection="1">
      <alignment horizontal="left" vertical="center" wrapText="1" indent="1" shrinkToFit="1"/>
    </xf>
    <xf numFmtId="0" fontId="13" fillId="0" borderId="170" xfId="77" applyFont="1" applyBorder="1" applyAlignment="1" applyProtection="1">
      <alignment horizontal="left" vertical="center" wrapText="1" indent="1" shrinkToFit="1"/>
    </xf>
    <xf numFmtId="0" fontId="13" fillId="0" borderId="0" xfId="77" applyFont="1" applyAlignment="1" applyProtection="1">
      <alignment vertical="center" shrinkToFit="1"/>
    </xf>
    <xf numFmtId="0" fontId="13" fillId="0" borderId="169" xfId="77" applyFont="1" applyBorder="1" applyAlignment="1" applyProtection="1">
      <alignment horizontal="left" vertical="top" wrapText="1" indent="1" shrinkToFit="1"/>
    </xf>
    <xf numFmtId="0" fontId="13" fillId="0" borderId="0" xfId="77" applyFont="1" applyBorder="1" applyAlignment="1" applyProtection="1">
      <alignment horizontal="left" vertical="top" wrapText="1" indent="1" shrinkToFit="1"/>
    </xf>
    <xf numFmtId="0" fontId="13" fillId="0" borderId="170" xfId="77" applyFont="1" applyBorder="1" applyAlignment="1" applyProtection="1">
      <alignment horizontal="left" vertical="top" wrapText="1" indent="1" shrinkToFit="1"/>
    </xf>
    <xf numFmtId="0" fontId="77" fillId="0" borderId="167" xfId="77" applyFont="1" applyBorder="1" applyAlignment="1" applyProtection="1">
      <alignment vertical="center" shrinkToFit="1"/>
    </xf>
    <xf numFmtId="0" fontId="77" fillId="0" borderId="137" xfId="77" applyFont="1" applyBorder="1" applyAlignment="1" applyProtection="1">
      <alignment vertical="center" shrinkToFit="1"/>
    </xf>
    <xf numFmtId="0" fontId="77" fillId="0" borderId="168" xfId="77" applyFont="1" applyBorder="1" applyAlignment="1" applyProtection="1">
      <alignment vertical="center" shrinkToFit="1"/>
    </xf>
    <xf numFmtId="0" fontId="77" fillId="0" borderId="169" xfId="77" applyFont="1" applyBorder="1" applyAlignment="1" applyProtection="1">
      <alignment vertical="center" shrinkToFit="1"/>
    </xf>
    <xf numFmtId="0" fontId="77" fillId="0" borderId="0" xfId="77" applyFont="1" applyBorder="1" applyAlignment="1" applyProtection="1">
      <alignment vertical="center" shrinkToFit="1"/>
    </xf>
    <xf numFmtId="0" fontId="77" fillId="0" borderId="170" xfId="77" applyFont="1" applyBorder="1" applyAlignment="1" applyProtection="1">
      <alignment vertical="center" shrinkToFit="1"/>
    </xf>
    <xf numFmtId="0" fontId="77" fillId="0" borderId="144" xfId="77" applyFont="1" applyBorder="1" applyAlignment="1" applyProtection="1">
      <alignment vertical="center" shrinkToFit="1"/>
    </xf>
    <xf numFmtId="0" fontId="77" fillId="0" borderId="0" xfId="77" applyFont="1" applyAlignment="1" applyProtection="1">
      <alignment vertical="center" shrinkToFit="1"/>
    </xf>
    <xf numFmtId="0" fontId="13" fillId="0" borderId="169" xfId="77" applyFont="1" applyBorder="1" applyAlignment="1" applyProtection="1">
      <alignment horizontal="left" vertical="center" indent="1" shrinkToFit="1"/>
    </xf>
    <xf numFmtId="0" fontId="13" fillId="0" borderId="0" xfId="77" applyFont="1" applyBorder="1" applyAlignment="1" applyProtection="1">
      <alignment horizontal="left" vertical="center" indent="1" shrinkToFit="1"/>
    </xf>
    <xf numFmtId="0" fontId="13" fillId="0" borderId="170" xfId="77" applyFont="1" applyBorder="1" applyAlignment="1" applyProtection="1">
      <alignment horizontal="left" vertical="center" indent="1" shrinkToFit="1"/>
    </xf>
  </cellXfs>
  <cellStyles count="7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Body text" xfId="19"/>
    <cellStyle name="Calc Currency (0)" xfId="20"/>
    <cellStyle name="Comma  - ｽﾀｲﾙ1" xfId="21"/>
    <cellStyle name="Comma  - ｽﾀｲﾙ2" xfId="22"/>
    <cellStyle name="Comma [0]_laroux" xfId="23"/>
    <cellStyle name="Comma_ - ｽﾀｲﾙ3" xfId="24"/>
    <cellStyle name="Curren - ｽﾀｲﾙ5" xfId="25"/>
    <cellStyle name="Curren - ｽﾀｲﾙ6" xfId="26"/>
    <cellStyle name="Curren - ｽﾀｲﾙ7" xfId="27"/>
    <cellStyle name="Curren - ｽﾀｲﾙ8" xfId="28"/>
    <cellStyle name="Currency [0]_laroux" xfId="29"/>
    <cellStyle name="Currency_laroux" xfId="30"/>
    <cellStyle name="entry" xfId="31"/>
    <cellStyle name="Header1" xfId="32"/>
    <cellStyle name="Header2" xfId="33"/>
    <cellStyle name="Milliers [0]_AR1194" xfId="34"/>
    <cellStyle name="Milliers_AR1194" xfId="35"/>
    <cellStyle name="Mon騁aire [0]_AR1194" xfId="36"/>
    <cellStyle name="Mon騁aire_AR1194" xfId="37"/>
    <cellStyle name="NonPrint_Heading" xfId="38"/>
    <cellStyle name="Normal - Style1" xfId="39"/>
    <cellStyle name="Normal_#18-Internet" xfId="40"/>
    <cellStyle name="price" xfId="41"/>
    <cellStyle name="Product Title" xfId="42"/>
    <cellStyle name="revised" xfId="43"/>
    <cellStyle name="section" xfId="44"/>
    <cellStyle name="subhead" xfId="45"/>
    <cellStyle name="title" xfId="46"/>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チェック セル" xfId="54" builtinId="23" customBuiltin="1"/>
    <cellStyle name="どちらでもない" xfId="55" builtinId="28" customBuiltin="1"/>
    <cellStyle name="パーセント" xfId="56" builtinId="5"/>
    <cellStyle name="メモ" xfId="57" builtinId="10" customBuiltin="1"/>
    <cellStyle name="リンク セル" xfId="58" builtinId="24" customBuiltin="1"/>
    <cellStyle name="悪い" xfId="59" builtinId="27" customBuiltin="1"/>
    <cellStyle name="機器" xfId="60"/>
    <cellStyle name="計算" xfId="61" builtinId="22" customBuiltin="1"/>
    <cellStyle name="警告文" xfId="62" builtinId="11" customBuiltin="1"/>
    <cellStyle name="桁区切り" xfId="63" builtinId="6"/>
    <cellStyle name="見出し 1" xfId="64" builtinId="16" customBuiltin="1"/>
    <cellStyle name="見出し 2" xfId="65" builtinId="17" customBuiltin="1"/>
    <cellStyle name="見出し 3" xfId="66" builtinId="18" customBuiltin="1"/>
    <cellStyle name="見出し 4" xfId="67" builtinId="19" customBuiltin="1"/>
    <cellStyle name="集計" xfId="68" builtinId="25" customBuiltin="1"/>
    <cellStyle name="出力" xfId="69" builtinId="21" customBuiltin="1"/>
    <cellStyle name="説明文" xfId="70" builtinId="53" customBuiltin="1"/>
    <cellStyle name="入力" xfId="71" builtinId="20" customBuiltin="1"/>
    <cellStyle name="標準" xfId="0" builtinId="0"/>
    <cellStyle name="標準 2" xfId="77"/>
    <cellStyle name="標準(小数)" xfId="72"/>
    <cellStyle name="標準_01金剛証寺 設計書" xfId="73"/>
    <cellStyle name="複合単価" xfId="74"/>
    <cellStyle name="未定義" xfId="75"/>
    <cellStyle name="良い" xfId="76" builtinId="26" customBuiltin="1"/>
  </cellStyles>
  <dxfs count="2">
    <dxf>
      <font>
        <condense val="0"/>
        <extend val="0"/>
        <color indexed="17"/>
      </font>
    </dxf>
    <dxf>
      <font>
        <condense val="0"/>
        <extend val="0"/>
        <color indexed="17"/>
      </font>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142875</xdr:colOff>
      <xdr:row>3</xdr:row>
      <xdr:rowOff>57150</xdr:rowOff>
    </xdr:from>
    <xdr:to>
      <xdr:col>8</xdr:col>
      <xdr:colOff>323850</xdr:colOff>
      <xdr:row>9</xdr:row>
      <xdr:rowOff>123825</xdr:rowOff>
    </xdr:to>
    <xdr:sp macro="" textlink="">
      <xdr:nvSpPr>
        <xdr:cNvPr id="5121" name="AutoShape 16"/>
        <xdr:cNvSpPr>
          <a:spLocks/>
        </xdr:cNvSpPr>
      </xdr:nvSpPr>
      <xdr:spPr bwMode="auto">
        <a:xfrm>
          <a:off x="7562850" y="1371600"/>
          <a:ext cx="180975" cy="1600200"/>
        </a:xfrm>
        <a:prstGeom prst="rightBrace">
          <a:avLst>
            <a:gd name="adj1" fmla="val 73684"/>
            <a:gd name="adj2" fmla="val 50000"/>
          </a:avLst>
        </a:prstGeom>
        <a:solidFill>
          <a:srgbClr val="FFFF99"/>
        </a:solidFill>
        <a:ln w="9525">
          <a:solidFill>
            <a:srgbClr val="000000"/>
          </a:solidFill>
          <a:round/>
          <a:headEnd/>
          <a:tailEnd/>
        </a:ln>
      </xdr:spPr>
    </xdr:sp>
    <xdr:clientData/>
  </xdr:twoCellAnchor>
  <xdr:twoCellAnchor>
    <xdr:from>
      <xdr:col>8</xdr:col>
      <xdr:colOff>361950</xdr:colOff>
      <xdr:row>5</xdr:row>
      <xdr:rowOff>57150</xdr:rowOff>
    </xdr:from>
    <xdr:to>
      <xdr:col>10</xdr:col>
      <xdr:colOff>180975</xdr:colOff>
      <xdr:row>7</xdr:row>
      <xdr:rowOff>95250</xdr:rowOff>
    </xdr:to>
    <xdr:sp macro="" textlink="">
      <xdr:nvSpPr>
        <xdr:cNvPr id="10257" name="Text Box 17"/>
        <xdr:cNvSpPr txBox="1">
          <a:spLocks noChangeArrowheads="1"/>
        </xdr:cNvSpPr>
      </xdr:nvSpPr>
      <xdr:spPr bwMode="auto">
        <a:xfrm>
          <a:off x="7781925" y="1933575"/>
          <a:ext cx="1209675" cy="533400"/>
        </a:xfrm>
        <a:prstGeom prst="rect">
          <a:avLst/>
        </a:prstGeom>
        <a:solidFill>
          <a:srgbClr val="CCFFCC"/>
        </a:solidFill>
        <a:ln w="317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補助金交付申請入力シートに入力して</a:t>
          </a:r>
        </a:p>
        <a:p>
          <a:pPr algn="l" rtl="0">
            <a:lnSpc>
              <a:spcPts val="1200"/>
            </a:lnSpc>
            <a:defRPr sz="1000"/>
          </a:pPr>
          <a:r>
            <a:rPr lang="ja-JP" altLang="en-US" sz="1100" b="1" i="0" u="none" strike="noStrike" baseline="0">
              <a:solidFill>
                <a:srgbClr val="000000"/>
              </a:solidFill>
              <a:latin typeface="ＭＳ Ｐゴシック"/>
              <a:ea typeface="ＭＳ Ｐゴシック"/>
            </a:rPr>
            <a:t>ください</a:t>
          </a:r>
        </a:p>
      </xdr:txBody>
    </xdr:sp>
    <xdr:clientData/>
  </xdr:twoCellAnchor>
  <xdr:twoCellAnchor>
    <xdr:from>
      <xdr:col>1</xdr:col>
      <xdr:colOff>1581150</xdr:colOff>
      <xdr:row>3</xdr:row>
      <xdr:rowOff>57150</xdr:rowOff>
    </xdr:from>
    <xdr:to>
      <xdr:col>2</xdr:col>
      <xdr:colOff>171450</xdr:colOff>
      <xdr:row>9</xdr:row>
      <xdr:rowOff>114300</xdr:rowOff>
    </xdr:to>
    <xdr:sp macro="" textlink="">
      <xdr:nvSpPr>
        <xdr:cNvPr id="5123" name="AutoShape 19"/>
        <xdr:cNvSpPr>
          <a:spLocks/>
        </xdr:cNvSpPr>
      </xdr:nvSpPr>
      <xdr:spPr bwMode="auto">
        <a:xfrm>
          <a:off x="2933700" y="1371600"/>
          <a:ext cx="180975" cy="1590675"/>
        </a:xfrm>
        <a:prstGeom prst="leftBrace">
          <a:avLst>
            <a:gd name="adj1" fmla="val 73246"/>
            <a:gd name="adj2" fmla="val 50000"/>
          </a:avLst>
        </a:prstGeom>
        <a:solidFill>
          <a:srgbClr val="FFFF99"/>
        </a:solidFill>
        <a:ln w="9525">
          <a:solidFill>
            <a:srgbClr val="000000"/>
          </a:solidFill>
          <a:round/>
          <a:headEnd/>
          <a:tailEnd/>
        </a:ln>
      </xdr:spPr>
    </xdr:sp>
    <xdr:clientData/>
  </xdr:twoCellAnchor>
  <xdr:twoCellAnchor>
    <xdr:from>
      <xdr:col>3</xdr:col>
      <xdr:colOff>85725</xdr:colOff>
      <xdr:row>31</xdr:row>
      <xdr:rowOff>523876</xdr:rowOff>
    </xdr:from>
    <xdr:to>
      <xdr:col>9</xdr:col>
      <xdr:colOff>257175</xdr:colOff>
      <xdr:row>34</xdr:row>
      <xdr:rowOff>0</xdr:rowOff>
    </xdr:to>
    <xdr:sp macro="" textlink="">
      <xdr:nvSpPr>
        <xdr:cNvPr id="5124" name="Rectangle 21"/>
        <xdr:cNvSpPr>
          <a:spLocks noChangeArrowheads="1"/>
        </xdr:cNvSpPr>
      </xdr:nvSpPr>
      <xdr:spPr bwMode="auto">
        <a:xfrm>
          <a:off x="4157663" y="10834689"/>
          <a:ext cx="4660106" cy="559592"/>
        </a:xfrm>
        <a:prstGeom prst="rect">
          <a:avLst/>
        </a:prstGeom>
        <a:noFill/>
        <a:ln w="28575">
          <a:solidFill>
            <a:srgbClr val="FF0000"/>
          </a:solidFill>
          <a:miter lim="800000"/>
          <a:headEnd/>
          <a:tailEnd/>
        </a:ln>
      </xdr:spPr>
    </xdr:sp>
    <xdr:clientData/>
  </xdr:twoCellAnchor>
  <xdr:oneCellAnchor>
    <xdr:from>
      <xdr:col>6</xdr:col>
      <xdr:colOff>95250</xdr:colOff>
      <xdr:row>31</xdr:row>
      <xdr:rowOff>200025</xdr:rowOff>
    </xdr:from>
    <xdr:ext cx="2595069" cy="201850"/>
    <xdr:sp macro="" textlink="">
      <xdr:nvSpPr>
        <xdr:cNvPr id="10262" name="Text Box 22"/>
        <xdr:cNvSpPr txBox="1">
          <a:spLocks noChangeArrowheads="1"/>
        </xdr:cNvSpPr>
      </xdr:nvSpPr>
      <xdr:spPr bwMode="auto">
        <a:xfrm>
          <a:off x="6143625" y="10510838"/>
          <a:ext cx="2595069"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変更許可申請が無い場合に入力して下さい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228600</xdr:colOff>
      <xdr:row>30</xdr:row>
      <xdr:rowOff>142875</xdr:rowOff>
    </xdr:from>
    <xdr:to>
      <xdr:col>8</xdr:col>
      <xdr:colOff>371475</xdr:colOff>
      <xdr:row>33</xdr:row>
      <xdr:rowOff>228600</xdr:rowOff>
    </xdr:to>
    <xdr:sp macro="" textlink="">
      <xdr:nvSpPr>
        <xdr:cNvPr id="8" name="AutoShape 10"/>
        <xdr:cNvSpPr>
          <a:spLocks/>
        </xdr:cNvSpPr>
      </xdr:nvSpPr>
      <xdr:spPr bwMode="auto">
        <a:xfrm>
          <a:off x="6715125" y="314325"/>
          <a:ext cx="400050" cy="542925"/>
        </a:xfrm>
        <a:prstGeom prst="rightBrace">
          <a:avLst>
            <a:gd name="adj1" fmla="val 16468"/>
            <a:gd name="adj2" fmla="val 50000"/>
          </a:avLst>
        </a:prstGeom>
        <a:noFill/>
        <a:ln w="9525">
          <a:solidFill>
            <a:srgbClr val="000000"/>
          </a:solidFill>
          <a:round/>
          <a:headEnd/>
          <a:tailEnd/>
        </a:ln>
      </xdr:spPr>
    </xdr:sp>
    <xdr:clientData/>
  </xdr:twoCellAnchor>
  <xdr:twoCellAnchor>
    <xdr:from>
      <xdr:col>8</xdr:col>
      <xdr:colOff>466725</xdr:colOff>
      <xdr:row>31</xdr:row>
      <xdr:rowOff>104775</xdr:rowOff>
    </xdr:from>
    <xdr:to>
      <xdr:col>10</xdr:col>
      <xdr:colOff>219075</xdr:colOff>
      <xdr:row>33</xdr:row>
      <xdr:rowOff>142875</xdr:rowOff>
    </xdr:to>
    <xdr:sp macro="" textlink="">
      <xdr:nvSpPr>
        <xdr:cNvPr id="9" name="Text Box 11"/>
        <xdr:cNvSpPr txBox="1">
          <a:spLocks noChangeArrowheads="1"/>
        </xdr:cNvSpPr>
      </xdr:nvSpPr>
      <xdr:spPr bwMode="auto">
        <a:xfrm>
          <a:off x="7210425" y="447675"/>
          <a:ext cx="1323975" cy="381000"/>
        </a:xfrm>
        <a:prstGeom prst="rect">
          <a:avLst/>
        </a:prstGeom>
        <a:solidFill>
          <a:srgbClr val="FFFF99"/>
        </a:solidFill>
        <a:ln w="317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最新の交付決定書の内容を入力して下さい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66675</xdr:colOff>
      <xdr:row>18</xdr:row>
      <xdr:rowOff>47625</xdr:rowOff>
    </xdr:from>
    <xdr:to>
      <xdr:col>63</xdr:col>
      <xdr:colOff>76200</xdr:colOff>
      <xdr:row>23</xdr:row>
      <xdr:rowOff>66675</xdr:rowOff>
    </xdr:to>
    <xdr:sp macro="" textlink="">
      <xdr:nvSpPr>
        <xdr:cNvPr id="1041" name="AutoShape 12"/>
        <xdr:cNvSpPr>
          <a:spLocks noChangeArrowheads="1"/>
        </xdr:cNvSpPr>
      </xdr:nvSpPr>
      <xdr:spPr bwMode="auto">
        <a:xfrm>
          <a:off x="3495675" y="1762125"/>
          <a:ext cx="2581275" cy="49530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66675</xdr:colOff>
      <xdr:row>18</xdr:row>
      <xdr:rowOff>47625</xdr:rowOff>
    </xdr:from>
    <xdr:to>
      <xdr:col>63</xdr:col>
      <xdr:colOff>76200</xdr:colOff>
      <xdr:row>23</xdr:row>
      <xdr:rowOff>66675</xdr:rowOff>
    </xdr:to>
    <xdr:sp macro="" textlink="">
      <xdr:nvSpPr>
        <xdr:cNvPr id="3" name="AutoShape 14"/>
        <xdr:cNvSpPr>
          <a:spLocks noChangeArrowheads="1"/>
        </xdr:cNvSpPr>
      </xdr:nvSpPr>
      <xdr:spPr bwMode="auto">
        <a:xfrm>
          <a:off x="9686925" y="1762125"/>
          <a:ext cx="2581275" cy="495300"/>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66675</xdr:colOff>
      <xdr:row>18</xdr:row>
      <xdr:rowOff>47625</xdr:rowOff>
    </xdr:from>
    <xdr:to>
      <xdr:col>63</xdr:col>
      <xdr:colOff>76200</xdr:colOff>
      <xdr:row>23</xdr:row>
      <xdr:rowOff>66675</xdr:rowOff>
    </xdr:to>
    <xdr:sp macro="" textlink="">
      <xdr:nvSpPr>
        <xdr:cNvPr id="4" name="AutoShape 15"/>
        <xdr:cNvSpPr>
          <a:spLocks noChangeArrowheads="1"/>
        </xdr:cNvSpPr>
      </xdr:nvSpPr>
      <xdr:spPr bwMode="auto">
        <a:xfrm>
          <a:off x="15878175" y="1762125"/>
          <a:ext cx="2581275" cy="495300"/>
        </a:xfrm>
        <a:prstGeom prst="bracketPair">
          <a:avLst>
            <a:gd name="adj" fmla="val 16667"/>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9525</xdr:colOff>
      <xdr:row>74</xdr:row>
      <xdr:rowOff>9525</xdr:rowOff>
    </xdr:from>
    <xdr:to>
      <xdr:col>52</xdr:col>
      <xdr:colOff>85725</xdr:colOff>
      <xdr:row>75</xdr:row>
      <xdr:rowOff>85725</xdr:rowOff>
    </xdr:to>
    <xdr:sp macro="" textlink="">
      <xdr:nvSpPr>
        <xdr:cNvPr id="8193" name="Oval 5"/>
        <xdr:cNvSpPr>
          <a:spLocks noChangeArrowheads="1"/>
        </xdr:cNvSpPr>
      </xdr:nvSpPr>
      <xdr:spPr bwMode="auto">
        <a:xfrm>
          <a:off x="4867275" y="7058025"/>
          <a:ext cx="171450" cy="171450"/>
        </a:xfrm>
        <a:prstGeom prst="ellipse">
          <a:avLst/>
        </a:prstGeom>
        <a:noFill/>
        <a:ln w="3175">
          <a:solidFill>
            <a:srgbClr val="000000"/>
          </a:solidFill>
          <a:round/>
          <a:headEnd/>
          <a:tailEnd/>
        </a:ln>
      </xdr:spPr>
    </xdr:sp>
    <xdr:clientData/>
  </xdr:twoCellAnchor>
  <xdr:twoCellAnchor>
    <xdr:from>
      <xdr:col>120</xdr:col>
      <xdr:colOff>9525</xdr:colOff>
      <xdr:row>74</xdr:row>
      <xdr:rowOff>9525</xdr:rowOff>
    </xdr:from>
    <xdr:to>
      <xdr:col>121</xdr:col>
      <xdr:colOff>85725</xdr:colOff>
      <xdr:row>75</xdr:row>
      <xdr:rowOff>85725</xdr:rowOff>
    </xdr:to>
    <xdr:sp macro="" textlink="">
      <xdr:nvSpPr>
        <xdr:cNvPr id="8194" name="Oval 6"/>
        <xdr:cNvSpPr>
          <a:spLocks noChangeArrowheads="1"/>
        </xdr:cNvSpPr>
      </xdr:nvSpPr>
      <xdr:spPr bwMode="auto">
        <a:xfrm>
          <a:off x="11439525" y="7058025"/>
          <a:ext cx="171450" cy="171450"/>
        </a:xfrm>
        <a:prstGeom prst="ellipse">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29</xdr:row>
      <xdr:rowOff>19050</xdr:rowOff>
    </xdr:from>
    <xdr:to>
      <xdr:col>3</xdr:col>
      <xdr:colOff>66675</xdr:colOff>
      <xdr:row>34</xdr:row>
      <xdr:rowOff>0</xdr:rowOff>
    </xdr:to>
    <xdr:sp macro="" textlink="">
      <xdr:nvSpPr>
        <xdr:cNvPr id="2" name="AutoShape 49"/>
        <xdr:cNvSpPr>
          <a:spLocks noChangeArrowheads="1"/>
        </xdr:cNvSpPr>
      </xdr:nvSpPr>
      <xdr:spPr bwMode="auto">
        <a:xfrm>
          <a:off x="190500" y="5619750"/>
          <a:ext cx="304800" cy="838200"/>
        </a:xfrm>
        <a:prstGeom prst="upDownArrow">
          <a:avLst>
            <a:gd name="adj1" fmla="val 50000"/>
            <a:gd name="adj2" fmla="val 88713"/>
          </a:avLst>
        </a:prstGeom>
        <a:solidFill>
          <a:srgbClr xmlns:mc="http://schemas.openxmlformats.org/markup-compatibility/2006" xmlns:a14="http://schemas.microsoft.com/office/drawing/2010/main" val="00FFFF" mc:Ignorable="a14" a14:legacySpreadsheetColorIndex="35"/>
        </a:solidFill>
        <a:ln w="12700">
          <a:solidFill>
            <a:srgbClr xmlns:mc="http://schemas.openxmlformats.org/markup-compatibility/2006" xmlns:a14="http://schemas.microsoft.com/office/drawing/2010/main" val="3366FF" mc:Ignorable="a14" a14:legacySpreadsheetColorIndex="48"/>
          </a:solidFill>
          <a:miter lim="800000"/>
          <a:headEnd/>
          <a:tailEnd/>
        </a:ln>
      </xdr:spPr>
    </xdr:sp>
    <xdr:clientData fPrintsWithSheet="0"/>
  </xdr:twoCellAnchor>
  <xdr:oneCellAnchor>
    <xdr:from>
      <xdr:col>2</xdr:col>
      <xdr:colOff>158539</xdr:colOff>
      <xdr:row>30</xdr:row>
      <xdr:rowOff>155353</xdr:rowOff>
    </xdr:from>
    <xdr:ext cx="5683672" cy="203645"/>
    <xdr:sp macro="" textlink="">
      <xdr:nvSpPr>
        <xdr:cNvPr id="3" name="Text Box 86"/>
        <xdr:cNvSpPr txBox="1">
          <a:spLocks noChangeArrowheads="1"/>
        </xdr:cNvSpPr>
      </xdr:nvSpPr>
      <xdr:spPr bwMode="auto">
        <a:xfrm>
          <a:off x="425239" y="5927503"/>
          <a:ext cx="5683672" cy="203645"/>
        </a:xfrm>
        <a:prstGeom prst="rec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FF0000"/>
              </a:solidFill>
              <a:latin typeface="ＭＳ Ｐゴシック"/>
              <a:ea typeface="ＭＳ Ｐゴシック"/>
            </a:rPr>
            <a:t>１枚に印刷できないときは、３０～３４行目の高さを調節するか、縮小印刷でＡ４用紙１枚に収めてください。</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09srv1\&#20849;&#26377;&#12501;&#12449;&#12452;&#12523;\03%20&#12304;&#26045;&#35373;&#25285;&#24403;&#12305;\301&#12288;&#20462;&#32341;\H20\&#12304;&#20462;&#32341;&#12305;&#30330;&#27880;&#20282;&#12539;&#31309;&#31639;&#26360;\50&#19975;&#20870;&#36229;&#65288;&#22865;&#32004;&#26360;&#24517;&#35201;&#65289;\210114&#12288;&#26757;&#22378;&#23567;&#12411;&#12363;&#30722;&#22580;&#20462;&#32341;\&#12304;&#27096;&#24335;&#12305;&#20462;&#32341;&#35211;&#31309;&#20837;&#26413;&#26360;&#24335;&#19968;&#36899;&#65288;&#30722;&#2258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09srv1&#31227;&#34892;\B%20&#36275;&#21161;&#12398;&#30010;&#20006;&#12415;\01%20&#37325;&#20253;&#24314;&#21046;&#24230;\&#20462;&#29702;&#20462;&#26223;&#20869;&#35215;\&#31309;&#31639;\&#35036;&#21161;&#37329;&#21450;&#12403;&#29694;&#29366;&#22793;&#26356;&#12398;&#30003;&#35531;&#27096;&#24335;(ve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tomo\AppData\Local\Temp\Temp1_0701.zip\0701\Documents%20and%20Settings\A0111\&#12487;&#12473;&#12463;&#12488;&#12483;&#12503;\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chldb6\share\Documents%20and%20Settings\A0111\&#12487;&#12473;&#12463;&#12488;&#12483;&#12503;\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当初伺い"/>
      <sheetName val="金入り設計書"/>
      <sheetName val="金抜き設計書"/>
      <sheetName val="契約締結書"/>
      <sheetName val="契約書"/>
      <sheetName val="契約条項20.6.1～"/>
      <sheetName val="監督員記録"/>
      <sheetName val="完了検査調書"/>
      <sheetName val="指示・協議入力"/>
      <sheetName val="指示書書式"/>
      <sheetName val="協議書書式"/>
      <sheetName val="変更伺（最新）"/>
      <sheetName val="変更調査表"/>
      <sheetName val="決裁区分"/>
      <sheetName val="改変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0">
          <cell r="A20">
            <v>0</v>
          </cell>
          <cell r="B20">
            <v>9999999</v>
          </cell>
          <cell r="C20" t="str">
            <v>Ｆ</v>
          </cell>
          <cell r="E20">
            <v>0</v>
          </cell>
          <cell r="F20">
            <v>4999999</v>
          </cell>
          <cell r="G20" t="str">
            <v>Ｆ</v>
          </cell>
        </row>
        <row r="21">
          <cell r="A21">
            <v>10000000</v>
          </cell>
          <cell r="B21">
            <v>29999999</v>
          </cell>
          <cell r="C21" t="str">
            <v>Ｅ</v>
          </cell>
          <cell r="E21">
            <v>5000000</v>
          </cell>
          <cell r="F21">
            <v>9999999</v>
          </cell>
          <cell r="G21" t="str">
            <v>Ｅ</v>
          </cell>
        </row>
        <row r="22">
          <cell r="A22">
            <v>30000000</v>
          </cell>
          <cell r="C22" t="str">
            <v>Ｄ</v>
          </cell>
          <cell r="E22">
            <v>10000000</v>
          </cell>
          <cell r="G22" t="str">
            <v>Ｄ</v>
          </cell>
        </row>
        <row r="29">
          <cell r="E29">
            <v>0</v>
          </cell>
          <cell r="F29">
            <v>4999999</v>
          </cell>
          <cell r="G29" t="str">
            <v>Ｆ</v>
          </cell>
        </row>
        <row r="30">
          <cell r="E30">
            <v>5000000</v>
          </cell>
          <cell r="F30">
            <v>9999999</v>
          </cell>
          <cell r="G30" t="str">
            <v>Ｅ</v>
          </cell>
        </row>
        <row r="31">
          <cell r="E31">
            <v>10000000</v>
          </cell>
          <cell r="F31">
            <v>29999999</v>
          </cell>
          <cell r="G31" t="str">
            <v>Ｄ</v>
          </cell>
        </row>
        <row r="32">
          <cell r="E32">
            <v>30000000</v>
          </cell>
          <cell r="F32">
            <v>49999999</v>
          </cell>
          <cell r="G32" t="str">
            <v>Ｂ</v>
          </cell>
        </row>
        <row r="33">
          <cell r="E33">
            <v>50000000</v>
          </cell>
          <cell r="G33" t="str">
            <v>Ａ</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金交付申請"/>
      <sheetName val="補助金変更または完了"/>
      <sheetName val="申請書（補助金）"/>
      <sheetName val="現状変更 "/>
      <sheetName val="申請書（現状変更）"/>
      <sheetName val="位置図"/>
      <sheetName val="同意書"/>
      <sheetName val="基本情報シート"/>
      <sheetName val="様式２"/>
      <sheetName val="支出内訳総括表"/>
      <sheetName val="内訳書"/>
      <sheetName val="木材明細(当初）"/>
      <sheetName val="木材明細(変更）"/>
      <sheetName val="木材明細(実績）"/>
      <sheetName val="様式７"/>
      <sheetName val="Sheet1"/>
    </sheetNames>
    <sheetDataSet>
      <sheetData sheetId="0">
        <row r="1">
          <cell r="A1" t="str">
            <v>豊田市伝統的建造物群保存地区補助金交付申請</v>
          </cell>
        </row>
        <row r="3">
          <cell r="A3" t="str">
            <v>申請者（代表者）</v>
          </cell>
          <cell r="B3" t="str">
            <v>住所</v>
          </cell>
        </row>
        <row r="4">
          <cell r="B4" t="str">
            <v>電話番号</v>
          </cell>
          <cell r="F4" t="str">
            <v>－</v>
          </cell>
          <cell r="H4" t="str">
            <v>－</v>
          </cell>
        </row>
        <row r="5">
          <cell r="C5" t="str">
            <v>氏</v>
          </cell>
          <cell r="H5" t="str">
            <v>名</v>
          </cell>
        </row>
        <row r="6">
          <cell r="B6" t="str">
            <v>（フリガナ）</v>
          </cell>
          <cell r="C6" t="str">
            <v/>
          </cell>
          <cell r="H6" t="str">
            <v/>
          </cell>
        </row>
        <row r="7">
          <cell r="B7" t="str">
            <v>氏名</v>
          </cell>
        </row>
        <row r="8">
          <cell r="B8" t="str">
            <v>生年月日</v>
          </cell>
          <cell r="C8" t="str">
            <v>昭和</v>
          </cell>
          <cell r="H8" t="str">
            <v>年</v>
          </cell>
          <cell r="J8" t="str">
            <v>月</v>
          </cell>
          <cell r="L8" t="str">
            <v>日</v>
          </cell>
        </row>
        <row r="10">
          <cell r="A10" t="str">
            <v>事業実施の場所</v>
          </cell>
          <cell r="B10" t="str">
            <v>住所</v>
          </cell>
          <cell r="C10" t="str">
            <v>豊田市足助町</v>
          </cell>
          <cell r="E10" t="str">
            <v>○町</v>
          </cell>
        </row>
        <row r="12">
          <cell r="A12" t="str">
            <v>補助金交付申請</v>
          </cell>
          <cell r="B12" t="str">
            <v>補助金交付申請額</v>
          </cell>
          <cell r="F12" t="str">
            <v>円</v>
          </cell>
        </row>
        <row r="13">
          <cell r="B13" t="str">
            <v>補助事業の内容</v>
          </cell>
        </row>
        <row r="14">
          <cell r="B14" t="str">
            <v>補助事業の期間</v>
          </cell>
          <cell r="C14" t="str">
            <v>開始年月日</v>
          </cell>
          <cell r="F14" t="str">
            <v>平成</v>
          </cell>
          <cell r="H14" t="str">
            <v>年</v>
          </cell>
          <cell r="J14" t="str">
            <v>月</v>
          </cell>
          <cell r="L14" t="str">
            <v>日</v>
          </cell>
        </row>
        <row r="15">
          <cell r="C15" t="str">
            <v>終了年月日</v>
          </cell>
          <cell r="F15" t="str">
            <v>平成</v>
          </cell>
          <cell r="H15" t="str">
            <v>年</v>
          </cell>
          <cell r="J15" t="str">
            <v>月</v>
          </cell>
          <cell r="L15" t="str">
            <v>日</v>
          </cell>
        </row>
        <row r="17">
          <cell r="A17" t="str">
            <v>過去の補助金履歴</v>
          </cell>
          <cell r="E17">
            <v>1</v>
          </cell>
          <cell r="G17">
            <v>2</v>
          </cell>
          <cell r="I17">
            <v>3</v>
          </cell>
          <cell r="K17" t="str">
            <v>合計</v>
          </cell>
        </row>
        <row r="18">
          <cell r="B18" t="str">
            <v>確定通知番号</v>
          </cell>
          <cell r="C18" t="str">
            <v>豊教財発</v>
          </cell>
          <cell r="D18" t="str">
            <v>第</v>
          </cell>
          <cell r="F18" t="str">
            <v>号</v>
          </cell>
          <cell r="H18" t="str">
            <v>号</v>
          </cell>
          <cell r="J18" t="str">
            <v>号</v>
          </cell>
        </row>
        <row r="19">
          <cell r="B19" t="str">
            <v>補助金交付額</v>
          </cell>
          <cell r="F19" t="str">
            <v>円</v>
          </cell>
          <cell r="H19" t="str">
            <v>円</v>
          </cell>
          <cell r="J19" t="str">
            <v>円</v>
          </cell>
          <cell r="K19">
            <v>0</v>
          </cell>
          <cell r="L19" t="str">
            <v>円</v>
          </cell>
        </row>
        <row r="20">
          <cell r="B20" t="str">
            <v>補助金交付年月日</v>
          </cell>
          <cell r="C20" t="str">
            <v xml:space="preserve">平成 </v>
          </cell>
          <cell r="F20" t="str">
            <v>年</v>
          </cell>
          <cell r="H20" t="str">
            <v>年</v>
          </cell>
          <cell r="J20" t="str">
            <v>年</v>
          </cell>
          <cell r="K20">
            <v>0</v>
          </cell>
        </row>
        <row r="21">
          <cell r="F21" t="str">
            <v>月</v>
          </cell>
          <cell r="H21" t="str">
            <v>月</v>
          </cell>
          <cell r="J21" t="str">
            <v>月</v>
          </cell>
        </row>
        <row r="22">
          <cell r="F22" t="str">
            <v>日</v>
          </cell>
          <cell r="H22" t="str">
            <v>日</v>
          </cell>
          <cell r="J22" t="str">
            <v>日</v>
          </cell>
        </row>
        <row r="24">
          <cell r="A24" t="str">
            <v>申請日</v>
          </cell>
          <cell r="B24" t="str">
            <v>申請日</v>
          </cell>
          <cell r="C24" t="str">
            <v>平成</v>
          </cell>
          <cell r="F24" t="str">
            <v>年</v>
          </cell>
          <cell r="H24" t="str">
            <v>月</v>
          </cell>
          <cell r="J24" t="str">
            <v>日</v>
          </cell>
        </row>
        <row r="26">
          <cell r="A26" t="str">
            <v>添付書類</v>
          </cell>
          <cell r="C26" t="str">
            <v>チェックして
ください →</v>
          </cell>
          <cell r="D26" t="str">
            <v>　</v>
          </cell>
          <cell r="E26" t="str">
            <v>（１）付近見取図又は位置図</v>
          </cell>
        </row>
        <row r="27">
          <cell r="D27" t="str">
            <v>　</v>
          </cell>
          <cell r="E27" t="str">
            <v>（２）配置図</v>
          </cell>
        </row>
        <row r="28">
          <cell r="D28" t="str">
            <v>　</v>
          </cell>
          <cell r="E28" t="str">
            <v>（３）現況カラー写真</v>
          </cell>
        </row>
        <row r="29">
          <cell r="D29" t="str">
            <v>　</v>
          </cell>
          <cell r="E29" t="str">
            <v>（４）設計図及び仕様書</v>
          </cell>
        </row>
        <row r="30">
          <cell r="D30" t="str">
            <v>　</v>
          </cell>
          <cell r="E30" t="str">
            <v>（５）設計書又は見積書</v>
          </cell>
        </row>
        <row r="31">
          <cell r="E31" t="str">
            <v>様式０－２（支出内訳明細総括表）</v>
          </cell>
        </row>
        <row r="32">
          <cell r="E32" t="str">
            <v>様式０－３（設計内訳書）　　　　　　</v>
          </cell>
        </row>
        <row r="33">
          <cell r="D33" t="str">
            <v>　</v>
          </cell>
          <cell r="E33" t="str">
            <v>（６）事業計画書（様式第２号）</v>
          </cell>
        </row>
        <row r="34">
          <cell r="D34" t="str">
            <v>　</v>
          </cell>
          <cell r="E34" t="str">
            <v>（７）所有者の同意書（申請者と所有者が異なるときに限る。）</v>
          </cell>
        </row>
        <row r="35">
          <cell r="E35" t="str">
            <v>土地</v>
          </cell>
          <cell r="G35" t="str">
            <v>建物</v>
          </cell>
        </row>
        <row r="36">
          <cell r="D36" t="str">
            <v>　</v>
          </cell>
          <cell r="E36" t="str">
            <v>（８）現状変更行為許可／許可変更／申請者の写し</v>
          </cell>
        </row>
        <row r="37">
          <cell r="E37" t="str">
            <v>現状変更行為許可申請書　　　　　</v>
          </cell>
        </row>
        <row r="38">
          <cell r="E38" t="str">
            <v>現状変更行為変更許可申請書　　</v>
          </cell>
        </row>
        <row r="39">
          <cell r="D39" t="str">
            <v>　</v>
          </cell>
          <cell r="E39" t="str">
            <v>（９）市税の完納証明書</v>
          </cell>
        </row>
        <row r="40">
          <cell r="D40" t="str">
            <v>　</v>
          </cell>
          <cell r="E40" t="str">
            <v>（10）団体調書及び役員名簿（団体の場合のみ）</v>
          </cell>
        </row>
        <row r="41">
          <cell r="D41" t="str">
            <v>　</v>
          </cell>
          <cell r="E41" t="str">
            <v>（11）前各号に掲げるもののほか、市長が必要と認める書類</v>
          </cell>
        </row>
      </sheetData>
      <sheetData sheetId="1" refreshError="1"/>
      <sheetData sheetId="2" refreshError="1"/>
      <sheetData sheetId="3" refreshError="1"/>
      <sheetData sheetId="4" refreshError="1"/>
      <sheetData sheetId="5" refreshError="1"/>
      <sheetData sheetId="6" refreshError="1"/>
      <sheetData sheetId="7">
        <row r="4">
          <cell r="C4" t="str">
            <v>○○家住宅主屋修理工事</v>
          </cell>
        </row>
      </sheetData>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０－３"/>
      <sheetName val="様式０－２"/>
      <sheetName val="様式２"/>
    </sheetNames>
    <sheetDataSet>
      <sheetData sheetId="0"/>
      <sheetData sheetId="1">
        <row r="1">
          <cell r="A1" t="str">
            <v>様式０－２</v>
          </cell>
        </row>
        <row r="3">
          <cell r="B3" t="str">
            <v>支出内訳明細総括表</v>
          </cell>
        </row>
        <row r="5">
          <cell r="B5" t="str">
            <v>種　　別</v>
          </cell>
          <cell r="C5" t="str">
            <v>工 事 費 等</v>
          </cell>
          <cell r="E5" t="str">
            <v>補助対象工事費等</v>
          </cell>
          <cell r="H5" t="str">
            <v>備　　考</v>
          </cell>
        </row>
        <row r="6">
          <cell r="B6" t="str">
            <v>仮設工事</v>
          </cell>
        </row>
        <row r="8">
          <cell r="B8" t="str">
            <v>解体工事</v>
          </cell>
        </row>
        <row r="10">
          <cell r="B10" t="str">
            <v>基礎工事</v>
          </cell>
        </row>
        <row r="12">
          <cell r="B12" t="str">
            <v>木　工事</v>
          </cell>
        </row>
        <row r="14">
          <cell r="B14" t="str">
            <v>屋根工事</v>
          </cell>
        </row>
        <row r="16">
          <cell r="B16" t="str">
            <v>左官工事</v>
          </cell>
        </row>
        <row r="18">
          <cell r="B18" t="str">
            <v>建具工事</v>
          </cell>
        </row>
        <row r="26">
          <cell r="B26" t="str">
            <v>雑　工事</v>
          </cell>
        </row>
        <row r="28">
          <cell r="B28" t="str">
            <v xml:space="preserve"> 直接工事費計</v>
          </cell>
        </row>
        <row r="30">
          <cell r="B30" t="str">
            <v>諸経費</v>
          </cell>
        </row>
        <row r="32">
          <cell r="B32" t="str">
            <v xml:space="preserve"> 工事費計</v>
          </cell>
        </row>
        <row r="34">
          <cell r="B34" t="str">
            <v>消費税相当額</v>
          </cell>
        </row>
        <row r="36">
          <cell r="B36" t="str">
            <v>合　　計</v>
          </cell>
        </row>
        <row r="38">
          <cell r="F38" t="str">
            <v>必要に応じて欄を追加してください。</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０－３"/>
      <sheetName val="様式０－２"/>
      <sheetName val="様式２"/>
    </sheetNames>
    <sheetDataSet>
      <sheetData sheetId="0"/>
      <sheetData sheetId="1">
        <row r="1">
          <cell r="A1" t="str">
            <v>様式０－２</v>
          </cell>
        </row>
        <row r="3">
          <cell r="B3" t="str">
            <v>支出内訳明細総括表</v>
          </cell>
        </row>
        <row r="5">
          <cell r="B5" t="str">
            <v>種　　別</v>
          </cell>
          <cell r="C5" t="str">
            <v>工 事 費 等</v>
          </cell>
          <cell r="E5" t="str">
            <v>補助対象工事費等</v>
          </cell>
          <cell r="H5" t="str">
            <v>備　　考</v>
          </cell>
        </row>
        <row r="6">
          <cell r="B6" t="str">
            <v>仮設工事</v>
          </cell>
        </row>
        <row r="8">
          <cell r="B8" t="str">
            <v>解体工事</v>
          </cell>
        </row>
        <row r="10">
          <cell r="B10" t="str">
            <v>基礎工事</v>
          </cell>
        </row>
        <row r="12">
          <cell r="B12" t="str">
            <v>木　工事</v>
          </cell>
        </row>
        <row r="14">
          <cell r="B14" t="str">
            <v>屋根工事</v>
          </cell>
        </row>
        <row r="16">
          <cell r="B16" t="str">
            <v>左官工事</v>
          </cell>
        </row>
        <row r="18">
          <cell r="B18" t="str">
            <v>建具工事</v>
          </cell>
        </row>
        <row r="26">
          <cell r="B26" t="str">
            <v>雑　工事</v>
          </cell>
        </row>
        <row r="28">
          <cell r="B28" t="str">
            <v xml:space="preserve"> 直接工事費計</v>
          </cell>
        </row>
        <row r="30">
          <cell r="B30" t="str">
            <v>諸経費</v>
          </cell>
        </row>
        <row r="32">
          <cell r="B32" t="str">
            <v xml:space="preserve"> 工事費計</v>
          </cell>
        </row>
        <row r="34">
          <cell r="B34" t="str">
            <v>消費税相当額</v>
          </cell>
        </row>
        <row r="36">
          <cell r="B36" t="str">
            <v>合　　計</v>
          </cell>
        </row>
        <row r="38">
          <cell r="F38" t="str">
            <v>必要に応じて欄を追加してください。</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AV39"/>
  <sheetViews>
    <sheetView tabSelected="1" view="pageBreakPreview" zoomScale="80" zoomScaleNormal="75" workbookViewId="0">
      <pane xSplit="2" ySplit="1" topLeftCell="C2" activePane="bottomRight" state="frozen"/>
      <selection sqref="A1:F1"/>
      <selection pane="topRight" sqref="A1:F1"/>
      <selection pane="bottomLeft" sqref="A1:F1"/>
      <selection pane="bottomRight" activeCell="A3" sqref="A3:K3"/>
    </sheetView>
  </sheetViews>
  <sheetFormatPr defaultRowHeight="13.5"/>
  <cols>
    <col min="1" max="1" width="17.75" customWidth="1"/>
    <col min="2" max="2" width="20.875" style="11" customWidth="1"/>
    <col min="3" max="3" width="14.625" customWidth="1"/>
    <col min="4" max="4" width="5.625" customWidth="1"/>
    <col min="5" max="5" width="14.625" customWidth="1"/>
    <col min="6" max="6" width="5.625" bestFit="1" customWidth="1"/>
    <col min="7" max="7" width="14.625" customWidth="1"/>
    <col min="8" max="8" width="3.625" customWidth="1"/>
    <col min="9" max="9" width="14.625" customWidth="1"/>
    <col min="10" max="12" width="3.625" customWidth="1"/>
  </cols>
  <sheetData>
    <row r="1" spans="1:48" ht="44.25" customHeight="1" thickBot="1">
      <c r="A1" s="711" t="s">
        <v>92</v>
      </c>
      <c r="B1" s="712"/>
      <c r="C1" s="712"/>
      <c r="D1" s="712"/>
      <c r="E1" s="712"/>
      <c r="F1" s="712"/>
      <c r="G1" s="712"/>
      <c r="H1" s="712"/>
      <c r="I1" s="712"/>
      <c r="J1" s="712"/>
      <c r="K1" s="713"/>
    </row>
    <row r="2" spans="1:48" ht="15" customHeight="1" thickBot="1">
      <c r="A2" s="90"/>
      <c r="B2" s="90"/>
      <c r="C2" s="90"/>
      <c r="D2" s="90"/>
      <c r="E2" s="90"/>
      <c r="F2" s="90"/>
      <c r="G2" s="90"/>
      <c r="H2" s="90"/>
      <c r="I2" s="90"/>
      <c r="J2" s="90"/>
      <c r="K2" s="90"/>
    </row>
    <row r="3" spans="1:48" ht="44.25" customHeight="1" thickBot="1">
      <c r="A3" s="714" t="s">
        <v>632</v>
      </c>
      <c r="B3" s="715"/>
      <c r="C3" s="715"/>
      <c r="D3" s="715"/>
      <c r="E3" s="715"/>
      <c r="F3" s="715"/>
      <c r="G3" s="715"/>
      <c r="H3" s="715"/>
      <c r="I3" s="715"/>
      <c r="J3" s="715"/>
      <c r="K3" s="716"/>
    </row>
    <row r="4" spans="1:48" ht="24">
      <c r="A4" s="717" t="s">
        <v>34</v>
      </c>
      <c r="B4" s="63" t="s">
        <v>100</v>
      </c>
      <c r="C4" s="722">
        <f>補助金交付申請入力シート!C4</f>
        <v>0</v>
      </c>
      <c r="D4" s="723"/>
      <c r="E4" s="723"/>
      <c r="F4" s="723"/>
      <c r="G4" s="723"/>
      <c r="H4" s="723"/>
      <c r="I4" s="723"/>
      <c r="J4" s="724"/>
      <c r="K4" s="93"/>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row>
    <row r="5" spans="1:48" ht="20.25" customHeight="1">
      <c r="A5" s="717"/>
      <c r="B5" s="11" t="s">
        <v>11</v>
      </c>
      <c r="C5" s="100">
        <f>補助金交付申請入力シート!C5</f>
        <v>0</v>
      </c>
      <c r="D5" s="11" t="s">
        <v>43</v>
      </c>
      <c r="E5" s="101">
        <f>補助金交付申請入力シート!G5</f>
        <v>0</v>
      </c>
      <c r="F5" s="11" t="s">
        <v>44</v>
      </c>
      <c r="G5" s="100">
        <f>補助金交付申請入力シート!I5</f>
        <v>0</v>
      </c>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row>
    <row r="6" spans="1:48" ht="20.25" customHeight="1">
      <c r="A6" s="717"/>
      <c r="B6" s="694" t="s">
        <v>101</v>
      </c>
      <c r="C6" s="719" t="s">
        <v>45</v>
      </c>
      <c r="D6" s="720"/>
      <c r="E6" s="720"/>
      <c r="F6" s="19"/>
      <c r="G6" s="721" t="s">
        <v>46</v>
      </c>
      <c r="H6" s="721"/>
      <c r="I6" s="721"/>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8" ht="20.25" customHeight="1">
      <c r="A7" s="718"/>
      <c r="B7" s="695"/>
      <c r="C7" s="729">
        <f>補助金交付申請入力シート!C8</f>
        <v>0</v>
      </c>
      <c r="D7" s="730"/>
      <c r="E7" s="731"/>
      <c r="F7" s="99"/>
      <c r="G7" s="729">
        <f>補助金交付申請入力シート!H8</f>
        <v>0</v>
      </c>
      <c r="H7" s="730"/>
      <c r="I7" s="730"/>
      <c r="J7" s="731"/>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row>
    <row r="8" spans="1:48" ht="15" customHeight="1">
      <c r="A8" s="39"/>
      <c r="B8" s="39"/>
      <c r="C8" s="39"/>
      <c r="D8" s="39"/>
      <c r="E8" s="39"/>
      <c r="F8" s="39"/>
      <c r="G8" s="39"/>
      <c r="H8" s="39"/>
      <c r="I8" s="39"/>
      <c r="J8" s="39"/>
      <c r="K8" s="19"/>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row>
    <row r="9" spans="1:48" ht="20.25" customHeight="1">
      <c r="A9" s="65" t="s">
        <v>86</v>
      </c>
      <c r="B9" s="42" t="s">
        <v>10</v>
      </c>
      <c r="C9" s="42" t="s">
        <v>16</v>
      </c>
      <c r="D9" s="729">
        <f>補助金交付申請入力シート!E11</f>
        <v>0</v>
      </c>
      <c r="E9" s="730"/>
      <c r="F9" s="730"/>
      <c r="G9" s="730"/>
      <c r="H9" s="730"/>
      <c r="I9" s="730"/>
      <c r="J9" s="731"/>
      <c r="K9" s="1"/>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ht="15" customHeight="1">
      <c r="A10" s="19"/>
      <c r="B10" s="19"/>
      <c r="C10" s="19"/>
      <c r="D10" s="19"/>
      <c r="E10" s="19"/>
      <c r="F10" s="19"/>
      <c r="G10" s="19"/>
      <c r="H10" s="19"/>
      <c r="I10" s="19"/>
      <c r="J10" s="19"/>
      <c r="K10" s="19"/>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ht="20.25" customHeight="1">
      <c r="A11" s="725" t="s">
        <v>88</v>
      </c>
      <c r="B11" s="727" t="s">
        <v>56</v>
      </c>
      <c r="C11" s="42" t="s">
        <v>35</v>
      </c>
      <c r="D11" s="41" t="s">
        <v>942</v>
      </c>
      <c r="E11" s="581"/>
      <c r="F11" s="41" t="s">
        <v>2</v>
      </c>
      <c r="G11" s="581"/>
      <c r="H11" s="41" t="s">
        <v>7</v>
      </c>
      <c r="I11" s="581"/>
      <c r="J11" s="41" t="s">
        <v>0</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ht="20.25" customHeight="1">
      <c r="A12" s="717"/>
      <c r="B12" s="728"/>
      <c r="C12" s="43" t="s">
        <v>36</v>
      </c>
      <c r="D12" s="41" t="s">
        <v>942</v>
      </c>
      <c r="E12" s="582"/>
      <c r="F12" s="41" t="s">
        <v>2</v>
      </c>
      <c r="G12" s="582"/>
      <c r="H12" s="41" t="s">
        <v>7</v>
      </c>
      <c r="I12" s="582"/>
      <c r="J12" s="41" t="s">
        <v>0</v>
      </c>
      <c r="K12" s="46"/>
      <c r="L12" s="46"/>
    </row>
    <row r="13" spans="1:48" ht="42" customHeight="1">
      <c r="A13" s="718"/>
      <c r="B13" s="60" t="s">
        <v>87</v>
      </c>
      <c r="C13" s="696"/>
      <c r="D13" s="697"/>
      <c r="E13" s="697"/>
      <c r="F13" s="697"/>
      <c r="G13" s="697"/>
      <c r="H13" s="697"/>
      <c r="I13" s="697"/>
      <c r="J13" s="698"/>
      <c r="K13" s="1"/>
      <c r="L13" s="95"/>
    </row>
    <row r="14" spans="1:48">
      <c r="K14" s="46"/>
    </row>
    <row r="15" spans="1:48" ht="30" customHeight="1">
      <c r="A15" s="726" t="s">
        <v>58</v>
      </c>
      <c r="B15" s="42" t="s">
        <v>10</v>
      </c>
      <c r="C15" s="696"/>
      <c r="D15" s="697"/>
      <c r="E15" s="697"/>
      <c r="F15" s="697"/>
      <c r="G15" s="697"/>
      <c r="H15" s="697"/>
      <c r="I15" s="697"/>
      <c r="J15" s="698"/>
      <c r="K15" s="1"/>
    </row>
    <row r="16" spans="1:48" ht="30" customHeight="1">
      <c r="A16" s="705"/>
      <c r="B16" s="42" t="s">
        <v>156</v>
      </c>
      <c r="C16" s="696"/>
      <c r="D16" s="697"/>
      <c r="E16" s="697"/>
      <c r="F16" s="697"/>
      <c r="G16" s="697"/>
      <c r="H16" s="697"/>
      <c r="I16" s="697"/>
      <c r="J16" s="698"/>
      <c r="K16" s="1"/>
    </row>
    <row r="17" spans="1:48" ht="30" customHeight="1">
      <c r="A17" s="705"/>
      <c r="B17" s="42" t="s">
        <v>157</v>
      </c>
      <c r="C17" s="732"/>
      <c r="D17" s="733"/>
      <c r="E17" s="733"/>
      <c r="F17" s="733"/>
      <c r="G17" s="733"/>
      <c r="H17" s="733"/>
      <c r="I17" s="733"/>
      <c r="J17" s="734"/>
      <c r="K17" s="1"/>
    </row>
    <row r="18" spans="1:48" ht="20.25" customHeight="1">
      <c r="A18" s="705"/>
      <c r="B18" s="42" t="s">
        <v>11</v>
      </c>
      <c r="C18" s="583"/>
      <c r="D18" s="29" t="s">
        <v>89</v>
      </c>
      <c r="E18" s="583"/>
      <c r="F18" s="29" t="s">
        <v>89</v>
      </c>
      <c r="G18" s="583"/>
      <c r="H18" s="61"/>
      <c r="I18" s="61"/>
      <c r="J18" s="61"/>
    </row>
    <row r="19" spans="1:48" ht="20.25" customHeight="1">
      <c r="A19" s="689" t="s">
        <v>151</v>
      </c>
      <c r="B19" s="690"/>
      <c r="D19" s="41" t="s">
        <v>942</v>
      </c>
      <c r="E19" s="581"/>
      <c r="F19" s="41" t="s">
        <v>2</v>
      </c>
      <c r="G19" s="581"/>
      <c r="H19" s="41" t="s">
        <v>7</v>
      </c>
      <c r="I19" s="581"/>
      <c r="J19" s="41" t="s">
        <v>0</v>
      </c>
    </row>
    <row r="21" spans="1:48" ht="14.25" thickBot="1"/>
    <row r="22" spans="1:48" ht="44.25" customHeight="1" thickBot="1">
      <c r="A22" s="714" t="s">
        <v>633</v>
      </c>
      <c r="B22" s="715"/>
      <c r="C22" s="715"/>
      <c r="D22" s="715"/>
      <c r="E22" s="715"/>
      <c r="F22" s="715"/>
      <c r="G22" s="715"/>
      <c r="H22" s="715"/>
      <c r="I22" s="715"/>
      <c r="J22" s="715"/>
      <c r="K22" s="716"/>
    </row>
    <row r="23" spans="1:48" ht="20.25" customHeight="1">
      <c r="A23" s="710" t="s">
        <v>154</v>
      </c>
      <c r="B23" s="29" t="s">
        <v>91</v>
      </c>
      <c r="C23" s="708" t="s">
        <v>942</v>
      </c>
      <c r="D23" s="709"/>
      <c r="E23" s="584"/>
      <c r="F23" s="44" t="s">
        <v>2</v>
      </c>
      <c r="G23" s="585"/>
      <c r="H23" s="539" t="s">
        <v>7</v>
      </c>
      <c r="I23" s="585"/>
      <c r="J23" s="586" t="s">
        <v>33</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row>
    <row r="24" spans="1:48" ht="20.25" customHeight="1">
      <c r="A24" s="707"/>
      <c r="B24" s="42" t="s">
        <v>90</v>
      </c>
      <c r="C24" s="64" t="s">
        <v>943</v>
      </c>
      <c r="D24" s="58" t="s">
        <v>8</v>
      </c>
      <c r="E24" s="580"/>
      <c r="F24" s="60" t="s">
        <v>27</v>
      </c>
      <c r="G24" s="563"/>
      <c r="H24" s="563"/>
      <c r="I24" s="563"/>
      <c r="J24" s="563"/>
      <c r="K24" s="46"/>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row>
    <row r="25" spans="1:48" ht="42" customHeight="1">
      <c r="A25" s="706" t="s">
        <v>155</v>
      </c>
      <c r="B25" s="60" t="s">
        <v>76</v>
      </c>
      <c r="C25" s="65" t="s">
        <v>76</v>
      </c>
      <c r="D25" s="691"/>
      <c r="E25" s="692"/>
      <c r="F25" s="692"/>
      <c r="G25" s="692"/>
      <c r="H25" s="692"/>
      <c r="I25" s="692"/>
      <c r="J25" s="693"/>
      <c r="K25" s="1"/>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1:48" ht="42" customHeight="1">
      <c r="A26" s="710"/>
      <c r="B26" s="60" t="s">
        <v>77</v>
      </c>
      <c r="C26" s="65" t="s">
        <v>77</v>
      </c>
      <c r="D26" s="691"/>
      <c r="E26" s="692"/>
      <c r="F26" s="692"/>
      <c r="G26" s="692"/>
      <c r="H26" s="692"/>
      <c r="I26" s="692"/>
      <c r="J26" s="693"/>
      <c r="K26" s="1"/>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1:48" ht="54" customHeight="1">
      <c r="A27" s="707"/>
      <c r="B27" s="60" t="s">
        <v>31</v>
      </c>
      <c r="C27" s="65" t="s">
        <v>32</v>
      </c>
      <c r="D27" s="691"/>
      <c r="E27" s="692"/>
      <c r="F27" s="692"/>
      <c r="G27" s="692"/>
      <c r="H27" s="692"/>
      <c r="I27" s="692"/>
      <c r="J27" s="693"/>
      <c r="K27" s="1"/>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1:48" ht="20.25" customHeight="1">
      <c r="A28" s="689" t="s">
        <v>152</v>
      </c>
      <c r="B28" s="690"/>
      <c r="C28" s="563"/>
      <c r="D28" s="538" t="s">
        <v>942</v>
      </c>
      <c r="E28" s="580"/>
      <c r="F28" s="538" t="s">
        <v>2</v>
      </c>
      <c r="G28" s="580"/>
      <c r="H28" s="538" t="s">
        <v>7</v>
      </c>
      <c r="I28" s="580"/>
      <c r="J28" s="538" t="s">
        <v>0</v>
      </c>
      <c r="K28" s="1"/>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ht="14.25" customHeight="1">
      <c r="K29" s="46"/>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ht="14.25" customHeight="1" thickBot="1">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ht="44.25" customHeight="1" thickBot="1">
      <c r="A31" s="714" t="s">
        <v>634</v>
      </c>
      <c r="B31" s="715"/>
      <c r="C31" s="715"/>
      <c r="D31" s="715"/>
      <c r="E31" s="715"/>
      <c r="F31" s="715"/>
      <c r="G31" s="715"/>
      <c r="H31" s="715"/>
      <c r="I31" s="715"/>
      <c r="J31" s="715"/>
      <c r="K31" s="716"/>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ht="44.25" customHeight="1">
      <c r="A32" s="702" t="s">
        <v>99</v>
      </c>
      <c r="B32" s="703"/>
      <c r="C32" s="589" t="s">
        <v>635</v>
      </c>
      <c r="D32" s="98" t="s">
        <v>158</v>
      </c>
      <c r="E32" s="62"/>
      <c r="F32" s="62"/>
      <c r="G32" s="62"/>
      <c r="H32" s="62"/>
      <c r="I32" s="62"/>
      <c r="J32" s="62"/>
      <c r="K32" s="62"/>
    </row>
    <row r="33" spans="1:48" ht="20.25" customHeight="1">
      <c r="A33" s="706" t="s">
        <v>154</v>
      </c>
      <c r="B33" s="536" t="s">
        <v>91</v>
      </c>
      <c r="C33" s="704" t="s">
        <v>942</v>
      </c>
      <c r="D33" s="704"/>
      <c r="E33" s="587">
        <f>E23</f>
        <v>0</v>
      </c>
      <c r="F33" s="538" t="s">
        <v>2</v>
      </c>
      <c r="G33" s="587">
        <f>G23</f>
        <v>0</v>
      </c>
      <c r="H33" s="538" t="s">
        <v>7</v>
      </c>
      <c r="I33" s="587">
        <f>I23</f>
        <v>0</v>
      </c>
      <c r="J33" s="563" t="s">
        <v>33</v>
      </c>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8" ht="20.25" customHeight="1">
      <c r="A34" s="707"/>
      <c r="B34" s="537" t="s">
        <v>90</v>
      </c>
      <c r="C34" s="578" t="s">
        <v>943</v>
      </c>
      <c r="D34" s="538" t="s">
        <v>8</v>
      </c>
      <c r="E34" s="587">
        <f>E24</f>
        <v>0</v>
      </c>
      <c r="F34" s="538" t="s">
        <v>27</v>
      </c>
      <c r="G34" s="563"/>
      <c r="H34" s="563"/>
      <c r="I34" s="563"/>
      <c r="J34" s="563"/>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row r="35" spans="1:48" ht="20.25" customHeight="1">
      <c r="A35" s="705" t="s">
        <v>97</v>
      </c>
      <c r="B35" s="65" t="s">
        <v>96</v>
      </c>
      <c r="C35" s="704" t="s">
        <v>942</v>
      </c>
      <c r="D35" s="704"/>
      <c r="E35" s="588"/>
      <c r="F35" s="538" t="s">
        <v>2</v>
      </c>
      <c r="G35" s="588"/>
      <c r="H35" s="538" t="s">
        <v>7</v>
      </c>
      <c r="I35" s="588"/>
      <c r="J35" s="563" t="s">
        <v>33</v>
      </c>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row>
    <row r="36" spans="1:48" ht="54" customHeight="1">
      <c r="A36" s="705"/>
      <c r="B36" s="65" t="s">
        <v>98</v>
      </c>
      <c r="C36" s="699"/>
      <c r="D36" s="700"/>
      <c r="E36" s="700"/>
      <c r="F36" s="700"/>
      <c r="G36" s="700"/>
      <c r="H36" s="700"/>
      <c r="I36" s="700"/>
      <c r="J36" s="701"/>
      <c r="K36" s="1"/>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48" ht="20.25" customHeight="1">
      <c r="A37" s="689" t="s">
        <v>153</v>
      </c>
      <c r="B37" s="690"/>
      <c r="C37" s="563"/>
      <c r="D37" s="538" t="s">
        <v>942</v>
      </c>
      <c r="E37" s="588"/>
      <c r="F37" s="538" t="s">
        <v>2</v>
      </c>
      <c r="G37" s="588"/>
      <c r="H37" s="538" t="s">
        <v>7</v>
      </c>
      <c r="I37" s="588"/>
      <c r="J37" s="538" t="s">
        <v>0</v>
      </c>
      <c r="K37" s="1"/>
      <c r="L37" s="46"/>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9" spans="1:48" ht="20.25" customHeight="1"/>
  </sheetData>
  <mergeCells count="34">
    <mergeCell ref="A22:K22"/>
    <mergeCell ref="D9:J9"/>
    <mergeCell ref="D26:J26"/>
    <mergeCell ref="C15:J15"/>
    <mergeCell ref="A1:K1"/>
    <mergeCell ref="A3:K3"/>
    <mergeCell ref="A31:K31"/>
    <mergeCell ref="A4:A7"/>
    <mergeCell ref="C6:E6"/>
    <mergeCell ref="G6:I6"/>
    <mergeCell ref="C4:J4"/>
    <mergeCell ref="A11:A13"/>
    <mergeCell ref="A15:A18"/>
    <mergeCell ref="B11:B12"/>
    <mergeCell ref="A19:B19"/>
    <mergeCell ref="C7:E7"/>
    <mergeCell ref="G7:J7"/>
    <mergeCell ref="C17:J17"/>
    <mergeCell ref="A37:B37"/>
    <mergeCell ref="D25:J25"/>
    <mergeCell ref="B6:B7"/>
    <mergeCell ref="C16:J16"/>
    <mergeCell ref="C13:J13"/>
    <mergeCell ref="C36:J36"/>
    <mergeCell ref="A32:B32"/>
    <mergeCell ref="A28:B28"/>
    <mergeCell ref="C33:D33"/>
    <mergeCell ref="C35:D35"/>
    <mergeCell ref="A35:A36"/>
    <mergeCell ref="A33:A34"/>
    <mergeCell ref="C23:D23"/>
    <mergeCell ref="A25:A27"/>
    <mergeCell ref="A23:A24"/>
    <mergeCell ref="D27:J27"/>
  </mergeCells>
  <phoneticPr fontId="2"/>
  <dataValidations count="3">
    <dataValidation imeMode="fullAlpha" allowBlank="1" showInputMessage="1" showErrorMessage="1" sqref="G5 E33:E35 G37 E37 I35 G35 I33 G33 I37 I28 G28 E28 E23:E24 I23 G23 I11:I12 G11:G12 E11:E12 C18 I18:I19 G18:G19 E18:E19 E5 C5"/>
    <dataValidation type="list" allowBlank="1" showInputMessage="1" showErrorMessage="1" sqref="C32">
      <formula1>"完了,中止"</formula1>
    </dataValidation>
    <dataValidation imeMode="on" allowBlank="1" showInputMessage="1" showErrorMessage="1" sqref="C7:J7 C36:J36 D25:J27 C15:J17 C13:J13 D9:J9"/>
  </dataValidations>
  <pageMargins left="0.78740157480314965" right="0.78740157480314965" top="0.36" bottom="0.51181102362204722" header="0.36" footer="0.51181102362204722"/>
  <pageSetup paperSize="9" scale="7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AO177"/>
  <sheetViews>
    <sheetView view="pageBreakPreview" zoomScale="80" zoomScaleNormal="75" zoomScaleSheetLayoutView="80" workbookViewId="0">
      <selection activeCell="Q171" sqref="Q171"/>
    </sheetView>
  </sheetViews>
  <sheetFormatPr defaultColWidth="6.625" defaultRowHeight="22.5" customHeight="1"/>
  <cols>
    <col min="1" max="1" width="5.75" style="150" customWidth="1"/>
    <col min="2" max="2" width="11.625" style="145" bestFit="1" customWidth="1"/>
    <col min="3" max="3" width="12.625" style="145" customWidth="1"/>
    <col min="4" max="4" width="13.5" style="247" bestFit="1" customWidth="1"/>
    <col min="5" max="6" width="6.625" style="248" customWidth="1"/>
    <col min="7" max="7" width="6.625" style="249" customWidth="1"/>
    <col min="8" max="10" width="8.125" style="145" customWidth="1"/>
    <col min="11" max="11" width="8.125" style="250" customWidth="1"/>
    <col min="12" max="17" width="8.125" style="145" customWidth="1"/>
    <col min="18" max="19" width="9.625" style="145" customWidth="1"/>
    <col min="20" max="22" width="11.875" style="145" customWidth="1"/>
    <col min="23" max="16384" width="6.625" style="145"/>
  </cols>
  <sheetData>
    <row r="1" spans="1:41" ht="24" customHeight="1">
      <c r="A1" s="145"/>
      <c r="B1" s="146"/>
      <c r="C1" s="147" t="s">
        <v>670</v>
      </c>
      <c r="D1" s="147"/>
      <c r="E1" s="147"/>
      <c r="F1" s="147"/>
      <c r="G1" s="147"/>
      <c r="H1" s="147"/>
      <c r="I1" s="147"/>
      <c r="J1" s="147"/>
      <c r="K1" s="147"/>
      <c r="L1" s="147"/>
      <c r="M1" s="147"/>
      <c r="N1" s="147"/>
      <c r="O1" s="147"/>
      <c r="P1" s="147"/>
      <c r="Q1" s="147"/>
      <c r="R1" s="147"/>
      <c r="S1" s="146"/>
      <c r="T1" s="148"/>
      <c r="U1" s="148"/>
      <c r="V1" s="149"/>
      <c r="W1" s="149"/>
      <c r="X1" s="149"/>
      <c r="Y1" s="149"/>
      <c r="Z1" s="150"/>
      <c r="AA1" s="149"/>
      <c r="AB1" s="149"/>
      <c r="AC1" s="150"/>
      <c r="AD1" s="149"/>
      <c r="AE1" s="149"/>
      <c r="AF1" s="150"/>
      <c r="AG1" s="150"/>
      <c r="AH1" s="150"/>
      <c r="AI1" s="150"/>
      <c r="AJ1" s="150"/>
      <c r="AK1" s="150"/>
      <c r="AL1" s="150"/>
      <c r="AM1" s="150"/>
      <c r="AN1" s="150"/>
      <c r="AO1" s="150"/>
    </row>
    <row r="2" spans="1:41" s="152" customFormat="1" ht="24" customHeight="1">
      <c r="A2" s="151"/>
      <c r="B2" s="911" t="s">
        <v>252</v>
      </c>
      <c r="C2" s="911" t="s">
        <v>253</v>
      </c>
      <c r="D2" s="911" t="s">
        <v>254</v>
      </c>
      <c r="E2" s="921" t="s">
        <v>255</v>
      </c>
      <c r="F2" s="923" t="s">
        <v>256</v>
      </c>
      <c r="G2" s="909" t="s">
        <v>257</v>
      </c>
      <c r="H2" s="906" t="s">
        <v>258</v>
      </c>
      <c r="I2" s="907"/>
      <c r="J2" s="907"/>
      <c r="K2" s="907"/>
      <c r="L2" s="908"/>
      <c r="M2" s="909" t="s">
        <v>259</v>
      </c>
      <c r="N2" s="911" t="s">
        <v>260</v>
      </c>
      <c r="O2" s="906" t="s">
        <v>617</v>
      </c>
      <c r="P2" s="907"/>
      <c r="Q2" s="908"/>
      <c r="R2" s="527" t="s">
        <v>618</v>
      </c>
      <c r="S2" s="913" t="s">
        <v>261</v>
      </c>
      <c r="T2" s="918" t="s">
        <v>262</v>
      </c>
      <c r="U2" s="919" t="s">
        <v>263</v>
      </c>
      <c r="V2" s="911" t="s">
        <v>264</v>
      </c>
      <c r="X2" s="905"/>
      <c r="Y2" s="905"/>
      <c r="Z2" s="905"/>
      <c r="AA2" s="151"/>
      <c r="AB2" s="153"/>
      <c r="AC2" s="153"/>
      <c r="AD2" s="151"/>
      <c r="AE2" s="153"/>
      <c r="AF2" s="153"/>
      <c r="AG2" s="151"/>
    </row>
    <row r="3" spans="1:41" s="152" customFormat="1" ht="24" customHeight="1">
      <c r="A3" s="151"/>
      <c r="B3" s="912"/>
      <c r="C3" s="912"/>
      <c r="D3" s="912"/>
      <c r="E3" s="922"/>
      <c r="F3" s="914"/>
      <c r="G3" s="910"/>
      <c r="H3" s="314" t="s">
        <v>237</v>
      </c>
      <c r="I3" s="315" t="s">
        <v>238</v>
      </c>
      <c r="J3" s="315" t="s">
        <v>239</v>
      </c>
      <c r="K3" s="316" t="s">
        <v>265</v>
      </c>
      <c r="L3" s="311" t="s">
        <v>266</v>
      </c>
      <c r="M3" s="910"/>
      <c r="N3" s="912"/>
      <c r="O3" s="312" t="s">
        <v>267</v>
      </c>
      <c r="P3" s="317" t="s">
        <v>268</v>
      </c>
      <c r="Q3" s="318" t="s">
        <v>269</v>
      </c>
      <c r="R3" s="313" t="s">
        <v>619</v>
      </c>
      <c r="S3" s="914"/>
      <c r="T3" s="910"/>
      <c r="U3" s="920"/>
      <c r="V3" s="912"/>
      <c r="X3" s="905"/>
      <c r="Y3" s="905"/>
      <c r="Z3" s="905"/>
      <c r="AA3" s="151"/>
      <c r="AB3" s="153"/>
      <c r="AC3" s="153"/>
      <c r="AD3" s="151"/>
      <c r="AE3" s="153"/>
      <c r="AF3" s="153"/>
      <c r="AG3" s="151"/>
    </row>
    <row r="4" spans="1:41" ht="24" customHeight="1">
      <c r="B4" s="304" t="s">
        <v>270</v>
      </c>
      <c r="C4" s="307" t="s">
        <v>416</v>
      </c>
      <c r="D4" s="154"/>
      <c r="E4" s="180" t="s">
        <v>272</v>
      </c>
      <c r="F4" s="181"/>
      <c r="G4" s="255" t="s">
        <v>273</v>
      </c>
      <c r="H4" s="182"/>
      <c r="I4" s="183"/>
      <c r="J4" s="184"/>
      <c r="K4" s="184">
        <v>1</v>
      </c>
      <c r="L4" s="258">
        <f>ROUNDDOWN(H4*I4*J4*K4,3)</f>
        <v>0</v>
      </c>
      <c r="M4" s="155"/>
      <c r="N4" s="258">
        <f>M4*L4</f>
        <v>0</v>
      </c>
      <c r="O4" s="156"/>
      <c r="P4" s="261">
        <f>L4*O4</f>
        <v>0</v>
      </c>
      <c r="Q4" s="262">
        <f>N4-P4</f>
        <v>0</v>
      </c>
      <c r="R4" s="157"/>
      <c r="S4" s="157"/>
      <c r="T4" s="267">
        <f>IF(S4="",R4,MIN(R4:S4))</f>
        <v>0</v>
      </c>
      <c r="U4" s="267">
        <f t="shared" ref="U4:U35" si="0">ROUNDDOWN(R4*N4,0)</f>
        <v>0</v>
      </c>
      <c r="V4" s="267">
        <f t="shared" ref="V4:V35" si="1">ROUNDDOWN(P4*T4,0)</f>
        <v>0</v>
      </c>
      <c r="X4" s="148"/>
      <c r="Y4" s="148"/>
      <c r="Z4" s="148"/>
      <c r="AA4" s="150"/>
      <c r="AB4" s="148"/>
      <c r="AC4" s="148"/>
      <c r="AD4" s="150"/>
      <c r="AE4" s="148"/>
      <c r="AF4" s="148"/>
      <c r="AG4" s="150"/>
    </row>
    <row r="5" spans="1:41" ht="24" customHeight="1">
      <c r="B5" s="306"/>
      <c r="C5" s="307" t="s">
        <v>271</v>
      </c>
      <c r="D5" s="158"/>
      <c r="E5" s="164" t="s">
        <v>272</v>
      </c>
      <c r="F5" s="165"/>
      <c r="G5" s="256" t="s">
        <v>420</v>
      </c>
      <c r="H5" s="166"/>
      <c r="I5" s="167"/>
      <c r="J5" s="168"/>
      <c r="K5" s="168">
        <v>1</v>
      </c>
      <c r="L5" s="259">
        <f t="shared" ref="L5:L58" si="2">ROUNDDOWN(H5*I5*J5*K5,3)</f>
        <v>0</v>
      </c>
      <c r="M5" s="159"/>
      <c r="N5" s="259">
        <f t="shared" ref="N5:N58" si="3">M5*L5</f>
        <v>0</v>
      </c>
      <c r="O5" s="160"/>
      <c r="P5" s="263">
        <f t="shared" ref="P5:P58" si="4">L5*O5</f>
        <v>0</v>
      </c>
      <c r="Q5" s="264">
        <f t="shared" ref="Q5:Q58" si="5">N5-P5</f>
        <v>0</v>
      </c>
      <c r="R5" s="161"/>
      <c r="S5" s="161"/>
      <c r="T5" s="268">
        <f t="shared" ref="T5:T58" si="6">IF(S5="",R5,MIN(R5:S5))</f>
        <v>0</v>
      </c>
      <c r="U5" s="268">
        <f t="shared" si="0"/>
        <v>0</v>
      </c>
      <c r="V5" s="268">
        <f t="shared" si="1"/>
        <v>0</v>
      </c>
      <c r="X5" s="148"/>
      <c r="Y5" s="148"/>
      <c r="Z5" s="148"/>
      <c r="AA5" s="150"/>
      <c r="AB5" s="148"/>
      <c r="AC5" s="148"/>
      <c r="AD5" s="150"/>
      <c r="AE5" s="148"/>
      <c r="AF5" s="148"/>
      <c r="AG5" s="150"/>
    </row>
    <row r="6" spans="1:41" ht="24" customHeight="1">
      <c r="B6" s="306"/>
      <c r="C6" s="307" t="s">
        <v>271</v>
      </c>
      <c r="D6" s="158"/>
      <c r="E6" s="164" t="s">
        <v>272</v>
      </c>
      <c r="F6" s="165"/>
      <c r="G6" s="256" t="s">
        <v>273</v>
      </c>
      <c r="H6" s="166"/>
      <c r="I6" s="167"/>
      <c r="J6" s="168"/>
      <c r="K6" s="168">
        <v>1</v>
      </c>
      <c r="L6" s="259">
        <f t="shared" si="2"/>
        <v>0</v>
      </c>
      <c r="M6" s="159"/>
      <c r="N6" s="259">
        <f t="shared" si="3"/>
        <v>0</v>
      </c>
      <c r="O6" s="160"/>
      <c r="P6" s="263">
        <f t="shared" si="4"/>
        <v>0</v>
      </c>
      <c r="Q6" s="264">
        <f t="shared" si="5"/>
        <v>0</v>
      </c>
      <c r="R6" s="161"/>
      <c r="S6" s="161"/>
      <c r="T6" s="268">
        <f t="shared" si="6"/>
        <v>0</v>
      </c>
      <c r="U6" s="268">
        <f t="shared" si="0"/>
        <v>0</v>
      </c>
      <c r="V6" s="268">
        <f t="shared" si="1"/>
        <v>0</v>
      </c>
      <c r="X6" s="148"/>
      <c r="Y6" s="148"/>
      <c r="Z6" s="148"/>
      <c r="AA6" s="150"/>
      <c r="AB6" s="148"/>
      <c r="AC6" s="148"/>
      <c r="AD6" s="150"/>
      <c r="AE6" s="148"/>
      <c r="AF6" s="148"/>
      <c r="AG6" s="150"/>
    </row>
    <row r="7" spans="1:41" ht="24" customHeight="1">
      <c r="B7" s="308"/>
      <c r="C7" s="309" t="s">
        <v>271</v>
      </c>
      <c r="D7" s="169"/>
      <c r="E7" s="202" t="s">
        <v>272</v>
      </c>
      <c r="F7" s="203"/>
      <c r="G7" s="271" t="s">
        <v>273</v>
      </c>
      <c r="H7" s="205"/>
      <c r="I7" s="206"/>
      <c r="J7" s="215"/>
      <c r="K7" s="215">
        <v>1</v>
      </c>
      <c r="L7" s="277">
        <f t="shared" si="2"/>
        <v>0</v>
      </c>
      <c r="M7" s="212"/>
      <c r="N7" s="277">
        <f t="shared" si="3"/>
        <v>0</v>
      </c>
      <c r="O7" s="630"/>
      <c r="P7" s="281">
        <f t="shared" si="4"/>
        <v>0</v>
      </c>
      <c r="Q7" s="282">
        <f t="shared" si="5"/>
        <v>0</v>
      </c>
      <c r="R7" s="209"/>
      <c r="S7" s="209"/>
      <c r="T7" s="293">
        <f t="shared" si="6"/>
        <v>0</v>
      </c>
      <c r="U7" s="293">
        <f t="shared" si="0"/>
        <v>0</v>
      </c>
      <c r="V7" s="293">
        <f t="shared" si="1"/>
        <v>0</v>
      </c>
      <c r="X7" s="148"/>
      <c r="Y7" s="148"/>
      <c r="Z7" s="148"/>
      <c r="AA7" s="150"/>
      <c r="AB7" s="148"/>
      <c r="AC7" s="148"/>
      <c r="AD7" s="150"/>
      <c r="AE7" s="148"/>
      <c r="AF7" s="148"/>
      <c r="AG7" s="150"/>
    </row>
    <row r="8" spans="1:41" ht="24" customHeight="1">
      <c r="B8" s="308"/>
      <c r="C8" s="307" t="s">
        <v>392</v>
      </c>
      <c r="D8" s="158"/>
      <c r="E8" s="197" t="s">
        <v>275</v>
      </c>
      <c r="F8" s="198"/>
      <c r="G8" s="270" t="s">
        <v>429</v>
      </c>
      <c r="H8" s="213"/>
      <c r="I8" s="214"/>
      <c r="J8" s="296"/>
      <c r="K8" s="296">
        <v>1</v>
      </c>
      <c r="L8" s="273">
        <f t="shared" si="2"/>
        <v>0</v>
      </c>
      <c r="M8" s="190"/>
      <c r="N8" s="273">
        <f t="shared" si="3"/>
        <v>0</v>
      </c>
      <c r="O8" s="191"/>
      <c r="P8" s="279">
        <f t="shared" si="4"/>
        <v>0</v>
      </c>
      <c r="Q8" s="280">
        <f t="shared" si="5"/>
        <v>0</v>
      </c>
      <c r="R8" s="192"/>
      <c r="S8" s="192"/>
      <c r="T8" s="288">
        <f t="shared" si="6"/>
        <v>0</v>
      </c>
      <c r="U8" s="288">
        <f t="shared" si="0"/>
        <v>0</v>
      </c>
      <c r="V8" s="288">
        <f t="shared" si="1"/>
        <v>0</v>
      </c>
      <c r="X8" s="148"/>
      <c r="Y8" s="148"/>
      <c r="Z8" s="148"/>
      <c r="AA8" s="150"/>
      <c r="AB8" s="148"/>
      <c r="AC8" s="148"/>
      <c r="AD8" s="150"/>
      <c r="AE8" s="148"/>
      <c r="AF8" s="148"/>
      <c r="AG8" s="150"/>
    </row>
    <row r="9" spans="1:41" ht="24" customHeight="1">
      <c r="B9" s="308"/>
      <c r="C9" s="307" t="s">
        <v>392</v>
      </c>
      <c r="D9" s="612"/>
      <c r="E9" s="164" t="s">
        <v>419</v>
      </c>
      <c r="F9" s="165"/>
      <c r="G9" s="256" t="s">
        <v>429</v>
      </c>
      <c r="H9" s="166"/>
      <c r="I9" s="167"/>
      <c r="J9" s="168"/>
      <c r="K9" s="168">
        <v>1</v>
      </c>
      <c r="L9" s="259">
        <f t="shared" si="2"/>
        <v>0</v>
      </c>
      <c r="M9" s="187"/>
      <c r="N9" s="259">
        <f t="shared" si="3"/>
        <v>0</v>
      </c>
      <c r="O9" s="611"/>
      <c r="P9" s="263">
        <f t="shared" si="4"/>
        <v>0</v>
      </c>
      <c r="Q9" s="264">
        <f t="shared" si="5"/>
        <v>0</v>
      </c>
      <c r="R9" s="161"/>
      <c r="S9" s="161"/>
      <c r="T9" s="268">
        <f t="shared" si="6"/>
        <v>0</v>
      </c>
      <c r="U9" s="268">
        <f t="shared" si="0"/>
        <v>0</v>
      </c>
      <c r="V9" s="268">
        <f t="shared" si="1"/>
        <v>0</v>
      </c>
      <c r="X9" s="148"/>
      <c r="Y9" s="148"/>
      <c r="Z9" s="148"/>
      <c r="AA9" s="150"/>
      <c r="AB9" s="148"/>
      <c r="AC9" s="148"/>
      <c r="AD9" s="150"/>
      <c r="AE9" s="148"/>
      <c r="AF9" s="148"/>
      <c r="AG9" s="150"/>
    </row>
    <row r="10" spans="1:41" ht="24" customHeight="1">
      <c r="B10" s="308"/>
      <c r="C10" s="309" t="s">
        <v>392</v>
      </c>
      <c r="D10" s="169"/>
      <c r="E10" s="202"/>
      <c r="F10" s="203"/>
      <c r="G10" s="271" t="s">
        <v>273</v>
      </c>
      <c r="H10" s="205"/>
      <c r="I10" s="206"/>
      <c r="J10" s="215"/>
      <c r="K10" s="215">
        <v>1</v>
      </c>
      <c r="L10" s="277">
        <f t="shared" si="2"/>
        <v>0</v>
      </c>
      <c r="M10" s="212"/>
      <c r="N10" s="277">
        <f t="shared" si="3"/>
        <v>0</v>
      </c>
      <c r="O10" s="208"/>
      <c r="P10" s="281">
        <f t="shared" si="4"/>
        <v>0</v>
      </c>
      <c r="Q10" s="282">
        <f t="shared" si="5"/>
        <v>0</v>
      </c>
      <c r="R10" s="209"/>
      <c r="S10" s="209"/>
      <c r="T10" s="293">
        <f t="shared" si="6"/>
        <v>0</v>
      </c>
      <c r="U10" s="293">
        <f t="shared" si="0"/>
        <v>0</v>
      </c>
      <c r="V10" s="293">
        <f t="shared" si="1"/>
        <v>0</v>
      </c>
      <c r="X10" s="148"/>
      <c r="Y10" s="148"/>
      <c r="Z10" s="148"/>
      <c r="AA10" s="150"/>
      <c r="AB10" s="148"/>
      <c r="AC10" s="148"/>
      <c r="AD10" s="150"/>
      <c r="AE10" s="148"/>
      <c r="AF10" s="148"/>
      <c r="AG10" s="150"/>
    </row>
    <row r="11" spans="1:41" ht="24" customHeight="1">
      <c r="B11" s="308"/>
      <c r="C11" s="297" t="s">
        <v>392</v>
      </c>
      <c r="D11" s="599"/>
      <c r="E11" s="600"/>
      <c r="F11" s="601"/>
      <c r="G11" s="602" t="s">
        <v>273</v>
      </c>
      <c r="H11" s="603"/>
      <c r="I11" s="604"/>
      <c r="J11" s="605"/>
      <c r="K11" s="605">
        <v>1</v>
      </c>
      <c r="L11" s="606">
        <f t="shared" si="2"/>
        <v>0</v>
      </c>
      <c r="M11" s="613"/>
      <c r="N11" s="606">
        <f t="shared" si="3"/>
        <v>0</v>
      </c>
      <c r="O11" s="614"/>
      <c r="P11" s="607">
        <f t="shared" si="4"/>
        <v>0</v>
      </c>
      <c r="Q11" s="608">
        <f t="shared" si="5"/>
        <v>0</v>
      </c>
      <c r="R11" s="609"/>
      <c r="S11" s="609"/>
      <c r="T11" s="610">
        <f t="shared" si="6"/>
        <v>0</v>
      </c>
      <c r="U11" s="610">
        <f t="shared" si="0"/>
        <v>0</v>
      </c>
      <c r="V11" s="610">
        <f t="shared" si="1"/>
        <v>0</v>
      </c>
      <c r="X11" s="148"/>
      <c r="Y11" s="148"/>
      <c r="Z11" s="148"/>
      <c r="AA11" s="150"/>
      <c r="AB11" s="148"/>
      <c r="AC11" s="148"/>
      <c r="AD11" s="150"/>
      <c r="AE11" s="148"/>
      <c r="AF11" s="148"/>
      <c r="AG11" s="150"/>
    </row>
    <row r="12" spans="1:41" ht="24" customHeight="1">
      <c r="B12" s="308"/>
      <c r="C12" s="307" t="s">
        <v>274</v>
      </c>
      <c r="D12" s="158"/>
      <c r="E12" s="354"/>
      <c r="F12" s="355"/>
      <c r="G12" s="356" t="s">
        <v>273</v>
      </c>
      <c r="H12" s="357"/>
      <c r="I12" s="358"/>
      <c r="J12" s="358"/>
      <c r="K12" s="359">
        <v>1</v>
      </c>
      <c r="L12" s="360">
        <f t="shared" si="2"/>
        <v>0</v>
      </c>
      <c r="M12" s="361"/>
      <c r="N12" s="360">
        <f t="shared" si="3"/>
        <v>0</v>
      </c>
      <c r="O12" s="362"/>
      <c r="P12" s="363">
        <f t="shared" si="4"/>
        <v>0</v>
      </c>
      <c r="Q12" s="364">
        <f t="shared" si="5"/>
        <v>0</v>
      </c>
      <c r="R12" s="365"/>
      <c r="S12" s="365"/>
      <c r="T12" s="366">
        <f t="shared" si="6"/>
        <v>0</v>
      </c>
      <c r="U12" s="366">
        <f t="shared" si="0"/>
        <v>0</v>
      </c>
      <c r="V12" s="366">
        <f t="shared" si="1"/>
        <v>0</v>
      </c>
      <c r="X12" s="148"/>
      <c r="Y12" s="148"/>
      <c r="Z12" s="148"/>
      <c r="AA12" s="150"/>
      <c r="AB12" s="148"/>
      <c r="AC12" s="148"/>
      <c r="AD12" s="150"/>
      <c r="AE12" s="148"/>
      <c r="AF12" s="148"/>
      <c r="AG12" s="150"/>
    </row>
    <row r="13" spans="1:41" ht="24" customHeight="1">
      <c r="B13" s="308"/>
      <c r="C13" s="307" t="s">
        <v>274</v>
      </c>
      <c r="D13" s="158"/>
      <c r="E13" s="164"/>
      <c r="F13" s="165"/>
      <c r="G13" s="256" t="s">
        <v>273</v>
      </c>
      <c r="H13" s="166"/>
      <c r="I13" s="167"/>
      <c r="J13" s="167"/>
      <c r="K13" s="168">
        <v>1</v>
      </c>
      <c r="L13" s="259">
        <f t="shared" si="2"/>
        <v>0</v>
      </c>
      <c r="M13" s="159"/>
      <c r="N13" s="259">
        <f t="shared" si="3"/>
        <v>0</v>
      </c>
      <c r="O13" s="160"/>
      <c r="P13" s="263">
        <f t="shared" si="4"/>
        <v>0</v>
      </c>
      <c r="Q13" s="264">
        <f t="shared" si="5"/>
        <v>0</v>
      </c>
      <c r="R13" s="161"/>
      <c r="S13" s="161"/>
      <c r="T13" s="268">
        <f t="shared" si="6"/>
        <v>0</v>
      </c>
      <c r="U13" s="268">
        <f t="shared" si="0"/>
        <v>0</v>
      </c>
      <c r="V13" s="268">
        <f t="shared" si="1"/>
        <v>0</v>
      </c>
      <c r="X13" s="148"/>
      <c r="Y13" s="148"/>
      <c r="Z13" s="148"/>
      <c r="AA13" s="150"/>
      <c r="AB13" s="148"/>
      <c r="AC13" s="148"/>
      <c r="AD13" s="150"/>
      <c r="AE13" s="148"/>
      <c r="AF13" s="148"/>
      <c r="AG13" s="150"/>
    </row>
    <row r="14" spans="1:41" ht="24" customHeight="1">
      <c r="B14" s="308"/>
      <c r="C14" s="309" t="s">
        <v>274</v>
      </c>
      <c r="D14" s="169"/>
      <c r="E14" s="170" t="s">
        <v>722</v>
      </c>
      <c r="F14" s="171"/>
      <c r="G14" s="257" t="s">
        <v>273</v>
      </c>
      <c r="H14" s="172"/>
      <c r="I14" s="173"/>
      <c r="J14" s="173"/>
      <c r="K14" s="173">
        <v>1</v>
      </c>
      <c r="L14" s="260">
        <f t="shared" si="2"/>
        <v>0</v>
      </c>
      <c r="M14" s="178"/>
      <c r="N14" s="260">
        <f t="shared" si="3"/>
        <v>0</v>
      </c>
      <c r="O14" s="176"/>
      <c r="P14" s="265">
        <f t="shared" si="4"/>
        <v>0</v>
      </c>
      <c r="Q14" s="266">
        <f t="shared" si="5"/>
        <v>0</v>
      </c>
      <c r="R14" s="177"/>
      <c r="S14" s="177"/>
      <c r="T14" s="269">
        <f t="shared" si="6"/>
        <v>0</v>
      </c>
      <c r="U14" s="269">
        <f t="shared" si="0"/>
        <v>0</v>
      </c>
      <c r="V14" s="269">
        <f t="shared" si="1"/>
        <v>0</v>
      </c>
      <c r="X14" s="148"/>
      <c r="Y14" s="148"/>
      <c r="Z14" s="148"/>
      <c r="AA14" s="150"/>
      <c r="AB14" s="148"/>
      <c r="AC14" s="148"/>
      <c r="AD14" s="150"/>
      <c r="AE14" s="148"/>
      <c r="AF14" s="148"/>
      <c r="AG14" s="150"/>
    </row>
    <row r="15" spans="1:41" ht="24" customHeight="1">
      <c r="B15" s="308"/>
      <c r="C15" s="307" t="s">
        <v>286</v>
      </c>
      <c r="D15" s="158"/>
      <c r="E15" s="164" t="s">
        <v>804</v>
      </c>
      <c r="F15" s="165" t="s">
        <v>374</v>
      </c>
      <c r="G15" s="256" t="s">
        <v>273</v>
      </c>
      <c r="H15" s="166"/>
      <c r="I15" s="167"/>
      <c r="J15" s="167"/>
      <c r="K15" s="168">
        <v>1</v>
      </c>
      <c r="L15" s="259">
        <f t="shared" si="2"/>
        <v>0</v>
      </c>
      <c r="M15" s="159"/>
      <c r="N15" s="259">
        <f t="shared" si="3"/>
        <v>0</v>
      </c>
      <c r="O15" s="160"/>
      <c r="P15" s="263">
        <f t="shared" si="4"/>
        <v>0</v>
      </c>
      <c r="Q15" s="264">
        <f t="shared" si="5"/>
        <v>0</v>
      </c>
      <c r="R15" s="161"/>
      <c r="S15" s="161"/>
      <c r="T15" s="268">
        <f t="shared" si="6"/>
        <v>0</v>
      </c>
      <c r="U15" s="268">
        <f t="shared" si="0"/>
        <v>0</v>
      </c>
      <c r="V15" s="268">
        <f t="shared" si="1"/>
        <v>0</v>
      </c>
      <c r="X15" s="148"/>
      <c r="Y15" s="148"/>
      <c r="Z15" s="148"/>
      <c r="AA15" s="150"/>
      <c r="AB15" s="148"/>
      <c r="AC15" s="148"/>
      <c r="AD15" s="150"/>
      <c r="AE15" s="148"/>
      <c r="AF15" s="148"/>
      <c r="AG15" s="150"/>
    </row>
    <row r="16" spans="1:41" ht="24" customHeight="1">
      <c r="B16" s="308"/>
      <c r="C16" s="307" t="s">
        <v>286</v>
      </c>
      <c r="D16" s="158"/>
      <c r="E16" s="164" t="s">
        <v>275</v>
      </c>
      <c r="F16" s="165" t="s">
        <v>374</v>
      </c>
      <c r="G16" s="256" t="s">
        <v>273</v>
      </c>
      <c r="H16" s="166"/>
      <c r="I16" s="167"/>
      <c r="J16" s="167"/>
      <c r="K16" s="168">
        <v>1</v>
      </c>
      <c r="L16" s="259">
        <f t="shared" si="2"/>
        <v>0</v>
      </c>
      <c r="M16" s="159"/>
      <c r="N16" s="259">
        <f t="shared" si="3"/>
        <v>0</v>
      </c>
      <c r="O16" s="160"/>
      <c r="P16" s="263">
        <f t="shared" si="4"/>
        <v>0</v>
      </c>
      <c r="Q16" s="264">
        <f t="shared" si="5"/>
        <v>0</v>
      </c>
      <c r="R16" s="161"/>
      <c r="S16" s="161"/>
      <c r="T16" s="268">
        <f t="shared" si="6"/>
        <v>0</v>
      </c>
      <c r="U16" s="268">
        <f t="shared" si="0"/>
        <v>0</v>
      </c>
      <c r="V16" s="268">
        <f t="shared" si="1"/>
        <v>0</v>
      </c>
      <c r="X16" s="148"/>
      <c r="Y16" s="148"/>
      <c r="Z16" s="148"/>
      <c r="AA16" s="150"/>
      <c r="AB16" s="148"/>
      <c r="AC16" s="148"/>
      <c r="AD16" s="150"/>
      <c r="AE16" s="148"/>
      <c r="AF16" s="148"/>
      <c r="AG16" s="150"/>
    </row>
    <row r="17" spans="1:33" ht="24" customHeight="1">
      <c r="A17" s="145"/>
      <c r="B17" s="308"/>
      <c r="C17" s="309" t="s">
        <v>393</v>
      </c>
      <c r="D17" s="169"/>
      <c r="E17" s="170" t="s">
        <v>275</v>
      </c>
      <c r="F17" s="171" t="s">
        <v>374</v>
      </c>
      <c r="G17" s="257" t="s">
        <v>273</v>
      </c>
      <c r="H17" s="172"/>
      <c r="I17" s="173"/>
      <c r="J17" s="174"/>
      <c r="K17" s="174">
        <v>1</v>
      </c>
      <c r="L17" s="260">
        <f t="shared" si="2"/>
        <v>0</v>
      </c>
      <c r="M17" s="188"/>
      <c r="N17" s="260">
        <f t="shared" si="3"/>
        <v>0</v>
      </c>
      <c r="O17" s="189"/>
      <c r="P17" s="265">
        <f t="shared" si="4"/>
        <v>0</v>
      </c>
      <c r="Q17" s="266">
        <f t="shared" si="5"/>
        <v>0</v>
      </c>
      <c r="R17" s="177"/>
      <c r="S17" s="177"/>
      <c r="T17" s="269">
        <f t="shared" si="6"/>
        <v>0</v>
      </c>
      <c r="U17" s="269">
        <f t="shared" si="0"/>
        <v>0</v>
      </c>
      <c r="V17" s="269">
        <f t="shared" si="1"/>
        <v>0</v>
      </c>
      <c r="X17" s="148"/>
      <c r="Y17" s="148"/>
      <c r="Z17" s="148"/>
      <c r="AA17" s="150"/>
      <c r="AB17" s="148"/>
      <c r="AC17" s="148"/>
      <c r="AD17" s="150"/>
      <c r="AE17" s="148"/>
      <c r="AF17" s="148"/>
      <c r="AG17" s="150"/>
    </row>
    <row r="18" spans="1:33" ht="24" customHeight="1">
      <c r="A18" s="145"/>
      <c r="B18" s="308"/>
      <c r="C18" s="307" t="s">
        <v>276</v>
      </c>
      <c r="D18" s="158"/>
      <c r="E18" s="197" t="s">
        <v>275</v>
      </c>
      <c r="F18" s="198"/>
      <c r="G18" s="270" t="s">
        <v>273</v>
      </c>
      <c r="H18" s="213"/>
      <c r="I18" s="214"/>
      <c r="J18" s="214"/>
      <c r="K18" s="214">
        <v>1</v>
      </c>
      <c r="L18" s="273">
        <f t="shared" si="2"/>
        <v>0</v>
      </c>
      <c r="M18" s="200"/>
      <c r="N18" s="273">
        <f t="shared" si="3"/>
        <v>0</v>
      </c>
      <c r="O18" s="325"/>
      <c r="P18" s="279">
        <f t="shared" si="4"/>
        <v>0</v>
      </c>
      <c r="Q18" s="280">
        <f t="shared" si="5"/>
        <v>0</v>
      </c>
      <c r="R18" s="192"/>
      <c r="S18" s="192"/>
      <c r="T18" s="288">
        <f t="shared" si="6"/>
        <v>0</v>
      </c>
      <c r="U18" s="288">
        <f t="shared" si="0"/>
        <v>0</v>
      </c>
      <c r="V18" s="288">
        <f t="shared" si="1"/>
        <v>0</v>
      </c>
      <c r="X18" s="148"/>
      <c r="Y18" s="148"/>
      <c r="Z18" s="148"/>
      <c r="AA18" s="150"/>
      <c r="AB18" s="148"/>
      <c r="AC18" s="148"/>
      <c r="AD18" s="150"/>
      <c r="AE18" s="148"/>
      <c r="AF18" s="148"/>
      <c r="AG18" s="150"/>
    </row>
    <row r="19" spans="1:33" ht="24" customHeight="1">
      <c r="A19" s="145"/>
      <c r="B19" s="308"/>
      <c r="C19" s="307" t="s">
        <v>276</v>
      </c>
      <c r="D19" s="158"/>
      <c r="E19" s="197" t="s">
        <v>275</v>
      </c>
      <c r="F19" s="165"/>
      <c r="G19" s="256" t="s">
        <v>273</v>
      </c>
      <c r="H19" s="166"/>
      <c r="I19" s="167"/>
      <c r="J19" s="167"/>
      <c r="K19" s="167">
        <v>1</v>
      </c>
      <c r="L19" s="259">
        <f t="shared" si="2"/>
        <v>0</v>
      </c>
      <c r="M19" s="162"/>
      <c r="N19" s="259">
        <f t="shared" si="3"/>
        <v>0</v>
      </c>
      <c r="O19" s="160"/>
      <c r="P19" s="263">
        <f t="shared" si="4"/>
        <v>0</v>
      </c>
      <c r="Q19" s="264">
        <f t="shared" si="5"/>
        <v>0</v>
      </c>
      <c r="R19" s="161"/>
      <c r="S19" s="161"/>
      <c r="T19" s="268">
        <f t="shared" si="6"/>
        <v>0</v>
      </c>
      <c r="U19" s="268">
        <f t="shared" si="0"/>
        <v>0</v>
      </c>
      <c r="V19" s="268">
        <f t="shared" si="1"/>
        <v>0</v>
      </c>
      <c r="X19" s="148"/>
      <c r="Y19" s="148"/>
      <c r="Z19" s="148"/>
      <c r="AA19" s="150"/>
      <c r="AB19" s="148"/>
      <c r="AC19" s="148"/>
      <c r="AD19" s="150"/>
      <c r="AE19" s="148"/>
      <c r="AF19" s="148"/>
      <c r="AG19" s="150"/>
    </row>
    <row r="20" spans="1:33" ht="24" customHeight="1">
      <c r="A20" s="145"/>
      <c r="B20" s="308"/>
      <c r="C20" s="307" t="s">
        <v>276</v>
      </c>
      <c r="D20" s="158"/>
      <c r="E20" s="197" t="s">
        <v>802</v>
      </c>
      <c r="F20" s="165" t="s">
        <v>375</v>
      </c>
      <c r="G20" s="256" t="s">
        <v>273</v>
      </c>
      <c r="H20" s="166"/>
      <c r="I20" s="167"/>
      <c r="J20" s="167"/>
      <c r="K20" s="167">
        <v>1</v>
      </c>
      <c r="L20" s="259">
        <f t="shared" si="2"/>
        <v>0</v>
      </c>
      <c r="M20" s="159"/>
      <c r="N20" s="259">
        <f t="shared" si="3"/>
        <v>0</v>
      </c>
      <c r="O20" s="160"/>
      <c r="P20" s="263">
        <f t="shared" si="4"/>
        <v>0</v>
      </c>
      <c r="Q20" s="264">
        <f t="shared" si="5"/>
        <v>0</v>
      </c>
      <c r="R20" s="161"/>
      <c r="S20" s="161"/>
      <c r="T20" s="268">
        <f t="shared" si="6"/>
        <v>0</v>
      </c>
      <c r="U20" s="268">
        <f t="shared" si="0"/>
        <v>0</v>
      </c>
      <c r="V20" s="268">
        <f t="shared" si="1"/>
        <v>0</v>
      </c>
      <c r="X20" s="148"/>
      <c r="Y20" s="148"/>
      <c r="Z20" s="148"/>
      <c r="AA20" s="150"/>
      <c r="AB20" s="148"/>
      <c r="AC20" s="148"/>
      <c r="AD20" s="150"/>
      <c r="AE20" s="148"/>
      <c r="AF20" s="148"/>
      <c r="AG20" s="150"/>
    </row>
    <row r="21" spans="1:33" ht="24" customHeight="1">
      <c r="A21" s="145"/>
      <c r="B21" s="308"/>
      <c r="C21" s="307" t="s">
        <v>276</v>
      </c>
      <c r="D21" s="158"/>
      <c r="E21" s="197"/>
      <c r="F21" s="165"/>
      <c r="G21" s="256" t="s">
        <v>273</v>
      </c>
      <c r="H21" s="166"/>
      <c r="I21" s="167"/>
      <c r="J21" s="167"/>
      <c r="K21" s="168">
        <v>1</v>
      </c>
      <c r="L21" s="259">
        <f t="shared" si="2"/>
        <v>0</v>
      </c>
      <c r="M21" s="159"/>
      <c r="N21" s="259">
        <f t="shared" si="3"/>
        <v>0</v>
      </c>
      <c r="O21" s="160"/>
      <c r="P21" s="263">
        <f t="shared" si="4"/>
        <v>0</v>
      </c>
      <c r="Q21" s="264">
        <f t="shared" si="5"/>
        <v>0</v>
      </c>
      <c r="R21" s="161"/>
      <c r="S21" s="161"/>
      <c r="T21" s="268">
        <f t="shared" si="6"/>
        <v>0</v>
      </c>
      <c r="U21" s="268">
        <f t="shared" si="0"/>
        <v>0</v>
      </c>
      <c r="V21" s="268">
        <f t="shared" si="1"/>
        <v>0</v>
      </c>
      <c r="X21" s="148"/>
      <c r="Y21" s="148"/>
      <c r="Z21" s="148"/>
      <c r="AA21" s="150"/>
      <c r="AB21" s="148"/>
      <c r="AC21" s="148"/>
      <c r="AD21" s="150"/>
      <c r="AE21" s="148"/>
      <c r="AF21" s="148"/>
      <c r="AG21" s="150"/>
    </row>
    <row r="22" spans="1:33" ht="24" customHeight="1">
      <c r="A22" s="145"/>
      <c r="B22" s="308"/>
      <c r="C22" s="309" t="s">
        <v>276</v>
      </c>
      <c r="D22" s="169"/>
      <c r="E22" s="170"/>
      <c r="F22" s="171"/>
      <c r="G22" s="257" t="s">
        <v>273</v>
      </c>
      <c r="H22" s="172"/>
      <c r="I22" s="173"/>
      <c r="J22" s="173"/>
      <c r="K22" s="173">
        <v>1</v>
      </c>
      <c r="L22" s="260">
        <f t="shared" si="2"/>
        <v>0</v>
      </c>
      <c r="M22" s="178"/>
      <c r="N22" s="260">
        <f t="shared" si="3"/>
        <v>0</v>
      </c>
      <c r="O22" s="176"/>
      <c r="P22" s="265">
        <f t="shared" si="4"/>
        <v>0</v>
      </c>
      <c r="Q22" s="266">
        <f t="shared" si="5"/>
        <v>0</v>
      </c>
      <c r="R22" s="177"/>
      <c r="S22" s="177"/>
      <c r="T22" s="269">
        <f t="shared" si="6"/>
        <v>0</v>
      </c>
      <c r="U22" s="269">
        <f t="shared" si="0"/>
        <v>0</v>
      </c>
      <c r="V22" s="269">
        <f t="shared" si="1"/>
        <v>0</v>
      </c>
      <c r="X22" s="148"/>
      <c r="Y22" s="148"/>
      <c r="Z22" s="148"/>
      <c r="AA22" s="150"/>
      <c r="AB22" s="148"/>
      <c r="AC22" s="148"/>
      <c r="AD22" s="150"/>
      <c r="AE22" s="148"/>
      <c r="AF22" s="148"/>
      <c r="AG22" s="150"/>
    </row>
    <row r="23" spans="1:33" ht="24" customHeight="1">
      <c r="A23" s="145"/>
      <c r="B23" s="308"/>
      <c r="C23" s="305" t="s">
        <v>279</v>
      </c>
      <c r="D23" s="154"/>
      <c r="E23" s="180" t="s">
        <v>277</v>
      </c>
      <c r="F23" s="181" t="s">
        <v>374</v>
      </c>
      <c r="G23" s="255" t="s">
        <v>273</v>
      </c>
      <c r="H23" s="182"/>
      <c r="I23" s="183"/>
      <c r="J23" s="183"/>
      <c r="K23" s="184">
        <v>1</v>
      </c>
      <c r="L23" s="258">
        <f t="shared" si="2"/>
        <v>0</v>
      </c>
      <c r="M23" s="155"/>
      <c r="N23" s="258">
        <f t="shared" si="3"/>
        <v>0</v>
      </c>
      <c r="O23" s="156"/>
      <c r="P23" s="261">
        <f t="shared" si="4"/>
        <v>0</v>
      </c>
      <c r="Q23" s="262">
        <f t="shared" si="5"/>
        <v>0</v>
      </c>
      <c r="R23" s="157"/>
      <c r="S23" s="157"/>
      <c r="T23" s="267">
        <f t="shared" si="6"/>
        <v>0</v>
      </c>
      <c r="U23" s="267">
        <f t="shared" si="0"/>
        <v>0</v>
      </c>
      <c r="V23" s="267">
        <f t="shared" si="1"/>
        <v>0</v>
      </c>
      <c r="X23" s="148"/>
      <c r="Y23" s="148"/>
      <c r="Z23" s="148"/>
      <c r="AA23" s="150"/>
      <c r="AB23" s="148"/>
      <c r="AC23" s="148"/>
      <c r="AD23" s="150"/>
      <c r="AE23" s="148"/>
      <c r="AF23" s="148"/>
      <c r="AG23" s="150"/>
    </row>
    <row r="24" spans="1:33" ht="24" customHeight="1">
      <c r="A24" s="145"/>
      <c r="B24" s="308"/>
      <c r="C24" s="309" t="s">
        <v>279</v>
      </c>
      <c r="D24" s="169"/>
      <c r="E24" s="170" t="s">
        <v>277</v>
      </c>
      <c r="F24" s="171" t="s">
        <v>374</v>
      </c>
      <c r="G24" s="257" t="s">
        <v>273</v>
      </c>
      <c r="H24" s="172"/>
      <c r="I24" s="173"/>
      <c r="J24" s="173"/>
      <c r="K24" s="174">
        <v>1</v>
      </c>
      <c r="L24" s="260">
        <f t="shared" si="2"/>
        <v>0</v>
      </c>
      <c r="M24" s="175"/>
      <c r="N24" s="260">
        <f t="shared" si="3"/>
        <v>0</v>
      </c>
      <c r="O24" s="176"/>
      <c r="P24" s="265">
        <f t="shared" si="4"/>
        <v>0</v>
      </c>
      <c r="Q24" s="266">
        <f t="shared" si="5"/>
        <v>0</v>
      </c>
      <c r="R24" s="177"/>
      <c r="S24" s="177"/>
      <c r="T24" s="269">
        <f t="shared" si="6"/>
        <v>0</v>
      </c>
      <c r="U24" s="269">
        <f t="shared" si="0"/>
        <v>0</v>
      </c>
      <c r="V24" s="269">
        <f t="shared" si="1"/>
        <v>0</v>
      </c>
      <c r="X24" s="148"/>
      <c r="Y24" s="148"/>
      <c r="Z24" s="148"/>
      <c r="AA24" s="150"/>
      <c r="AB24" s="148"/>
      <c r="AC24" s="148"/>
      <c r="AD24" s="150"/>
      <c r="AE24" s="148"/>
      <c r="AF24" s="148"/>
      <c r="AG24" s="150"/>
    </row>
    <row r="25" spans="1:33" ht="24" customHeight="1">
      <c r="A25" s="145"/>
      <c r="B25" s="308"/>
      <c r="C25" s="305" t="s">
        <v>280</v>
      </c>
      <c r="D25" s="154"/>
      <c r="E25" s="180" t="s">
        <v>277</v>
      </c>
      <c r="F25" s="181" t="s">
        <v>373</v>
      </c>
      <c r="G25" s="255" t="s">
        <v>273</v>
      </c>
      <c r="H25" s="182"/>
      <c r="I25" s="183"/>
      <c r="J25" s="183"/>
      <c r="K25" s="184">
        <v>1</v>
      </c>
      <c r="L25" s="258">
        <f t="shared" si="2"/>
        <v>0</v>
      </c>
      <c r="M25" s="155"/>
      <c r="N25" s="258">
        <f t="shared" si="3"/>
        <v>0</v>
      </c>
      <c r="O25" s="156"/>
      <c r="P25" s="261">
        <f t="shared" si="4"/>
        <v>0</v>
      </c>
      <c r="Q25" s="262">
        <f t="shared" si="5"/>
        <v>0</v>
      </c>
      <c r="R25" s="157"/>
      <c r="S25" s="157"/>
      <c r="T25" s="267">
        <f t="shared" si="6"/>
        <v>0</v>
      </c>
      <c r="U25" s="267">
        <f t="shared" si="0"/>
        <v>0</v>
      </c>
      <c r="V25" s="267">
        <f t="shared" si="1"/>
        <v>0</v>
      </c>
      <c r="X25" s="148"/>
      <c r="Y25" s="148"/>
      <c r="Z25" s="148"/>
      <c r="AA25" s="150"/>
      <c r="AB25" s="148"/>
      <c r="AC25" s="148"/>
      <c r="AD25" s="150"/>
      <c r="AE25" s="148"/>
      <c r="AF25" s="148"/>
      <c r="AG25" s="150"/>
    </row>
    <row r="26" spans="1:33" ht="24" customHeight="1">
      <c r="A26" s="145"/>
      <c r="B26" s="308"/>
      <c r="C26" s="307" t="s">
        <v>280</v>
      </c>
      <c r="D26" s="158"/>
      <c r="E26" s="164" t="s">
        <v>277</v>
      </c>
      <c r="F26" s="165" t="s">
        <v>374</v>
      </c>
      <c r="G26" s="256" t="s">
        <v>273</v>
      </c>
      <c r="H26" s="166"/>
      <c r="I26" s="167"/>
      <c r="J26" s="167"/>
      <c r="K26" s="168">
        <v>1</v>
      </c>
      <c r="L26" s="259">
        <f t="shared" si="2"/>
        <v>0</v>
      </c>
      <c r="M26" s="159"/>
      <c r="N26" s="259">
        <f t="shared" si="3"/>
        <v>0</v>
      </c>
      <c r="O26" s="160"/>
      <c r="P26" s="263">
        <f t="shared" si="4"/>
        <v>0</v>
      </c>
      <c r="Q26" s="264">
        <f t="shared" si="5"/>
        <v>0</v>
      </c>
      <c r="R26" s="161"/>
      <c r="S26" s="161"/>
      <c r="T26" s="268">
        <f t="shared" si="6"/>
        <v>0</v>
      </c>
      <c r="U26" s="268">
        <f t="shared" si="0"/>
        <v>0</v>
      </c>
      <c r="V26" s="268">
        <f t="shared" si="1"/>
        <v>0</v>
      </c>
      <c r="X26" s="148"/>
      <c r="Y26" s="148"/>
      <c r="Z26" s="148"/>
      <c r="AA26" s="150"/>
      <c r="AB26" s="148"/>
      <c r="AC26" s="148"/>
      <c r="AD26" s="150"/>
      <c r="AE26" s="148"/>
      <c r="AF26" s="148"/>
      <c r="AG26" s="150"/>
    </row>
    <row r="27" spans="1:33" ht="24" customHeight="1">
      <c r="A27" s="145"/>
      <c r="B27" s="308"/>
      <c r="C27" s="307" t="s">
        <v>280</v>
      </c>
      <c r="D27" s="158"/>
      <c r="E27" s="164" t="s">
        <v>277</v>
      </c>
      <c r="F27" s="165" t="s">
        <v>374</v>
      </c>
      <c r="G27" s="256" t="s">
        <v>273</v>
      </c>
      <c r="H27" s="166"/>
      <c r="I27" s="167"/>
      <c r="J27" s="167"/>
      <c r="K27" s="168">
        <v>1</v>
      </c>
      <c r="L27" s="259">
        <f t="shared" si="2"/>
        <v>0</v>
      </c>
      <c r="M27" s="159"/>
      <c r="N27" s="259">
        <f t="shared" si="3"/>
        <v>0</v>
      </c>
      <c r="O27" s="160"/>
      <c r="P27" s="263">
        <f t="shared" si="4"/>
        <v>0</v>
      </c>
      <c r="Q27" s="264">
        <f t="shared" si="5"/>
        <v>0</v>
      </c>
      <c r="R27" s="161"/>
      <c r="S27" s="161"/>
      <c r="T27" s="268">
        <f t="shared" si="6"/>
        <v>0</v>
      </c>
      <c r="U27" s="268">
        <f t="shared" si="0"/>
        <v>0</v>
      </c>
      <c r="V27" s="268">
        <f t="shared" si="1"/>
        <v>0</v>
      </c>
      <c r="X27" s="148"/>
      <c r="Y27" s="148"/>
      <c r="Z27" s="148"/>
      <c r="AA27" s="150"/>
      <c r="AB27" s="148"/>
      <c r="AC27" s="148"/>
      <c r="AD27" s="150"/>
      <c r="AE27" s="148"/>
      <c r="AF27" s="148"/>
      <c r="AG27" s="150"/>
    </row>
    <row r="28" spans="1:33" ht="24" customHeight="1">
      <c r="A28" s="145"/>
      <c r="B28" s="308"/>
      <c r="C28" s="307" t="s">
        <v>280</v>
      </c>
      <c r="D28" s="158"/>
      <c r="E28" s="164" t="s">
        <v>277</v>
      </c>
      <c r="F28" s="165" t="s">
        <v>374</v>
      </c>
      <c r="G28" s="256" t="s">
        <v>273</v>
      </c>
      <c r="H28" s="166"/>
      <c r="I28" s="167"/>
      <c r="J28" s="167"/>
      <c r="K28" s="168">
        <v>1</v>
      </c>
      <c r="L28" s="259">
        <f t="shared" si="2"/>
        <v>0</v>
      </c>
      <c r="M28" s="159"/>
      <c r="N28" s="259">
        <f t="shared" si="3"/>
        <v>0</v>
      </c>
      <c r="O28" s="160"/>
      <c r="P28" s="263">
        <f t="shared" si="4"/>
        <v>0</v>
      </c>
      <c r="Q28" s="264">
        <f t="shared" si="5"/>
        <v>0</v>
      </c>
      <c r="R28" s="161"/>
      <c r="S28" s="161"/>
      <c r="T28" s="268">
        <f t="shared" si="6"/>
        <v>0</v>
      </c>
      <c r="U28" s="268">
        <f t="shared" si="0"/>
        <v>0</v>
      </c>
      <c r="V28" s="268">
        <f t="shared" si="1"/>
        <v>0</v>
      </c>
      <c r="X28" s="148"/>
      <c r="Y28" s="148"/>
      <c r="Z28" s="148"/>
      <c r="AA28" s="150"/>
      <c r="AB28" s="148"/>
      <c r="AC28" s="148"/>
      <c r="AD28" s="150"/>
      <c r="AE28" s="148"/>
      <c r="AF28" s="148"/>
      <c r="AG28" s="150"/>
    </row>
    <row r="29" spans="1:33" ht="24" customHeight="1">
      <c r="A29" s="145"/>
      <c r="B29" s="308"/>
      <c r="C29" s="309" t="s">
        <v>280</v>
      </c>
      <c r="D29" s="169"/>
      <c r="E29" s="170" t="s">
        <v>277</v>
      </c>
      <c r="F29" s="171" t="s">
        <v>375</v>
      </c>
      <c r="G29" s="257" t="s">
        <v>273</v>
      </c>
      <c r="H29" s="172"/>
      <c r="I29" s="173"/>
      <c r="J29" s="173"/>
      <c r="K29" s="174">
        <v>1</v>
      </c>
      <c r="L29" s="260">
        <f>ROUNDDOWN(H29*I29*J29*K29,3)</f>
        <v>0</v>
      </c>
      <c r="M29" s="175"/>
      <c r="N29" s="260">
        <f>M29*L29</f>
        <v>0</v>
      </c>
      <c r="O29" s="176"/>
      <c r="P29" s="265">
        <f>L29*O29</f>
        <v>0</v>
      </c>
      <c r="Q29" s="266">
        <f>N29-P29</f>
        <v>0</v>
      </c>
      <c r="R29" s="177"/>
      <c r="S29" s="177"/>
      <c r="T29" s="269">
        <f>IF(S29="",R29,MIN(R29:S29))</f>
        <v>0</v>
      </c>
      <c r="U29" s="269">
        <f t="shared" si="0"/>
        <v>0</v>
      </c>
      <c r="V29" s="269">
        <f t="shared" si="1"/>
        <v>0</v>
      </c>
      <c r="X29" s="148"/>
      <c r="Y29" s="148"/>
      <c r="Z29" s="148"/>
      <c r="AA29" s="150"/>
      <c r="AB29" s="148"/>
      <c r="AC29" s="148"/>
      <c r="AD29" s="150"/>
      <c r="AE29" s="148"/>
      <c r="AF29" s="148"/>
      <c r="AG29" s="150"/>
    </row>
    <row r="30" spans="1:33" ht="24" customHeight="1">
      <c r="A30" s="145"/>
      <c r="B30" s="308"/>
      <c r="C30" s="307" t="s">
        <v>280</v>
      </c>
      <c r="D30" s="158"/>
      <c r="E30" s="216" t="s">
        <v>277</v>
      </c>
      <c r="F30" s="217" t="s">
        <v>374</v>
      </c>
      <c r="G30" s="272" t="s">
        <v>273</v>
      </c>
      <c r="H30" s="218"/>
      <c r="I30" s="219"/>
      <c r="J30" s="219"/>
      <c r="K30" s="220">
        <v>1</v>
      </c>
      <c r="L30" s="278">
        <f t="shared" si="2"/>
        <v>0</v>
      </c>
      <c r="M30" s="321"/>
      <c r="N30" s="278">
        <f t="shared" si="3"/>
        <v>0</v>
      </c>
      <c r="O30" s="322"/>
      <c r="P30" s="286">
        <f t="shared" si="4"/>
        <v>0</v>
      </c>
      <c r="Q30" s="287">
        <f t="shared" si="5"/>
        <v>0</v>
      </c>
      <c r="R30" s="223"/>
      <c r="S30" s="223"/>
      <c r="T30" s="294">
        <f t="shared" si="6"/>
        <v>0</v>
      </c>
      <c r="U30" s="294">
        <f t="shared" si="0"/>
        <v>0</v>
      </c>
      <c r="V30" s="294">
        <f t="shared" si="1"/>
        <v>0</v>
      </c>
      <c r="X30" s="148"/>
      <c r="Y30" s="148"/>
      <c r="Z30" s="148"/>
      <c r="AA30" s="150"/>
      <c r="AB30" s="148"/>
      <c r="AC30" s="148"/>
      <c r="AD30" s="150"/>
      <c r="AE30" s="148"/>
      <c r="AF30" s="148"/>
      <c r="AG30" s="150"/>
    </row>
    <row r="31" spans="1:33" ht="24" customHeight="1">
      <c r="A31" s="145"/>
      <c r="B31" s="308"/>
      <c r="C31" s="309" t="s">
        <v>280</v>
      </c>
      <c r="D31" s="169"/>
      <c r="E31" s="170" t="s">
        <v>277</v>
      </c>
      <c r="F31" s="171" t="s">
        <v>375</v>
      </c>
      <c r="G31" s="257" t="s">
        <v>273</v>
      </c>
      <c r="H31" s="172"/>
      <c r="I31" s="173"/>
      <c r="J31" s="173"/>
      <c r="K31" s="174">
        <v>1</v>
      </c>
      <c r="L31" s="260">
        <f t="shared" si="2"/>
        <v>0</v>
      </c>
      <c r="M31" s="175"/>
      <c r="N31" s="260">
        <f t="shared" si="3"/>
        <v>0</v>
      </c>
      <c r="O31" s="176"/>
      <c r="P31" s="265">
        <f t="shared" si="4"/>
        <v>0</v>
      </c>
      <c r="Q31" s="266">
        <f t="shared" si="5"/>
        <v>0</v>
      </c>
      <c r="R31" s="177"/>
      <c r="S31" s="177"/>
      <c r="T31" s="269">
        <f t="shared" si="6"/>
        <v>0</v>
      </c>
      <c r="U31" s="269">
        <f t="shared" si="0"/>
        <v>0</v>
      </c>
      <c r="V31" s="269">
        <f t="shared" si="1"/>
        <v>0</v>
      </c>
      <c r="X31" s="148"/>
      <c r="Y31" s="148"/>
      <c r="Z31" s="148"/>
      <c r="AA31" s="150"/>
      <c r="AB31" s="148"/>
      <c r="AC31" s="148"/>
      <c r="AD31" s="150"/>
      <c r="AE31" s="148"/>
      <c r="AF31" s="148"/>
      <c r="AG31" s="150"/>
    </row>
    <row r="32" spans="1:33" ht="24" customHeight="1">
      <c r="A32" s="145"/>
      <c r="B32" s="304" t="s">
        <v>270</v>
      </c>
      <c r="C32" s="305" t="s">
        <v>281</v>
      </c>
      <c r="D32" s="154"/>
      <c r="E32" s="180"/>
      <c r="F32" s="181"/>
      <c r="G32" s="255" t="s">
        <v>273</v>
      </c>
      <c r="H32" s="182"/>
      <c r="I32" s="183"/>
      <c r="J32" s="183"/>
      <c r="K32" s="184">
        <v>1</v>
      </c>
      <c r="L32" s="258">
        <f t="shared" si="2"/>
        <v>0</v>
      </c>
      <c r="M32" s="155"/>
      <c r="N32" s="258">
        <f t="shared" si="3"/>
        <v>0</v>
      </c>
      <c r="O32" s="156"/>
      <c r="P32" s="261">
        <f t="shared" si="4"/>
        <v>0</v>
      </c>
      <c r="Q32" s="262">
        <f t="shared" si="5"/>
        <v>0</v>
      </c>
      <c r="R32" s="157"/>
      <c r="S32" s="157"/>
      <c r="T32" s="267">
        <f t="shared" si="6"/>
        <v>0</v>
      </c>
      <c r="U32" s="267">
        <f t="shared" si="0"/>
        <v>0</v>
      </c>
      <c r="V32" s="267">
        <f t="shared" si="1"/>
        <v>0</v>
      </c>
      <c r="X32" s="148"/>
      <c r="Y32" s="148"/>
      <c r="Z32" s="148"/>
      <c r="AA32" s="150"/>
      <c r="AB32" s="148"/>
      <c r="AC32" s="148"/>
      <c r="AD32" s="150"/>
      <c r="AE32" s="148"/>
      <c r="AF32" s="148"/>
      <c r="AG32" s="150"/>
    </row>
    <row r="33" spans="1:33" ht="24" customHeight="1">
      <c r="A33" s="145"/>
      <c r="B33" s="308"/>
      <c r="C33" s="309" t="s">
        <v>281</v>
      </c>
      <c r="D33" s="169"/>
      <c r="E33" s="170"/>
      <c r="F33" s="171"/>
      <c r="G33" s="257" t="s">
        <v>273</v>
      </c>
      <c r="H33" s="172"/>
      <c r="I33" s="173"/>
      <c r="J33" s="173"/>
      <c r="K33" s="174">
        <v>1</v>
      </c>
      <c r="L33" s="260">
        <f t="shared" si="2"/>
        <v>0</v>
      </c>
      <c r="M33" s="175"/>
      <c r="N33" s="260">
        <f t="shared" si="3"/>
        <v>0</v>
      </c>
      <c r="O33" s="176"/>
      <c r="P33" s="265">
        <f t="shared" si="4"/>
        <v>0</v>
      </c>
      <c r="Q33" s="266">
        <f t="shared" si="5"/>
        <v>0</v>
      </c>
      <c r="R33" s="177"/>
      <c r="S33" s="177"/>
      <c r="T33" s="269">
        <f t="shared" si="6"/>
        <v>0</v>
      </c>
      <c r="U33" s="269">
        <f t="shared" si="0"/>
        <v>0</v>
      </c>
      <c r="V33" s="269">
        <f t="shared" si="1"/>
        <v>0</v>
      </c>
      <c r="X33" s="148"/>
      <c r="Y33" s="148"/>
      <c r="Z33" s="148"/>
      <c r="AA33" s="150"/>
      <c r="AB33" s="148"/>
      <c r="AC33" s="148"/>
      <c r="AD33" s="150"/>
      <c r="AE33" s="148"/>
      <c r="AF33" s="148"/>
      <c r="AG33" s="150"/>
    </row>
    <row r="34" spans="1:33" ht="24" customHeight="1">
      <c r="A34" s="145"/>
      <c r="B34" s="308"/>
      <c r="C34" s="305" t="s">
        <v>282</v>
      </c>
      <c r="D34" s="154"/>
      <c r="E34" s="180" t="s">
        <v>277</v>
      </c>
      <c r="F34" s="181" t="s">
        <v>374</v>
      </c>
      <c r="G34" s="255" t="s">
        <v>273</v>
      </c>
      <c r="H34" s="182"/>
      <c r="I34" s="183"/>
      <c r="J34" s="183"/>
      <c r="K34" s="184">
        <v>1</v>
      </c>
      <c r="L34" s="258">
        <f t="shared" si="2"/>
        <v>0</v>
      </c>
      <c r="M34" s="155"/>
      <c r="N34" s="258">
        <f t="shared" si="3"/>
        <v>0</v>
      </c>
      <c r="O34" s="156"/>
      <c r="P34" s="261">
        <f t="shared" si="4"/>
        <v>0</v>
      </c>
      <c r="Q34" s="262">
        <f t="shared" si="5"/>
        <v>0</v>
      </c>
      <c r="R34" s="157"/>
      <c r="S34" s="157"/>
      <c r="T34" s="267">
        <f t="shared" si="6"/>
        <v>0</v>
      </c>
      <c r="U34" s="267">
        <f t="shared" si="0"/>
        <v>0</v>
      </c>
      <c r="V34" s="267">
        <f t="shared" si="1"/>
        <v>0</v>
      </c>
      <c r="X34" s="148"/>
      <c r="Y34" s="148"/>
      <c r="Z34" s="148"/>
      <c r="AA34" s="150"/>
      <c r="AB34" s="148"/>
      <c r="AC34" s="148"/>
      <c r="AD34" s="150"/>
      <c r="AE34" s="148"/>
      <c r="AF34" s="148"/>
      <c r="AG34" s="150"/>
    </row>
    <row r="35" spans="1:33" ht="24" customHeight="1">
      <c r="A35" s="145"/>
      <c r="B35" s="308"/>
      <c r="C35" s="307" t="s">
        <v>282</v>
      </c>
      <c r="D35" s="158"/>
      <c r="E35" s="197" t="s">
        <v>277</v>
      </c>
      <c r="F35" s="198" t="s">
        <v>374</v>
      </c>
      <c r="G35" s="270" t="s">
        <v>273</v>
      </c>
      <c r="H35" s="213"/>
      <c r="I35" s="214"/>
      <c r="J35" s="214"/>
      <c r="K35" s="296">
        <v>1</v>
      </c>
      <c r="L35" s="273">
        <f t="shared" si="2"/>
        <v>0</v>
      </c>
      <c r="M35" s="210"/>
      <c r="N35" s="273">
        <f t="shared" si="3"/>
        <v>0</v>
      </c>
      <c r="O35" s="325"/>
      <c r="P35" s="279">
        <f t="shared" si="4"/>
        <v>0</v>
      </c>
      <c r="Q35" s="280">
        <f t="shared" si="5"/>
        <v>0</v>
      </c>
      <c r="R35" s="192"/>
      <c r="S35" s="192"/>
      <c r="T35" s="288">
        <f t="shared" si="6"/>
        <v>0</v>
      </c>
      <c r="U35" s="288">
        <f t="shared" si="0"/>
        <v>0</v>
      </c>
      <c r="V35" s="288">
        <f t="shared" si="1"/>
        <v>0</v>
      </c>
      <c r="X35" s="148"/>
      <c r="Y35" s="148"/>
      <c r="Z35" s="148"/>
      <c r="AA35" s="150"/>
      <c r="AB35" s="148"/>
      <c r="AC35" s="148"/>
      <c r="AD35" s="150"/>
      <c r="AE35" s="148"/>
      <c r="AF35" s="148"/>
      <c r="AG35" s="150"/>
    </row>
    <row r="36" spans="1:33" ht="24" customHeight="1">
      <c r="A36" s="145"/>
      <c r="B36" s="308"/>
      <c r="C36" s="309" t="s">
        <v>282</v>
      </c>
      <c r="D36" s="169"/>
      <c r="E36" s="170" t="s">
        <v>277</v>
      </c>
      <c r="F36" s="171" t="s">
        <v>374</v>
      </c>
      <c r="G36" s="257" t="s">
        <v>273</v>
      </c>
      <c r="H36" s="172"/>
      <c r="I36" s="173"/>
      <c r="J36" s="173"/>
      <c r="K36" s="174">
        <v>1</v>
      </c>
      <c r="L36" s="260">
        <f t="shared" si="2"/>
        <v>0</v>
      </c>
      <c r="M36" s="175"/>
      <c r="N36" s="260">
        <f t="shared" si="3"/>
        <v>0</v>
      </c>
      <c r="O36" s="176"/>
      <c r="P36" s="265">
        <f t="shared" si="4"/>
        <v>0</v>
      </c>
      <c r="Q36" s="266">
        <f t="shared" si="5"/>
        <v>0</v>
      </c>
      <c r="R36" s="177"/>
      <c r="S36" s="177"/>
      <c r="T36" s="269">
        <f t="shared" si="6"/>
        <v>0</v>
      </c>
      <c r="U36" s="269">
        <f t="shared" ref="U36:U58" si="7">ROUNDDOWN(R36*N36,0)</f>
        <v>0</v>
      </c>
      <c r="V36" s="269">
        <f t="shared" ref="V36:V58" si="8">ROUNDDOWN(P36*T36,0)</f>
        <v>0</v>
      </c>
      <c r="X36" s="148"/>
      <c r="Y36" s="148"/>
      <c r="Z36" s="148"/>
      <c r="AA36" s="150"/>
      <c r="AB36" s="148"/>
      <c r="AC36" s="148"/>
      <c r="AD36" s="150"/>
      <c r="AE36" s="148"/>
      <c r="AF36" s="148"/>
      <c r="AG36" s="150"/>
    </row>
    <row r="37" spans="1:33" ht="24" customHeight="1">
      <c r="A37" s="145"/>
      <c r="B37" s="308"/>
      <c r="C37" s="305" t="s">
        <v>283</v>
      </c>
      <c r="D37" s="154"/>
      <c r="E37" s="180" t="s">
        <v>277</v>
      </c>
      <c r="F37" s="181" t="s">
        <v>374</v>
      </c>
      <c r="G37" s="255" t="s">
        <v>273</v>
      </c>
      <c r="H37" s="182"/>
      <c r="I37" s="183"/>
      <c r="J37" s="183"/>
      <c r="K37" s="184">
        <v>1</v>
      </c>
      <c r="L37" s="258">
        <f t="shared" si="2"/>
        <v>0</v>
      </c>
      <c r="M37" s="155"/>
      <c r="N37" s="258">
        <f t="shared" si="3"/>
        <v>0</v>
      </c>
      <c r="O37" s="156"/>
      <c r="P37" s="261">
        <f t="shared" si="4"/>
        <v>0</v>
      </c>
      <c r="Q37" s="262">
        <f t="shared" si="5"/>
        <v>0</v>
      </c>
      <c r="R37" s="157"/>
      <c r="S37" s="157"/>
      <c r="T37" s="267">
        <f t="shared" si="6"/>
        <v>0</v>
      </c>
      <c r="U37" s="267">
        <f t="shared" si="7"/>
        <v>0</v>
      </c>
      <c r="V37" s="267">
        <f t="shared" si="8"/>
        <v>0</v>
      </c>
      <c r="X37" s="148"/>
      <c r="Y37" s="148"/>
      <c r="Z37" s="148"/>
      <c r="AA37" s="150"/>
      <c r="AB37" s="148"/>
      <c r="AC37" s="148"/>
      <c r="AD37" s="150"/>
      <c r="AE37" s="148"/>
      <c r="AF37" s="148"/>
      <c r="AG37" s="150"/>
    </row>
    <row r="38" spans="1:33" ht="24" customHeight="1">
      <c r="A38" s="145"/>
      <c r="B38" s="308"/>
      <c r="C38" s="307" t="s">
        <v>283</v>
      </c>
      <c r="D38" s="158"/>
      <c r="E38" s="164" t="s">
        <v>277</v>
      </c>
      <c r="F38" s="165" t="s">
        <v>378</v>
      </c>
      <c r="G38" s="256" t="s">
        <v>273</v>
      </c>
      <c r="H38" s="166"/>
      <c r="I38" s="167"/>
      <c r="J38" s="167"/>
      <c r="K38" s="168">
        <v>1</v>
      </c>
      <c r="L38" s="259">
        <f t="shared" si="2"/>
        <v>0</v>
      </c>
      <c r="M38" s="159"/>
      <c r="N38" s="259">
        <f t="shared" si="3"/>
        <v>0</v>
      </c>
      <c r="O38" s="160"/>
      <c r="P38" s="263">
        <f t="shared" si="4"/>
        <v>0</v>
      </c>
      <c r="Q38" s="264">
        <f t="shared" si="5"/>
        <v>0</v>
      </c>
      <c r="R38" s="161"/>
      <c r="S38" s="161"/>
      <c r="T38" s="268">
        <f t="shared" si="6"/>
        <v>0</v>
      </c>
      <c r="U38" s="268">
        <f t="shared" si="7"/>
        <v>0</v>
      </c>
      <c r="V38" s="268">
        <f t="shared" si="8"/>
        <v>0</v>
      </c>
      <c r="X38" s="148"/>
      <c r="Y38" s="148"/>
      <c r="Z38" s="148"/>
      <c r="AA38" s="150"/>
      <c r="AB38" s="148"/>
      <c r="AC38" s="148"/>
      <c r="AD38" s="150"/>
      <c r="AE38" s="148"/>
      <c r="AF38" s="148"/>
      <c r="AG38" s="150"/>
    </row>
    <row r="39" spans="1:33" ht="24" customHeight="1">
      <c r="A39" s="145"/>
      <c r="B39" s="308"/>
      <c r="C39" s="309" t="s">
        <v>421</v>
      </c>
      <c r="D39" s="169"/>
      <c r="E39" s="170" t="s">
        <v>277</v>
      </c>
      <c r="F39" s="171" t="s">
        <v>374</v>
      </c>
      <c r="G39" s="257" t="s">
        <v>273</v>
      </c>
      <c r="H39" s="172"/>
      <c r="I39" s="173"/>
      <c r="J39" s="173"/>
      <c r="K39" s="174">
        <v>1</v>
      </c>
      <c r="L39" s="260">
        <f t="shared" si="2"/>
        <v>0</v>
      </c>
      <c r="M39" s="175"/>
      <c r="N39" s="260">
        <f t="shared" si="3"/>
        <v>0</v>
      </c>
      <c r="O39" s="176"/>
      <c r="P39" s="265">
        <f t="shared" si="4"/>
        <v>0</v>
      </c>
      <c r="Q39" s="266">
        <f t="shared" si="5"/>
        <v>0</v>
      </c>
      <c r="R39" s="177"/>
      <c r="S39" s="177"/>
      <c r="T39" s="269">
        <f t="shared" si="6"/>
        <v>0</v>
      </c>
      <c r="U39" s="269">
        <f t="shared" si="7"/>
        <v>0</v>
      </c>
      <c r="V39" s="269">
        <f t="shared" si="8"/>
        <v>0</v>
      </c>
      <c r="X39" s="148"/>
      <c r="Y39" s="148"/>
      <c r="Z39" s="148"/>
      <c r="AA39" s="150"/>
      <c r="AB39" s="148"/>
      <c r="AC39" s="148"/>
      <c r="AD39" s="150"/>
      <c r="AE39" s="148"/>
      <c r="AF39" s="148"/>
      <c r="AG39" s="150"/>
    </row>
    <row r="40" spans="1:33" ht="24" customHeight="1">
      <c r="A40" s="145"/>
      <c r="B40" s="308"/>
      <c r="C40" s="305" t="s">
        <v>284</v>
      </c>
      <c r="D40" s="154"/>
      <c r="E40" s="180" t="s">
        <v>275</v>
      </c>
      <c r="F40" s="181" t="s">
        <v>905</v>
      </c>
      <c r="G40" s="255" t="s">
        <v>273</v>
      </c>
      <c r="H40" s="182"/>
      <c r="I40" s="183"/>
      <c r="J40" s="183"/>
      <c r="K40" s="184">
        <v>1</v>
      </c>
      <c r="L40" s="258">
        <f t="shared" si="2"/>
        <v>0</v>
      </c>
      <c r="M40" s="155"/>
      <c r="N40" s="258">
        <f t="shared" si="3"/>
        <v>0</v>
      </c>
      <c r="O40" s="156"/>
      <c r="P40" s="261">
        <f t="shared" si="4"/>
        <v>0</v>
      </c>
      <c r="Q40" s="262">
        <f t="shared" si="5"/>
        <v>0</v>
      </c>
      <c r="R40" s="157"/>
      <c r="S40" s="157"/>
      <c r="T40" s="267">
        <f t="shared" si="6"/>
        <v>0</v>
      </c>
      <c r="U40" s="267">
        <f t="shared" si="7"/>
        <v>0</v>
      </c>
      <c r="V40" s="267">
        <f t="shared" si="8"/>
        <v>0</v>
      </c>
      <c r="X40" s="148"/>
      <c r="Y40" s="148"/>
      <c r="Z40" s="148"/>
      <c r="AA40" s="150"/>
      <c r="AB40" s="148"/>
      <c r="AC40" s="148"/>
      <c r="AD40" s="150"/>
      <c r="AE40" s="148"/>
      <c r="AF40" s="148"/>
      <c r="AG40" s="150"/>
    </row>
    <row r="41" spans="1:33" ht="24" customHeight="1">
      <c r="A41" s="145"/>
      <c r="B41" s="308"/>
      <c r="C41" s="307" t="s">
        <v>284</v>
      </c>
      <c r="D41" s="158"/>
      <c r="E41" s="164" t="s">
        <v>285</v>
      </c>
      <c r="F41" s="165"/>
      <c r="G41" s="256" t="s">
        <v>273</v>
      </c>
      <c r="H41" s="166"/>
      <c r="I41" s="167"/>
      <c r="J41" s="167"/>
      <c r="K41" s="168">
        <v>1</v>
      </c>
      <c r="L41" s="259">
        <f t="shared" si="2"/>
        <v>0</v>
      </c>
      <c r="M41" s="159"/>
      <c r="N41" s="259">
        <f t="shared" si="3"/>
        <v>0</v>
      </c>
      <c r="O41" s="160"/>
      <c r="P41" s="263">
        <f t="shared" si="4"/>
        <v>0</v>
      </c>
      <c r="Q41" s="264">
        <f t="shared" si="5"/>
        <v>0</v>
      </c>
      <c r="R41" s="161"/>
      <c r="S41" s="161"/>
      <c r="T41" s="268">
        <f t="shared" si="6"/>
        <v>0</v>
      </c>
      <c r="U41" s="268">
        <f t="shared" si="7"/>
        <v>0</v>
      </c>
      <c r="V41" s="268">
        <f t="shared" si="8"/>
        <v>0</v>
      </c>
      <c r="X41" s="148"/>
      <c r="Y41" s="148"/>
      <c r="Z41" s="148"/>
      <c r="AA41" s="150"/>
      <c r="AB41" s="148"/>
      <c r="AC41" s="148"/>
      <c r="AD41" s="150"/>
      <c r="AE41" s="148"/>
      <c r="AF41" s="148"/>
      <c r="AG41" s="150"/>
    </row>
    <row r="42" spans="1:33" ht="24" customHeight="1">
      <c r="A42" s="145"/>
      <c r="B42" s="308"/>
      <c r="C42" s="309" t="s">
        <v>377</v>
      </c>
      <c r="D42" s="169"/>
      <c r="E42" s="170" t="s">
        <v>285</v>
      </c>
      <c r="F42" s="171"/>
      <c r="G42" s="257" t="s">
        <v>273</v>
      </c>
      <c r="H42" s="172"/>
      <c r="I42" s="173"/>
      <c r="J42" s="173"/>
      <c r="K42" s="174">
        <v>1</v>
      </c>
      <c r="L42" s="260">
        <f t="shared" si="2"/>
        <v>0</v>
      </c>
      <c r="M42" s="175"/>
      <c r="N42" s="260">
        <f t="shared" si="3"/>
        <v>0</v>
      </c>
      <c r="O42" s="176"/>
      <c r="P42" s="265">
        <f t="shared" si="4"/>
        <v>0</v>
      </c>
      <c r="Q42" s="266">
        <f t="shared" si="5"/>
        <v>0</v>
      </c>
      <c r="R42" s="177"/>
      <c r="S42" s="177"/>
      <c r="T42" s="269">
        <f t="shared" si="6"/>
        <v>0</v>
      </c>
      <c r="U42" s="269">
        <f t="shared" si="7"/>
        <v>0</v>
      </c>
      <c r="V42" s="269">
        <f t="shared" si="8"/>
        <v>0</v>
      </c>
      <c r="X42" s="148"/>
      <c r="Y42" s="148"/>
      <c r="Z42" s="148"/>
      <c r="AA42" s="150"/>
      <c r="AB42" s="148"/>
      <c r="AC42" s="148"/>
      <c r="AD42" s="150"/>
      <c r="AE42" s="148"/>
      <c r="AF42" s="148"/>
      <c r="AG42" s="150"/>
    </row>
    <row r="43" spans="1:33" ht="24" customHeight="1">
      <c r="A43" s="145"/>
      <c r="B43" s="308"/>
      <c r="C43" s="305" t="s">
        <v>423</v>
      </c>
      <c r="D43" s="154"/>
      <c r="E43" s="180" t="s">
        <v>275</v>
      </c>
      <c r="F43" s="181"/>
      <c r="G43" s="255" t="s">
        <v>273</v>
      </c>
      <c r="H43" s="182"/>
      <c r="I43" s="183"/>
      <c r="J43" s="184"/>
      <c r="K43" s="184">
        <v>1</v>
      </c>
      <c r="L43" s="258">
        <f t="shared" si="2"/>
        <v>0</v>
      </c>
      <c r="M43" s="185"/>
      <c r="N43" s="258">
        <f t="shared" si="3"/>
        <v>0</v>
      </c>
      <c r="O43" s="186"/>
      <c r="P43" s="261">
        <f t="shared" si="4"/>
        <v>0</v>
      </c>
      <c r="Q43" s="262">
        <f t="shared" si="5"/>
        <v>0</v>
      </c>
      <c r="R43" s="157"/>
      <c r="S43" s="157"/>
      <c r="T43" s="267">
        <f t="shared" si="6"/>
        <v>0</v>
      </c>
      <c r="U43" s="267">
        <f t="shared" si="7"/>
        <v>0</v>
      </c>
      <c r="V43" s="267">
        <f t="shared" si="8"/>
        <v>0</v>
      </c>
      <c r="X43" s="148"/>
      <c r="Y43" s="148"/>
      <c r="Z43" s="148"/>
      <c r="AA43" s="150"/>
      <c r="AB43" s="148"/>
      <c r="AC43" s="148"/>
      <c r="AD43" s="150"/>
      <c r="AE43" s="148"/>
      <c r="AF43" s="148"/>
      <c r="AG43" s="150"/>
    </row>
    <row r="44" spans="1:33" ht="24" customHeight="1">
      <c r="A44" s="145"/>
      <c r="B44" s="308"/>
      <c r="C44" s="309" t="s">
        <v>423</v>
      </c>
      <c r="D44" s="169" t="s">
        <v>906</v>
      </c>
      <c r="E44" s="170" t="s">
        <v>907</v>
      </c>
      <c r="F44" s="171"/>
      <c r="G44" s="257" t="s">
        <v>273</v>
      </c>
      <c r="H44" s="172"/>
      <c r="I44" s="173"/>
      <c r="J44" s="174"/>
      <c r="K44" s="174">
        <v>1</v>
      </c>
      <c r="L44" s="260">
        <f t="shared" si="2"/>
        <v>0</v>
      </c>
      <c r="M44" s="188"/>
      <c r="N44" s="260">
        <f t="shared" si="3"/>
        <v>0</v>
      </c>
      <c r="O44" s="189"/>
      <c r="P44" s="265">
        <f t="shared" si="4"/>
        <v>0</v>
      </c>
      <c r="Q44" s="266">
        <f t="shared" si="5"/>
        <v>0</v>
      </c>
      <c r="R44" s="177"/>
      <c r="S44" s="177"/>
      <c r="T44" s="269">
        <f t="shared" si="6"/>
        <v>0</v>
      </c>
      <c r="U44" s="269">
        <f t="shared" si="7"/>
        <v>0</v>
      </c>
      <c r="V44" s="269">
        <f t="shared" si="8"/>
        <v>0</v>
      </c>
      <c r="X44" s="148"/>
      <c r="Y44" s="148"/>
      <c r="Z44" s="148"/>
      <c r="AA44" s="150"/>
      <c r="AB44" s="148"/>
      <c r="AC44" s="148"/>
      <c r="AD44" s="150"/>
      <c r="AE44" s="148"/>
      <c r="AF44" s="148"/>
      <c r="AG44" s="150"/>
    </row>
    <row r="45" spans="1:33" ht="24" customHeight="1">
      <c r="A45" s="145"/>
      <c r="B45" s="308"/>
      <c r="C45" s="305" t="s">
        <v>424</v>
      </c>
      <c r="D45" s="154"/>
      <c r="E45" s="180" t="s">
        <v>285</v>
      </c>
      <c r="F45" s="181" t="s">
        <v>374</v>
      </c>
      <c r="G45" s="255" t="s">
        <v>273</v>
      </c>
      <c r="H45" s="182"/>
      <c r="I45" s="183"/>
      <c r="J45" s="184"/>
      <c r="K45" s="184">
        <v>1</v>
      </c>
      <c r="L45" s="258">
        <f t="shared" si="2"/>
        <v>0</v>
      </c>
      <c r="M45" s="185"/>
      <c r="N45" s="258">
        <f t="shared" si="3"/>
        <v>0</v>
      </c>
      <c r="O45" s="186"/>
      <c r="P45" s="261">
        <f t="shared" si="4"/>
        <v>0</v>
      </c>
      <c r="Q45" s="262">
        <f t="shared" si="5"/>
        <v>0</v>
      </c>
      <c r="R45" s="157"/>
      <c r="S45" s="157"/>
      <c r="T45" s="267">
        <f t="shared" si="6"/>
        <v>0</v>
      </c>
      <c r="U45" s="267">
        <f t="shared" si="7"/>
        <v>0</v>
      </c>
      <c r="V45" s="267">
        <f t="shared" si="8"/>
        <v>0</v>
      </c>
      <c r="X45" s="148"/>
      <c r="Y45" s="148"/>
      <c r="Z45" s="148"/>
      <c r="AA45" s="150"/>
      <c r="AB45" s="148"/>
      <c r="AC45" s="148"/>
      <c r="AD45" s="150"/>
      <c r="AE45" s="148"/>
      <c r="AF45" s="148"/>
      <c r="AG45" s="150"/>
    </row>
    <row r="46" spans="1:33" ht="24" customHeight="1">
      <c r="A46" s="145"/>
      <c r="B46" s="308"/>
      <c r="C46" s="309" t="s">
        <v>424</v>
      </c>
      <c r="D46" s="169"/>
      <c r="E46" s="170" t="s">
        <v>285</v>
      </c>
      <c r="F46" s="171" t="s">
        <v>374</v>
      </c>
      <c r="G46" s="257" t="s">
        <v>273</v>
      </c>
      <c r="H46" s="172"/>
      <c r="I46" s="173"/>
      <c r="J46" s="174"/>
      <c r="K46" s="174">
        <v>1</v>
      </c>
      <c r="L46" s="260">
        <f t="shared" si="2"/>
        <v>0</v>
      </c>
      <c r="M46" s="188"/>
      <c r="N46" s="260">
        <f t="shared" si="3"/>
        <v>0</v>
      </c>
      <c r="O46" s="189"/>
      <c r="P46" s="265">
        <f t="shared" si="4"/>
        <v>0</v>
      </c>
      <c r="Q46" s="266">
        <f t="shared" si="5"/>
        <v>0</v>
      </c>
      <c r="R46" s="177"/>
      <c r="S46" s="177"/>
      <c r="T46" s="269">
        <f t="shared" si="6"/>
        <v>0</v>
      </c>
      <c r="U46" s="269">
        <f t="shared" si="7"/>
        <v>0</v>
      </c>
      <c r="V46" s="269">
        <f t="shared" si="8"/>
        <v>0</v>
      </c>
      <c r="X46" s="148"/>
      <c r="Y46" s="148"/>
      <c r="Z46" s="148"/>
      <c r="AA46" s="150"/>
      <c r="AB46" s="148"/>
      <c r="AC46" s="148"/>
      <c r="AD46" s="150"/>
      <c r="AE46" s="148"/>
      <c r="AF46" s="148"/>
      <c r="AG46" s="150"/>
    </row>
    <row r="47" spans="1:33" ht="24" customHeight="1">
      <c r="A47" s="145"/>
      <c r="B47" s="308"/>
      <c r="C47" s="307"/>
      <c r="D47" s="158"/>
      <c r="E47" s="197"/>
      <c r="F47" s="198"/>
      <c r="G47" s="270" t="s">
        <v>273</v>
      </c>
      <c r="H47" s="213"/>
      <c r="I47" s="214"/>
      <c r="J47" s="296"/>
      <c r="K47" s="296">
        <v>1</v>
      </c>
      <c r="L47" s="273">
        <f t="shared" si="2"/>
        <v>0</v>
      </c>
      <c r="M47" s="190"/>
      <c r="N47" s="273">
        <f t="shared" si="3"/>
        <v>0</v>
      </c>
      <c r="O47" s="191"/>
      <c r="P47" s="279">
        <f t="shared" si="4"/>
        <v>0</v>
      </c>
      <c r="Q47" s="280">
        <f t="shared" si="5"/>
        <v>0</v>
      </c>
      <c r="R47" s="192"/>
      <c r="S47" s="192"/>
      <c r="T47" s="288">
        <f t="shared" si="6"/>
        <v>0</v>
      </c>
      <c r="U47" s="288">
        <f t="shared" si="7"/>
        <v>0</v>
      </c>
      <c r="V47" s="288">
        <f t="shared" si="8"/>
        <v>0</v>
      </c>
      <c r="X47" s="148"/>
      <c r="Y47" s="148"/>
      <c r="Z47" s="148"/>
      <c r="AA47" s="150"/>
      <c r="AB47" s="148"/>
      <c r="AC47" s="148"/>
      <c r="AD47" s="150"/>
      <c r="AE47" s="148"/>
      <c r="AF47" s="148"/>
      <c r="AG47" s="150"/>
    </row>
    <row r="48" spans="1:33" ht="24" customHeight="1">
      <c r="A48" s="145"/>
      <c r="B48" s="308"/>
      <c r="C48" s="307"/>
      <c r="D48" s="158"/>
      <c r="E48" s="197"/>
      <c r="F48" s="198"/>
      <c r="G48" s="270" t="s">
        <v>273</v>
      </c>
      <c r="H48" s="213"/>
      <c r="I48" s="214"/>
      <c r="J48" s="214"/>
      <c r="K48" s="214">
        <v>1</v>
      </c>
      <c r="L48" s="273">
        <f t="shared" si="2"/>
        <v>0</v>
      </c>
      <c r="M48" s="200"/>
      <c r="N48" s="273">
        <f t="shared" si="3"/>
        <v>0</v>
      </c>
      <c r="O48" s="325"/>
      <c r="P48" s="279">
        <f t="shared" si="4"/>
        <v>0</v>
      </c>
      <c r="Q48" s="280">
        <f t="shared" si="5"/>
        <v>0</v>
      </c>
      <c r="R48" s="192"/>
      <c r="S48" s="192"/>
      <c r="T48" s="288">
        <f t="shared" si="6"/>
        <v>0</v>
      </c>
      <c r="U48" s="288">
        <f t="shared" si="7"/>
        <v>0</v>
      </c>
      <c r="V48" s="288">
        <f t="shared" si="8"/>
        <v>0</v>
      </c>
      <c r="X48" s="148"/>
      <c r="Y48" s="148"/>
      <c r="Z48" s="148"/>
      <c r="AA48" s="150"/>
      <c r="AB48" s="148"/>
      <c r="AC48" s="148"/>
      <c r="AD48" s="150"/>
      <c r="AE48" s="148"/>
      <c r="AF48" s="148"/>
      <c r="AG48" s="150"/>
    </row>
    <row r="49" spans="1:33" ht="24" customHeight="1">
      <c r="A49" s="145"/>
      <c r="B49" s="306"/>
      <c r="C49" s="307"/>
      <c r="D49" s="158"/>
      <c r="E49" s="164"/>
      <c r="F49" s="165"/>
      <c r="G49" s="256" t="s">
        <v>273</v>
      </c>
      <c r="H49" s="166"/>
      <c r="I49" s="167"/>
      <c r="J49" s="168"/>
      <c r="K49" s="168">
        <v>1</v>
      </c>
      <c r="L49" s="259">
        <f t="shared" si="2"/>
        <v>0</v>
      </c>
      <c r="M49" s="159"/>
      <c r="N49" s="259">
        <f t="shared" si="3"/>
        <v>0</v>
      </c>
      <c r="O49" s="160"/>
      <c r="P49" s="263">
        <f t="shared" si="4"/>
        <v>0</v>
      </c>
      <c r="Q49" s="264">
        <f t="shared" si="5"/>
        <v>0</v>
      </c>
      <c r="R49" s="161"/>
      <c r="S49" s="161"/>
      <c r="T49" s="268">
        <f t="shared" si="6"/>
        <v>0</v>
      </c>
      <c r="U49" s="268">
        <f t="shared" si="7"/>
        <v>0</v>
      </c>
      <c r="V49" s="268">
        <f t="shared" si="8"/>
        <v>0</v>
      </c>
      <c r="X49" s="148"/>
      <c r="Y49" s="148"/>
      <c r="Z49" s="148"/>
      <c r="AA49" s="150"/>
      <c r="AB49" s="148"/>
      <c r="AC49" s="148"/>
      <c r="AD49" s="150"/>
      <c r="AE49" s="148"/>
      <c r="AF49" s="148"/>
      <c r="AG49" s="150"/>
    </row>
    <row r="50" spans="1:33" ht="24" customHeight="1">
      <c r="B50" s="308"/>
      <c r="C50" s="307"/>
      <c r="D50" s="158"/>
      <c r="E50" s="197"/>
      <c r="F50" s="198"/>
      <c r="G50" s="270" t="s">
        <v>273</v>
      </c>
      <c r="H50" s="213"/>
      <c r="I50" s="214"/>
      <c r="J50" s="214"/>
      <c r="K50" s="214">
        <v>1</v>
      </c>
      <c r="L50" s="273">
        <f t="shared" si="2"/>
        <v>0</v>
      </c>
      <c r="M50" s="200"/>
      <c r="N50" s="273">
        <f t="shared" si="3"/>
        <v>0</v>
      </c>
      <c r="O50" s="325"/>
      <c r="P50" s="279">
        <f t="shared" si="4"/>
        <v>0</v>
      </c>
      <c r="Q50" s="280">
        <f t="shared" si="5"/>
        <v>0</v>
      </c>
      <c r="R50" s="192"/>
      <c r="S50" s="192"/>
      <c r="T50" s="288">
        <f t="shared" si="6"/>
        <v>0</v>
      </c>
      <c r="U50" s="288">
        <f t="shared" si="7"/>
        <v>0</v>
      </c>
      <c r="V50" s="288">
        <f t="shared" si="8"/>
        <v>0</v>
      </c>
      <c r="X50" s="148"/>
      <c r="Y50" s="148"/>
      <c r="Z50" s="148"/>
      <c r="AA50" s="150"/>
      <c r="AB50" s="148"/>
      <c r="AC50" s="148"/>
      <c r="AD50" s="150"/>
      <c r="AE50" s="148"/>
      <c r="AF50" s="148"/>
      <c r="AG50" s="150"/>
    </row>
    <row r="51" spans="1:33" ht="24" customHeight="1">
      <c r="B51" s="306"/>
      <c r="C51" s="307"/>
      <c r="D51" s="158"/>
      <c r="E51" s="164"/>
      <c r="F51" s="165"/>
      <c r="G51" s="256" t="s">
        <v>273</v>
      </c>
      <c r="H51" s="166"/>
      <c r="I51" s="167"/>
      <c r="J51" s="168"/>
      <c r="K51" s="168">
        <v>1</v>
      </c>
      <c r="L51" s="259">
        <f>ROUNDDOWN(H51*I51*J51*K51,3)</f>
        <v>0</v>
      </c>
      <c r="M51" s="159"/>
      <c r="N51" s="259">
        <f>M51*L51</f>
        <v>0</v>
      </c>
      <c r="O51" s="160"/>
      <c r="P51" s="263">
        <f>L51*O51</f>
        <v>0</v>
      </c>
      <c r="Q51" s="264">
        <f>N51-P51</f>
        <v>0</v>
      </c>
      <c r="R51" s="161"/>
      <c r="S51" s="161"/>
      <c r="T51" s="268">
        <f>IF(S51="",R51,MIN(R51:S51))</f>
        <v>0</v>
      </c>
      <c r="U51" s="268">
        <f t="shared" si="7"/>
        <v>0</v>
      </c>
      <c r="V51" s="268">
        <f t="shared" si="8"/>
        <v>0</v>
      </c>
      <c r="X51" s="148"/>
      <c r="Y51" s="148"/>
      <c r="Z51" s="148"/>
      <c r="AA51" s="150"/>
      <c r="AB51" s="148"/>
      <c r="AC51" s="148"/>
      <c r="AD51" s="150"/>
      <c r="AE51" s="148"/>
      <c r="AF51" s="148"/>
      <c r="AG51" s="150"/>
    </row>
    <row r="52" spans="1:33" ht="24" customHeight="1">
      <c r="B52" s="308"/>
      <c r="C52" s="307"/>
      <c r="D52" s="158"/>
      <c r="E52" s="164"/>
      <c r="F52" s="165"/>
      <c r="G52" s="256" t="s">
        <v>273</v>
      </c>
      <c r="H52" s="166"/>
      <c r="I52" s="167"/>
      <c r="J52" s="167"/>
      <c r="K52" s="168">
        <v>1</v>
      </c>
      <c r="L52" s="259">
        <f>ROUNDDOWN(H52*I52*J52*K52,3)</f>
        <v>0</v>
      </c>
      <c r="M52" s="159"/>
      <c r="N52" s="259">
        <f>M52*L52</f>
        <v>0</v>
      </c>
      <c r="O52" s="160"/>
      <c r="P52" s="263">
        <f>L52*O52</f>
        <v>0</v>
      </c>
      <c r="Q52" s="264">
        <f>N52-P52</f>
        <v>0</v>
      </c>
      <c r="R52" s="161"/>
      <c r="S52" s="161"/>
      <c r="T52" s="268">
        <f>IF(S52="",R52,MIN(R52:S52))</f>
        <v>0</v>
      </c>
      <c r="U52" s="268">
        <f t="shared" si="7"/>
        <v>0</v>
      </c>
      <c r="V52" s="268">
        <f t="shared" si="8"/>
        <v>0</v>
      </c>
      <c r="X52" s="148"/>
      <c r="Y52" s="148"/>
      <c r="Z52" s="148"/>
      <c r="AA52" s="150"/>
      <c r="AB52" s="148"/>
      <c r="AC52" s="148"/>
      <c r="AD52" s="150"/>
      <c r="AE52" s="148"/>
      <c r="AF52" s="148"/>
      <c r="AG52" s="150"/>
    </row>
    <row r="53" spans="1:33" ht="24" customHeight="1">
      <c r="B53" s="308"/>
      <c r="C53" s="307"/>
      <c r="D53" s="158"/>
      <c r="E53" s="164"/>
      <c r="F53" s="165"/>
      <c r="G53" s="256" t="s">
        <v>273</v>
      </c>
      <c r="H53" s="166"/>
      <c r="I53" s="167"/>
      <c r="J53" s="167"/>
      <c r="K53" s="168">
        <v>1</v>
      </c>
      <c r="L53" s="259">
        <f>ROUNDDOWN(H53*I53*J53*K53,3)</f>
        <v>0</v>
      </c>
      <c r="M53" s="159"/>
      <c r="N53" s="259">
        <f>M53*L53</f>
        <v>0</v>
      </c>
      <c r="O53" s="160"/>
      <c r="P53" s="263">
        <f>L53*O53</f>
        <v>0</v>
      </c>
      <c r="Q53" s="264">
        <f>N53-P53</f>
        <v>0</v>
      </c>
      <c r="R53" s="161"/>
      <c r="S53" s="161"/>
      <c r="T53" s="268">
        <f>IF(S53="",R53,MIN(R53:S53))</f>
        <v>0</v>
      </c>
      <c r="U53" s="268">
        <f t="shared" si="7"/>
        <v>0</v>
      </c>
      <c r="V53" s="268">
        <f t="shared" si="8"/>
        <v>0</v>
      </c>
      <c r="X53" s="148"/>
      <c r="Y53" s="148"/>
      <c r="Z53" s="148"/>
      <c r="AA53" s="150"/>
      <c r="AB53" s="148"/>
      <c r="AC53" s="148"/>
      <c r="AD53" s="150"/>
      <c r="AE53" s="148"/>
      <c r="AF53" s="148"/>
      <c r="AG53" s="150"/>
    </row>
    <row r="54" spans="1:33" ht="24" customHeight="1">
      <c r="B54" s="306"/>
      <c r="C54" s="307"/>
      <c r="D54" s="158"/>
      <c r="E54" s="164"/>
      <c r="F54" s="165"/>
      <c r="G54" s="256" t="s">
        <v>273</v>
      </c>
      <c r="H54" s="166"/>
      <c r="I54" s="167"/>
      <c r="J54" s="168"/>
      <c r="K54" s="168">
        <v>1</v>
      </c>
      <c r="L54" s="259">
        <f t="shared" si="2"/>
        <v>0</v>
      </c>
      <c r="M54" s="159"/>
      <c r="N54" s="259">
        <f t="shared" si="3"/>
        <v>0</v>
      </c>
      <c r="O54" s="160"/>
      <c r="P54" s="263">
        <f t="shared" si="4"/>
        <v>0</v>
      </c>
      <c r="Q54" s="264">
        <f t="shared" si="5"/>
        <v>0</v>
      </c>
      <c r="R54" s="161"/>
      <c r="S54" s="161"/>
      <c r="T54" s="268">
        <f t="shared" si="6"/>
        <v>0</v>
      </c>
      <c r="U54" s="268">
        <f t="shared" si="7"/>
        <v>0</v>
      </c>
      <c r="V54" s="268">
        <f t="shared" si="8"/>
        <v>0</v>
      </c>
      <c r="X54" s="148"/>
      <c r="Y54" s="148"/>
      <c r="Z54" s="148"/>
      <c r="AA54" s="150"/>
      <c r="AB54" s="148"/>
      <c r="AC54" s="148"/>
      <c r="AD54" s="150"/>
      <c r="AE54" s="148"/>
      <c r="AF54" s="148"/>
      <c r="AG54" s="150"/>
    </row>
    <row r="55" spans="1:33" ht="24" customHeight="1">
      <c r="B55" s="308"/>
      <c r="C55" s="307"/>
      <c r="D55" s="158"/>
      <c r="E55" s="164"/>
      <c r="F55" s="165"/>
      <c r="G55" s="256" t="s">
        <v>273</v>
      </c>
      <c r="H55" s="166"/>
      <c r="I55" s="167"/>
      <c r="J55" s="167"/>
      <c r="K55" s="168">
        <v>1</v>
      </c>
      <c r="L55" s="259">
        <f t="shared" si="2"/>
        <v>0</v>
      </c>
      <c r="M55" s="159"/>
      <c r="N55" s="259">
        <f t="shared" si="3"/>
        <v>0</v>
      </c>
      <c r="O55" s="160"/>
      <c r="P55" s="263">
        <f t="shared" si="4"/>
        <v>0</v>
      </c>
      <c r="Q55" s="264">
        <f t="shared" si="5"/>
        <v>0</v>
      </c>
      <c r="R55" s="161"/>
      <c r="S55" s="161"/>
      <c r="T55" s="268">
        <f t="shared" si="6"/>
        <v>0</v>
      </c>
      <c r="U55" s="268">
        <f t="shared" si="7"/>
        <v>0</v>
      </c>
      <c r="V55" s="268">
        <f t="shared" si="8"/>
        <v>0</v>
      </c>
      <c r="X55" s="148"/>
      <c r="Y55" s="148"/>
      <c r="Z55" s="148"/>
      <c r="AA55" s="150"/>
      <c r="AB55" s="148"/>
      <c r="AC55" s="148"/>
      <c r="AD55" s="150"/>
      <c r="AE55" s="148"/>
      <c r="AF55" s="148"/>
      <c r="AG55" s="150"/>
    </row>
    <row r="56" spans="1:33" ht="24" customHeight="1">
      <c r="B56" s="308"/>
      <c r="C56" s="307"/>
      <c r="D56" s="158"/>
      <c r="E56" s="164"/>
      <c r="F56" s="165"/>
      <c r="G56" s="256" t="s">
        <v>273</v>
      </c>
      <c r="H56" s="166"/>
      <c r="I56" s="167"/>
      <c r="J56" s="167"/>
      <c r="K56" s="168">
        <v>1</v>
      </c>
      <c r="L56" s="259">
        <f t="shared" si="2"/>
        <v>0</v>
      </c>
      <c r="M56" s="159"/>
      <c r="N56" s="259">
        <f t="shared" si="3"/>
        <v>0</v>
      </c>
      <c r="O56" s="160"/>
      <c r="P56" s="263">
        <f t="shared" si="4"/>
        <v>0</v>
      </c>
      <c r="Q56" s="264">
        <f t="shared" si="5"/>
        <v>0</v>
      </c>
      <c r="R56" s="161"/>
      <c r="S56" s="161"/>
      <c r="T56" s="268">
        <f t="shared" si="6"/>
        <v>0</v>
      </c>
      <c r="U56" s="268">
        <f t="shared" si="7"/>
        <v>0</v>
      </c>
      <c r="V56" s="268">
        <f t="shared" si="8"/>
        <v>0</v>
      </c>
      <c r="X56" s="148"/>
      <c r="Y56" s="148"/>
      <c r="Z56" s="148"/>
      <c r="AA56" s="150"/>
      <c r="AB56" s="148"/>
      <c r="AC56" s="148"/>
      <c r="AD56" s="150"/>
      <c r="AE56" s="148"/>
      <c r="AF56" s="148"/>
      <c r="AG56" s="150"/>
    </row>
    <row r="57" spans="1:33" ht="24" customHeight="1">
      <c r="B57" s="308"/>
      <c r="C57" s="307"/>
      <c r="D57" s="158"/>
      <c r="E57" s="164"/>
      <c r="F57" s="165"/>
      <c r="G57" s="256" t="s">
        <v>273</v>
      </c>
      <c r="H57" s="166"/>
      <c r="I57" s="167"/>
      <c r="J57" s="167"/>
      <c r="K57" s="168">
        <v>1</v>
      </c>
      <c r="L57" s="259">
        <f t="shared" si="2"/>
        <v>0</v>
      </c>
      <c r="M57" s="159"/>
      <c r="N57" s="259">
        <f t="shared" si="3"/>
        <v>0</v>
      </c>
      <c r="O57" s="160"/>
      <c r="P57" s="263">
        <f t="shared" si="4"/>
        <v>0</v>
      </c>
      <c r="Q57" s="264">
        <f t="shared" si="5"/>
        <v>0</v>
      </c>
      <c r="R57" s="161"/>
      <c r="S57" s="161"/>
      <c r="T57" s="268">
        <f t="shared" si="6"/>
        <v>0</v>
      </c>
      <c r="U57" s="268">
        <f t="shared" si="7"/>
        <v>0</v>
      </c>
      <c r="V57" s="268">
        <f t="shared" si="8"/>
        <v>0</v>
      </c>
      <c r="X57" s="148"/>
      <c r="Y57" s="148"/>
      <c r="Z57" s="148"/>
      <c r="AA57" s="150"/>
      <c r="AB57" s="148"/>
      <c r="AC57" s="148"/>
      <c r="AD57" s="150"/>
      <c r="AE57" s="148"/>
      <c r="AF57" s="148"/>
      <c r="AG57" s="150"/>
    </row>
    <row r="58" spans="1:33" ht="24" customHeight="1">
      <c r="B58" s="308"/>
      <c r="C58" s="309"/>
      <c r="D58" s="169"/>
      <c r="E58" s="170"/>
      <c r="F58" s="171"/>
      <c r="G58" s="257" t="s">
        <v>273</v>
      </c>
      <c r="H58" s="172"/>
      <c r="I58" s="173"/>
      <c r="J58" s="174"/>
      <c r="K58" s="174">
        <v>1</v>
      </c>
      <c r="L58" s="260">
        <f t="shared" si="2"/>
        <v>0</v>
      </c>
      <c r="M58" s="188"/>
      <c r="N58" s="260">
        <f t="shared" si="3"/>
        <v>0</v>
      </c>
      <c r="O58" s="189"/>
      <c r="P58" s="265">
        <f t="shared" si="4"/>
        <v>0</v>
      </c>
      <c r="Q58" s="266">
        <f t="shared" si="5"/>
        <v>0</v>
      </c>
      <c r="R58" s="177"/>
      <c r="S58" s="177"/>
      <c r="T58" s="269">
        <f t="shared" si="6"/>
        <v>0</v>
      </c>
      <c r="U58" s="269">
        <f t="shared" si="7"/>
        <v>0</v>
      </c>
      <c r="V58" s="269">
        <f t="shared" si="8"/>
        <v>0</v>
      </c>
      <c r="X58" s="148"/>
      <c r="Y58" s="148"/>
      <c r="Z58" s="148"/>
      <c r="AA58" s="150"/>
      <c r="AB58" s="148"/>
      <c r="AC58" s="148"/>
      <c r="AD58" s="150"/>
      <c r="AE58" s="148"/>
      <c r="AF58" s="148"/>
      <c r="AG58" s="150"/>
    </row>
    <row r="59" spans="1:33" s="152" customFormat="1" ht="24" customHeight="1">
      <c r="A59" s="151"/>
      <c r="B59" s="917" t="s">
        <v>287</v>
      </c>
      <c r="C59" s="297"/>
      <c r="D59" s="298"/>
      <c r="E59" s="299"/>
      <c r="F59" s="299"/>
      <c r="G59" s="243"/>
      <c r="H59" s="300"/>
      <c r="I59" s="300"/>
      <c r="J59" s="300"/>
      <c r="K59" s="301"/>
      <c r="L59" s="274">
        <f>SUM(L4:L58)</f>
        <v>0</v>
      </c>
      <c r="M59" s="302"/>
      <c r="N59" s="274">
        <f>SUM(N4:N58)</f>
        <v>0</v>
      </c>
      <c r="O59" s="274"/>
      <c r="P59" s="274">
        <f>SUM(P4:P58)</f>
        <v>0</v>
      </c>
      <c r="Q59" s="274">
        <f>SUM(Q4:Q58)</f>
        <v>0</v>
      </c>
      <c r="R59" s="289"/>
      <c r="S59" s="289"/>
      <c r="T59" s="290"/>
      <c r="U59" s="291">
        <f>SUM(U4:U58)</f>
        <v>0</v>
      </c>
      <c r="V59" s="291">
        <f>SUM(V4:V58)</f>
        <v>0</v>
      </c>
      <c r="X59" s="153"/>
      <c r="Y59" s="153"/>
      <c r="Z59" s="153"/>
      <c r="AA59" s="151"/>
      <c r="AB59" s="153"/>
      <c r="AC59" s="153"/>
      <c r="AD59" s="151"/>
      <c r="AE59" s="153"/>
      <c r="AF59" s="153"/>
      <c r="AG59" s="151"/>
    </row>
    <row r="60" spans="1:33" s="152" customFormat="1" ht="24" customHeight="1">
      <c r="A60" s="151"/>
      <c r="B60" s="917"/>
      <c r="C60" s="297"/>
      <c r="D60" s="298"/>
      <c r="E60" s="299"/>
      <c r="F60" s="299"/>
      <c r="G60" s="243"/>
      <c r="H60" s="300"/>
      <c r="I60" s="300"/>
      <c r="J60" s="300"/>
      <c r="K60" s="301"/>
      <c r="L60" s="274">
        <f>ROUNDDOWN(L59,2)</f>
        <v>0</v>
      </c>
      <c r="M60" s="302"/>
      <c r="N60" s="274">
        <f>ROUNDDOWN(N59,2)</f>
        <v>0</v>
      </c>
      <c r="O60" s="274"/>
      <c r="P60" s="274">
        <f>ROUNDDOWN(P59,2)</f>
        <v>0</v>
      </c>
      <c r="Q60" s="274">
        <f>ROUNDDOWN(Q59,2)</f>
        <v>0</v>
      </c>
      <c r="R60" s="289"/>
      <c r="S60" s="289"/>
      <c r="T60" s="290" t="s">
        <v>288</v>
      </c>
      <c r="U60" s="292">
        <f>ROUNDDOWN(U59,-2)</f>
        <v>0</v>
      </c>
      <c r="V60" s="292">
        <f>ROUNDDOWN(V59,-2)</f>
        <v>0</v>
      </c>
      <c r="X60" s="153"/>
      <c r="Y60" s="153"/>
      <c r="Z60" s="153"/>
      <c r="AA60" s="151"/>
      <c r="AB60" s="153"/>
      <c r="AC60" s="153"/>
      <c r="AD60" s="151"/>
      <c r="AE60" s="153"/>
      <c r="AF60" s="153"/>
      <c r="AG60" s="151"/>
    </row>
    <row r="61" spans="1:33" ht="24" customHeight="1">
      <c r="B61" s="304" t="s">
        <v>289</v>
      </c>
      <c r="C61" s="305" t="s">
        <v>790</v>
      </c>
      <c r="D61" s="154"/>
      <c r="E61" s="180" t="s">
        <v>785</v>
      </c>
      <c r="F61" s="181" t="s">
        <v>786</v>
      </c>
      <c r="G61" s="255" t="s">
        <v>273</v>
      </c>
      <c r="H61" s="182"/>
      <c r="I61" s="183"/>
      <c r="J61" s="183"/>
      <c r="K61" s="183">
        <v>1</v>
      </c>
      <c r="L61" s="258">
        <f t="shared" ref="L61:L127" si="9">ROUNDDOWN(H61*I61*J61*K61,3)</f>
        <v>0</v>
      </c>
      <c r="M61" s="179"/>
      <c r="N61" s="258">
        <f t="shared" ref="N61:N127" si="10">M61*L61</f>
        <v>0</v>
      </c>
      <c r="O61" s="201"/>
      <c r="P61" s="261">
        <f t="shared" ref="P61:P127" si="11">L61*O61</f>
        <v>0</v>
      </c>
      <c r="Q61" s="262">
        <f t="shared" ref="Q61:Q127" si="12">N61-P61</f>
        <v>0</v>
      </c>
      <c r="R61" s="157"/>
      <c r="S61" s="157"/>
      <c r="T61" s="267">
        <f t="shared" ref="T61:T127" si="13">IF(S61="",R61,MIN(R61:S61))</f>
        <v>0</v>
      </c>
      <c r="U61" s="267">
        <f t="shared" ref="U61:U92" si="14">ROUNDDOWN(R61*N61,0)</f>
        <v>0</v>
      </c>
      <c r="V61" s="267">
        <f t="shared" ref="V61:V92" si="15">ROUNDDOWN(P61*T61,0)</f>
        <v>0</v>
      </c>
      <c r="X61" s="148"/>
      <c r="Y61" s="148"/>
      <c r="Z61" s="148"/>
      <c r="AA61" s="150"/>
      <c r="AB61" s="148"/>
      <c r="AC61" s="148"/>
      <c r="AD61" s="150"/>
      <c r="AE61" s="148"/>
      <c r="AF61" s="148"/>
      <c r="AG61" s="150"/>
    </row>
    <row r="62" spans="1:33" ht="24" customHeight="1">
      <c r="B62" s="308"/>
      <c r="C62" s="307" t="s">
        <v>787</v>
      </c>
      <c r="D62" s="158"/>
      <c r="E62" s="197" t="s">
        <v>788</v>
      </c>
      <c r="F62" s="198" t="s">
        <v>789</v>
      </c>
      <c r="G62" s="256" t="s">
        <v>273</v>
      </c>
      <c r="H62" s="213"/>
      <c r="I62" s="214"/>
      <c r="J62" s="167"/>
      <c r="K62" s="214">
        <v>1</v>
      </c>
      <c r="L62" s="259">
        <f t="shared" si="9"/>
        <v>0</v>
      </c>
      <c r="M62" s="200"/>
      <c r="N62" s="259">
        <f t="shared" si="10"/>
        <v>0</v>
      </c>
      <c r="O62" s="163"/>
      <c r="P62" s="263">
        <f t="shared" si="11"/>
        <v>0</v>
      </c>
      <c r="Q62" s="264">
        <f t="shared" si="12"/>
        <v>0</v>
      </c>
      <c r="R62" s="161"/>
      <c r="S62" s="161"/>
      <c r="T62" s="268">
        <f t="shared" si="13"/>
        <v>0</v>
      </c>
      <c r="U62" s="268">
        <f t="shared" si="14"/>
        <v>0</v>
      </c>
      <c r="V62" s="268">
        <f t="shared" si="15"/>
        <v>0</v>
      </c>
      <c r="X62" s="148"/>
      <c r="Y62" s="148"/>
      <c r="Z62" s="148"/>
      <c r="AA62" s="150"/>
      <c r="AB62" s="148"/>
      <c r="AC62" s="148"/>
      <c r="AD62" s="150"/>
      <c r="AE62" s="148"/>
      <c r="AF62" s="148"/>
      <c r="AG62" s="150"/>
    </row>
    <row r="63" spans="1:33" ht="24" customHeight="1">
      <c r="B63" s="308"/>
      <c r="C63" s="307" t="s">
        <v>791</v>
      </c>
      <c r="D63" s="158"/>
      <c r="E63" s="197" t="s">
        <v>792</v>
      </c>
      <c r="F63" s="198" t="s">
        <v>789</v>
      </c>
      <c r="G63" s="256" t="s">
        <v>273</v>
      </c>
      <c r="H63" s="213"/>
      <c r="I63" s="214"/>
      <c r="J63" s="167"/>
      <c r="K63" s="214">
        <v>1</v>
      </c>
      <c r="L63" s="259">
        <f t="shared" si="9"/>
        <v>0</v>
      </c>
      <c r="M63" s="200"/>
      <c r="N63" s="259">
        <f t="shared" si="10"/>
        <v>0</v>
      </c>
      <c r="O63" s="200"/>
      <c r="P63" s="263">
        <f t="shared" si="11"/>
        <v>0</v>
      </c>
      <c r="Q63" s="264">
        <f t="shared" si="12"/>
        <v>0</v>
      </c>
      <c r="R63" s="161"/>
      <c r="S63" s="161"/>
      <c r="T63" s="268">
        <f t="shared" si="13"/>
        <v>0</v>
      </c>
      <c r="U63" s="268">
        <f t="shared" si="14"/>
        <v>0</v>
      </c>
      <c r="V63" s="268">
        <f t="shared" si="15"/>
        <v>0</v>
      </c>
      <c r="X63" s="148"/>
      <c r="Y63" s="148"/>
      <c r="Z63" s="148"/>
      <c r="AA63" s="150"/>
      <c r="AB63" s="148"/>
      <c r="AC63" s="148"/>
      <c r="AD63" s="150"/>
      <c r="AE63" s="148"/>
      <c r="AF63" s="148"/>
      <c r="AG63" s="150"/>
    </row>
    <row r="64" spans="1:33" ht="24" customHeight="1">
      <c r="B64" s="308"/>
      <c r="C64" s="309" t="s">
        <v>793</v>
      </c>
      <c r="D64" s="169"/>
      <c r="E64" s="202" t="s">
        <v>794</v>
      </c>
      <c r="F64" s="203" t="s">
        <v>789</v>
      </c>
      <c r="G64" s="257" t="s">
        <v>273</v>
      </c>
      <c r="H64" s="205"/>
      <c r="I64" s="206"/>
      <c r="J64" s="173"/>
      <c r="K64" s="206">
        <v>1</v>
      </c>
      <c r="L64" s="260">
        <f t="shared" si="9"/>
        <v>0</v>
      </c>
      <c r="M64" s="212"/>
      <c r="N64" s="260">
        <f t="shared" si="10"/>
        <v>0</v>
      </c>
      <c r="O64" s="212"/>
      <c r="P64" s="265">
        <f t="shared" si="11"/>
        <v>0</v>
      </c>
      <c r="Q64" s="266">
        <f t="shared" si="12"/>
        <v>0</v>
      </c>
      <c r="R64" s="177"/>
      <c r="S64" s="177"/>
      <c r="T64" s="269">
        <f t="shared" si="13"/>
        <v>0</v>
      </c>
      <c r="U64" s="269">
        <f t="shared" si="14"/>
        <v>0</v>
      </c>
      <c r="V64" s="269">
        <f t="shared" si="15"/>
        <v>0</v>
      </c>
      <c r="X64" s="148"/>
      <c r="Y64" s="148"/>
      <c r="Z64" s="148"/>
      <c r="AA64" s="150"/>
      <c r="AB64" s="148"/>
      <c r="AC64" s="148"/>
      <c r="AD64" s="150"/>
      <c r="AE64" s="148"/>
      <c r="AF64" s="148"/>
      <c r="AG64" s="150"/>
    </row>
    <row r="65" spans="1:33" ht="24" customHeight="1">
      <c r="B65" s="308"/>
      <c r="C65" s="305" t="s">
        <v>795</v>
      </c>
      <c r="D65" s="154"/>
      <c r="E65" s="180" t="s">
        <v>794</v>
      </c>
      <c r="F65" s="181" t="s">
        <v>786</v>
      </c>
      <c r="G65" s="255" t="s">
        <v>273</v>
      </c>
      <c r="H65" s="182"/>
      <c r="I65" s="183"/>
      <c r="J65" s="183"/>
      <c r="K65" s="183">
        <v>1</v>
      </c>
      <c r="L65" s="258">
        <f t="shared" si="9"/>
        <v>0</v>
      </c>
      <c r="M65" s="179"/>
      <c r="N65" s="258">
        <f t="shared" si="10"/>
        <v>0</v>
      </c>
      <c r="O65" s="201"/>
      <c r="P65" s="261">
        <f t="shared" si="11"/>
        <v>0</v>
      </c>
      <c r="Q65" s="262">
        <f t="shared" si="12"/>
        <v>0</v>
      </c>
      <c r="R65" s="157"/>
      <c r="S65" s="157"/>
      <c r="T65" s="267">
        <f t="shared" si="13"/>
        <v>0</v>
      </c>
      <c r="U65" s="267">
        <f t="shared" si="14"/>
        <v>0</v>
      </c>
      <c r="V65" s="267">
        <f t="shared" si="15"/>
        <v>0</v>
      </c>
      <c r="X65" s="148"/>
      <c r="Y65" s="148"/>
      <c r="Z65" s="148"/>
      <c r="AA65" s="150"/>
      <c r="AB65" s="148"/>
      <c r="AC65" s="148"/>
      <c r="AD65" s="150"/>
      <c r="AE65" s="148"/>
      <c r="AF65" s="148"/>
      <c r="AG65" s="150"/>
    </row>
    <row r="66" spans="1:33" ht="24" customHeight="1">
      <c r="B66" s="308"/>
      <c r="C66" s="307" t="s">
        <v>815</v>
      </c>
      <c r="D66" s="158"/>
      <c r="E66" s="197" t="s">
        <v>797</v>
      </c>
      <c r="F66" s="198" t="s">
        <v>786</v>
      </c>
      <c r="G66" s="270" t="s">
        <v>273</v>
      </c>
      <c r="H66" s="213"/>
      <c r="I66" s="214"/>
      <c r="J66" s="214"/>
      <c r="K66" s="214">
        <v>1</v>
      </c>
      <c r="L66" s="273">
        <f t="shared" si="9"/>
        <v>0</v>
      </c>
      <c r="M66" s="200"/>
      <c r="N66" s="273">
        <f t="shared" si="10"/>
        <v>0</v>
      </c>
      <c r="O66" s="211"/>
      <c r="P66" s="279">
        <f t="shared" si="11"/>
        <v>0</v>
      </c>
      <c r="Q66" s="280">
        <f t="shared" si="12"/>
        <v>0</v>
      </c>
      <c r="R66" s="192"/>
      <c r="S66" s="192"/>
      <c r="T66" s="288">
        <f t="shared" si="13"/>
        <v>0</v>
      </c>
      <c r="U66" s="288">
        <f t="shared" si="14"/>
        <v>0</v>
      </c>
      <c r="V66" s="288">
        <f t="shared" si="15"/>
        <v>0</v>
      </c>
      <c r="X66" s="148"/>
      <c r="Y66" s="148"/>
      <c r="Z66" s="148"/>
      <c r="AA66" s="150"/>
      <c r="AB66" s="148"/>
      <c r="AC66" s="148"/>
      <c r="AD66" s="150"/>
      <c r="AE66" s="148"/>
      <c r="AF66" s="148"/>
      <c r="AG66" s="150"/>
    </row>
    <row r="67" spans="1:33" ht="24" customHeight="1">
      <c r="B67" s="308"/>
      <c r="C67" s="307"/>
      <c r="D67" s="158"/>
      <c r="E67" s="197" t="s">
        <v>798</v>
      </c>
      <c r="F67" s="198" t="s">
        <v>786</v>
      </c>
      <c r="G67" s="256" t="s">
        <v>273</v>
      </c>
      <c r="H67" s="213"/>
      <c r="I67" s="214"/>
      <c r="J67" s="167"/>
      <c r="K67" s="214">
        <v>1</v>
      </c>
      <c r="L67" s="259">
        <f t="shared" si="9"/>
        <v>0</v>
      </c>
      <c r="M67" s="200"/>
      <c r="N67" s="259">
        <f t="shared" si="10"/>
        <v>0</v>
      </c>
      <c r="O67" s="163"/>
      <c r="P67" s="263">
        <f t="shared" si="11"/>
        <v>0</v>
      </c>
      <c r="Q67" s="264">
        <f t="shared" si="12"/>
        <v>0</v>
      </c>
      <c r="R67" s="161"/>
      <c r="S67" s="161"/>
      <c r="T67" s="268">
        <f t="shared" si="13"/>
        <v>0</v>
      </c>
      <c r="U67" s="268">
        <f t="shared" si="14"/>
        <v>0</v>
      </c>
      <c r="V67" s="268">
        <f t="shared" si="15"/>
        <v>0</v>
      </c>
      <c r="X67" s="148"/>
      <c r="Y67" s="148"/>
      <c r="Z67" s="148"/>
      <c r="AA67" s="150"/>
      <c r="AB67" s="148"/>
      <c r="AC67" s="148"/>
      <c r="AD67" s="150"/>
      <c r="AE67" s="148"/>
      <c r="AF67" s="148"/>
      <c r="AG67" s="150"/>
    </row>
    <row r="68" spans="1:33" ht="24" customHeight="1">
      <c r="A68" s="145"/>
      <c r="B68" s="308"/>
      <c r="C68" s="309"/>
      <c r="D68" s="169"/>
      <c r="E68" s="202" t="s">
        <v>797</v>
      </c>
      <c r="F68" s="203" t="s">
        <v>786</v>
      </c>
      <c r="G68" s="257" t="s">
        <v>273</v>
      </c>
      <c r="H68" s="205"/>
      <c r="I68" s="206"/>
      <c r="J68" s="173"/>
      <c r="K68" s="206">
        <v>1</v>
      </c>
      <c r="L68" s="260">
        <f t="shared" si="9"/>
        <v>0</v>
      </c>
      <c r="M68" s="212"/>
      <c r="N68" s="260">
        <f t="shared" si="10"/>
        <v>0</v>
      </c>
      <c r="O68" s="204"/>
      <c r="P68" s="265">
        <f t="shared" si="11"/>
        <v>0</v>
      </c>
      <c r="Q68" s="266">
        <f t="shared" si="12"/>
        <v>0</v>
      </c>
      <c r="R68" s="209"/>
      <c r="S68" s="209"/>
      <c r="T68" s="293">
        <f t="shared" si="13"/>
        <v>0</v>
      </c>
      <c r="U68" s="293">
        <f t="shared" si="14"/>
        <v>0</v>
      </c>
      <c r="V68" s="293">
        <f t="shared" si="15"/>
        <v>0</v>
      </c>
      <c r="X68" s="148"/>
      <c r="Y68" s="148"/>
      <c r="Z68" s="148"/>
      <c r="AA68" s="150"/>
      <c r="AB68" s="148"/>
      <c r="AC68" s="148"/>
      <c r="AD68" s="150"/>
      <c r="AE68" s="148"/>
      <c r="AF68" s="148"/>
      <c r="AG68" s="150"/>
    </row>
    <row r="69" spans="1:33" ht="24" customHeight="1">
      <c r="A69" s="145"/>
      <c r="B69" s="308"/>
      <c r="C69" s="305" t="s">
        <v>799</v>
      </c>
      <c r="D69" s="154"/>
      <c r="E69" s="180" t="s">
        <v>800</v>
      </c>
      <c r="F69" s="181" t="s">
        <v>789</v>
      </c>
      <c r="G69" s="255" t="s">
        <v>273</v>
      </c>
      <c r="H69" s="182"/>
      <c r="I69" s="183"/>
      <c r="J69" s="183"/>
      <c r="K69" s="183">
        <v>1</v>
      </c>
      <c r="L69" s="258">
        <f t="shared" si="9"/>
        <v>0</v>
      </c>
      <c r="M69" s="179"/>
      <c r="N69" s="258">
        <f t="shared" si="10"/>
        <v>0</v>
      </c>
      <c r="O69" s="201"/>
      <c r="P69" s="261">
        <f t="shared" si="11"/>
        <v>0</v>
      </c>
      <c r="Q69" s="262">
        <f t="shared" si="12"/>
        <v>0</v>
      </c>
      <c r="R69" s="157"/>
      <c r="S69" s="157"/>
      <c r="T69" s="267">
        <f t="shared" si="13"/>
        <v>0</v>
      </c>
      <c r="U69" s="267">
        <f t="shared" si="14"/>
        <v>0</v>
      </c>
      <c r="V69" s="267">
        <f t="shared" si="15"/>
        <v>0</v>
      </c>
      <c r="X69" s="148"/>
      <c r="Y69" s="148"/>
      <c r="Z69" s="148"/>
      <c r="AA69" s="150"/>
      <c r="AB69" s="148"/>
      <c r="AC69" s="148"/>
      <c r="AD69" s="150"/>
      <c r="AE69" s="148"/>
      <c r="AF69" s="148"/>
      <c r="AG69" s="150"/>
    </row>
    <row r="70" spans="1:33" ht="24" customHeight="1">
      <c r="A70" s="145"/>
      <c r="B70" s="308"/>
      <c r="C70" s="307"/>
      <c r="D70" s="158"/>
      <c r="E70" s="197" t="s">
        <v>794</v>
      </c>
      <c r="F70" s="198" t="s">
        <v>789</v>
      </c>
      <c r="G70" s="270" t="s">
        <v>273</v>
      </c>
      <c r="H70" s="213"/>
      <c r="I70" s="214"/>
      <c r="J70" s="214"/>
      <c r="K70" s="214">
        <v>1</v>
      </c>
      <c r="L70" s="273">
        <f t="shared" si="9"/>
        <v>0</v>
      </c>
      <c r="M70" s="200"/>
      <c r="N70" s="273">
        <f t="shared" si="10"/>
        <v>0</v>
      </c>
      <c r="O70" s="200"/>
      <c r="P70" s="279">
        <f t="shared" si="11"/>
        <v>0</v>
      </c>
      <c r="Q70" s="280">
        <f t="shared" si="12"/>
        <v>0</v>
      </c>
      <c r="R70" s="192"/>
      <c r="S70" s="192"/>
      <c r="T70" s="288">
        <f t="shared" si="13"/>
        <v>0</v>
      </c>
      <c r="U70" s="288">
        <f t="shared" si="14"/>
        <v>0</v>
      </c>
      <c r="V70" s="288">
        <f t="shared" si="15"/>
        <v>0</v>
      </c>
      <c r="X70" s="148"/>
      <c r="Y70" s="148"/>
      <c r="Z70" s="148"/>
      <c r="AA70" s="150"/>
      <c r="AB70" s="148"/>
      <c r="AC70" s="148"/>
      <c r="AD70" s="150"/>
      <c r="AE70" s="148"/>
      <c r="AF70" s="148"/>
      <c r="AG70" s="150"/>
    </row>
    <row r="71" spans="1:33" ht="24" customHeight="1">
      <c r="A71" s="145"/>
      <c r="B71" s="308"/>
      <c r="C71" s="307"/>
      <c r="D71" s="158"/>
      <c r="E71" s="164" t="s">
        <v>801</v>
      </c>
      <c r="F71" s="165" t="s">
        <v>789</v>
      </c>
      <c r="G71" s="256" t="s">
        <v>273</v>
      </c>
      <c r="H71" s="166"/>
      <c r="I71" s="167"/>
      <c r="J71" s="167"/>
      <c r="K71" s="167">
        <v>1</v>
      </c>
      <c r="L71" s="259">
        <f t="shared" si="9"/>
        <v>0</v>
      </c>
      <c r="M71" s="162"/>
      <c r="N71" s="259">
        <f t="shared" si="10"/>
        <v>0</v>
      </c>
      <c r="O71" s="163"/>
      <c r="P71" s="263">
        <f t="shared" si="11"/>
        <v>0</v>
      </c>
      <c r="Q71" s="264">
        <f t="shared" si="12"/>
        <v>0</v>
      </c>
      <c r="R71" s="161"/>
      <c r="S71" s="161"/>
      <c r="T71" s="268">
        <f t="shared" si="13"/>
        <v>0</v>
      </c>
      <c r="U71" s="268">
        <f t="shared" si="14"/>
        <v>0</v>
      </c>
      <c r="V71" s="268">
        <f t="shared" si="15"/>
        <v>0</v>
      </c>
      <c r="X71" s="148"/>
      <c r="Y71" s="148"/>
      <c r="Z71" s="148"/>
      <c r="AA71" s="150"/>
      <c r="AB71" s="148"/>
      <c r="AC71" s="148"/>
      <c r="AD71" s="150"/>
      <c r="AE71" s="148"/>
      <c r="AF71" s="148"/>
      <c r="AG71" s="150"/>
    </row>
    <row r="72" spans="1:33" ht="24" customHeight="1">
      <c r="A72" s="145"/>
      <c r="B72" s="308"/>
      <c r="C72" s="307"/>
      <c r="D72" s="158"/>
      <c r="E72" s="164" t="s">
        <v>802</v>
      </c>
      <c r="F72" s="165" t="s">
        <v>786</v>
      </c>
      <c r="G72" s="256" t="s">
        <v>273</v>
      </c>
      <c r="H72" s="166"/>
      <c r="I72" s="167"/>
      <c r="J72" s="167"/>
      <c r="K72" s="167">
        <v>1</v>
      </c>
      <c r="L72" s="259">
        <f t="shared" si="9"/>
        <v>0</v>
      </c>
      <c r="M72" s="162"/>
      <c r="N72" s="259">
        <f t="shared" si="10"/>
        <v>0</v>
      </c>
      <c r="O72" s="163"/>
      <c r="P72" s="263">
        <f t="shared" si="11"/>
        <v>0</v>
      </c>
      <c r="Q72" s="264">
        <f t="shared" si="12"/>
        <v>0</v>
      </c>
      <c r="R72" s="161"/>
      <c r="S72" s="161"/>
      <c r="T72" s="268">
        <f t="shared" si="13"/>
        <v>0</v>
      </c>
      <c r="U72" s="268">
        <f t="shared" si="14"/>
        <v>0</v>
      </c>
      <c r="V72" s="268">
        <f t="shared" si="15"/>
        <v>0</v>
      </c>
      <c r="X72" s="148"/>
      <c r="Y72" s="148"/>
      <c r="Z72" s="148"/>
      <c r="AA72" s="150"/>
      <c r="AB72" s="148"/>
      <c r="AC72" s="148"/>
      <c r="AD72" s="150"/>
      <c r="AE72" s="148"/>
      <c r="AF72" s="148"/>
      <c r="AG72" s="150"/>
    </row>
    <row r="73" spans="1:33" ht="24" customHeight="1">
      <c r="A73" s="145"/>
      <c r="B73" s="306"/>
      <c r="C73" s="307"/>
      <c r="D73" s="634"/>
      <c r="E73" s="197" t="s">
        <v>817</v>
      </c>
      <c r="F73" s="198"/>
      <c r="G73" s="270" t="s">
        <v>273</v>
      </c>
      <c r="H73" s="213"/>
      <c r="I73" s="214"/>
      <c r="J73" s="214"/>
      <c r="K73" s="214">
        <v>1</v>
      </c>
      <c r="L73" s="273">
        <f>ROUNDDOWN(H73*I73*J73*K73,3)</f>
        <v>0</v>
      </c>
      <c r="M73" s="210"/>
      <c r="N73" s="273">
        <f>M73*L73</f>
        <v>0</v>
      </c>
      <c r="O73" s="211"/>
      <c r="P73" s="279">
        <f>L73*O73</f>
        <v>0</v>
      </c>
      <c r="Q73" s="280">
        <f>N73-P73</f>
        <v>0</v>
      </c>
      <c r="R73" s="192"/>
      <c r="S73" s="192"/>
      <c r="T73" s="288">
        <f>IF(S73="",R73,MIN(R73:S73))</f>
        <v>0</v>
      </c>
      <c r="U73" s="288">
        <f>ROUNDDOWN(R73*N73,0)</f>
        <v>0</v>
      </c>
      <c r="V73" s="288">
        <f>ROUNDDOWN(P73*T73,0)</f>
        <v>0</v>
      </c>
      <c r="X73" s="148"/>
      <c r="Y73" s="148"/>
      <c r="Z73" s="148"/>
      <c r="AA73" s="150"/>
      <c r="AB73" s="148"/>
      <c r="AC73" s="148"/>
      <c r="AD73" s="150"/>
      <c r="AE73" s="148"/>
      <c r="AF73" s="148"/>
      <c r="AG73" s="150"/>
    </row>
    <row r="74" spans="1:33" ht="24" customHeight="1">
      <c r="A74" s="145"/>
      <c r="B74" s="306"/>
      <c r="C74" s="307"/>
      <c r="D74" s="634"/>
      <c r="E74" s="197" t="s">
        <v>818</v>
      </c>
      <c r="F74" s="198"/>
      <c r="G74" s="256" t="s">
        <v>273</v>
      </c>
      <c r="H74" s="166"/>
      <c r="I74" s="167"/>
      <c r="J74" s="167"/>
      <c r="K74" s="167">
        <v>1</v>
      </c>
      <c r="L74" s="259">
        <f>ROUNDDOWN(H74*I74*J74*K74,3)</f>
        <v>0</v>
      </c>
      <c r="M74" s="159"/>
      <c r="N74" s="259">
        <f>M74*L74</f>
        <v>0</v>
      </c>
      <c r="O74" s="163"/>
      <c r="P74" s="263">
        <f>L74*O74</f>
        <v>0</v>
      </c>
      <c r="Q74" s="264">
        <f>N74-P74</f>
        <v>0</v>
      </c>
      <c r="R74" s="161"/>
      <c r="S74" s="161"/>
      <c r="T74" s="268">
        <f>IF(S74="",R74,MIN(R74:S74))</f>
        <v>0</v>
      </c>
      <c r="U74" s="268">
        <f>ROUNDDOWN(R74*N74,0)</f>
        <v>0</v>
      </c>
      <c r="V74" s="268">
        <f>ROUNDDOWN(P74*T74,0)</f>
        <v>0</v>
      </c>
      <c r="X74" s="148"/>
      <c r="Y74" s="148"/>
      <c r="Z74" s="148"/>
      <c r="AA74" s="150"/>
      <c r="AB74" s="148"/>
      <c r="AC74" s="148"/>
      <c r="AD74" s="150"/>
      <c r="AE74" s="148"/>
      <c r="AF74" s="148"/>
      <c r="AG74" s="150"/>
    </row>
    <row r="75" spans="1:33" ht="24" customHeight="1">
      <c r="A75" s="145"/>
      <c r="B75" s="308"/>
      <c r="C75" s="305" t="s">
        <v>814</v>
      </c>
      <c r="D75" s="154"/>
      <c r="E75" s="180" t="s">
        <v>292</v>
      </c>
      <c r="F75" s="181" t="s">
        <v>786</v>
      </c>
      <c r="G75" s="255" t="s">
        <v>273</v>
      </c>
      <c r="H75" s="182"/>
      <c r="I75" s="183"/>
      <c r="J75" s="183"/>
      <c r="K75" s="183">
        <v>1</v>
      </c>
      <c r="L75" s="258">
        <f t="shared" si="9"/>
        <v>0</v>
      </c>
      <c r="M75" s="179"/>
      <c r="N75" s="258">
        <f t="shared" si="10"/>
        <v>0</v>
      </c>
      <c r="O75" s="201"/>
      <c r="P75" s="261">
        <f t="shared" si="11"/>
        <v>0</v>
      </c>
      <c r="Q75" s="262">
        <f t="shared" si="12"/>
        <v>0</v>
      </c>
      <c r="R75" s="157"/>
      <c r="S75" s="157"/>
      <c r="T75" s="267">
        <f t="shared" si="13"/>
        <v>0</v>
      </c>
      <c r="U75" s="267">
        <f t="shared" si="14"/>
        <v>0</v>
      </c>
      <c r="V75" s="267">
        <f t="shared" si="15"/>
        <v>0</v>
      </c>
      <c r="X75" s="148"/>
      <c r="Y75" s="148"/>
      <c r="Z75" s="148"/>
      <c r="AA75" s="150"/>
      <c r="AB75" s="148"/>
      <c r="AC75" s="148"/>
      <c r="AD75" s="150"/>
      <c r="AE75" s="148"/>
      <c r="AF75" s="148"/>
      <c r="AG75" s="150"/>
    </row>
    <row r="76" spans="1:33" ht="24" customHeight="1">
      <c r="A76" s="145"/>
      <c r="B76" s="308"/>
      <c r="C76" s="307"/>
      <c r="D76" s="158"/>
      <c r="E76" s="197" t="s">
        <v>803</v>
      </c>
      <c r="F76" s="198" t="s">
        <v>786</v>
      </c>
      <c r="G76" s="270" t="s">
        <v>273</v>
      </c>
      <c r="H76" s="213"/>
      <c r="I76" s="214"/>
      <c r="J76" s="214"/>
      <c r="K76" s="214">
        <v>1</v>
      </c>
      <c r="L76" s="273">
        <f t="shared" si="9"/>
        <v>0</v>
      </c>
      <c r="M76" s="200"/>
      <c r="N76" s="273">
        <f t="shared" si="10"/>
        <v>0</v>
      </c>
      <c r="O76" s="211"/>
      <c r="P76" s="279">
        <f t="shared" si="11"/>
        <v>0</v>
      </c>
      <c r="Q76" s="280">
        <f t="shared" si="12"/>
        <v>0</v>
      </c>
      <c r="R76" s="192"/>
      <c r="S76" s="192"/>
      <c r="T76" s="288">
        <f t="shared" si="13"/>
        <v>0</v>
      </c>
      <c r="U76" s="288">
        <f t="shared" si="14"/>
        <v>0</v>
      </c>
      <c r="V76" s="288">
        <f t="shared" si="15"/>
        <v>0</v>
      </c>
      <c r="X76" s="148"/>
      <c r="Y76" s="148"/>
      <c r="Z76" s="148"/>
      <c r="AA76" s="150"/>
      <c r="AB76" s="148"/>
      <c r="AC76" s="148"/>
      <c r="AD76" s="150"/>
      <c r="AE76" s="148"/>
      <c r="AF76" s="148"/>
      <c r="AG76" s="150"/>
    </row>
    <row r="77" spans="1:33" ht="24" customHeight="1">
      <c r="A77" s="145"/>
      <c r="B77" s="308"/>
      <c r="C77" s="309"/>
      <c r="D77" s="169"/>
      <c r="E77" s="202" t="s">
        <v>803</v>
      </c>
      <c r="F77" s="203" t="s">
        <v>786</v>
      </c>
      <c r="G77" s="271" t="s">
        <v>273</v>
      </c>
      <c r="H77" s="205"/>
      <c r="I77" s="206"/>
      <c r="J77" s="206"/>
      <c r="K77" s="206">
        <v>1</v>
      </c>
      <c r="L77" s="277">
        <f t="shared" si="9"/>
        <v>0</v>
      </c>
      <c r="M77" s="212"/>
      <c r="N77" s="277">
        <f t="shared" si="10"/>
        <v>0</v>
      </c>
      <c r="O77" s="208"/>
      <c r="P77" s="281">
        <f t="shared" si="11"/>
        <v>0</v>
      </c>
      <c r="Q77" s="282">
        <f t="shared" si="12"/>
        <v>0</v>
      </c>
      <c r="R77" s="209"/>
      <c r="S77" s="209"/>
      <c r="T77" s="293">
        <f t="shared" si="13"/>
        <v>0</v>
      </c>
      <c r="U77" s="293">
        <f t="shared" si="14"/>
        <v>0</v>
      </c>
      <c r="V77" s="293">
        <f t="shared" si="15"/>
        <v>0</v>
      </c>
      <c r="X77" s="148"/>
      <c r="Y77" s="148"/>
      <c r="Z77" s="148"/>
      <c r="AA77" s="150"/>
      <c r="AB77" s="148"/>
      <c r="AC77" s="148"/>
      <c r="AD77" s="150"/>
      <c r="AE77" s="148"/>
      <c r="AF77" s="148"/>
      <c r="AG77" s="150"/>
    </row>
    <row r="78" spans="1:33" ht="24" customHeight="1">
      <c r="A78" s="145"/>
      <c r="B78" s="308"/>
      <c r="C78" s="307" t="s">
        <v>428</v>
      </c>
      <c r="D78" s="667"/>
      <c r="E78" s="668" t="s">
        <v>722</v>
      </c>
      <c r="F78" s="669" t="s">
        <v>723</v>
      </c>
      <c r="G78" s="256" t="s">
        <v>273</v>
      </c>
      <c r="H78" s="213"/>
      <c r="I78" s="214"/>
      <c r="J78" s="214"/>
      <c r="K78" s="214">
        <v>1</v>
      </c>
      <c r="L78" s="259">
        <f t="shared" si="9"/>
        <v>0</v>
      </c>
      <c r="M78" s="200"/>
      <c r="N78" s="259">
        <f t="shared" si="10"/>
        <v>0</v>
      </c>
      <c r="O78" s="200"/>
      <c r="P78" s="263">
        <f t="shared" si="11"/>
        <v>0</v>
      </c>
      <c r="Q78" s="264">
        <f t="shared" si="12"/>
        <v>0</v>
      </c>
      <c r="R78" s="161"/>
      <c r="S78" s="161"/>
      <c r="T78" s="268">
        <f t="shared" si="13"/>
        <v>0</v>
      </c>
      <c r="U78" s="268">
        <f t="shared" si="14"/>
        <v>0</v>
      </c>
      <c r="V78" s="268">
        <f t="shared" si="15"/>
        <v>0</v>
      </c>
      <c r="X78" s="148"/>
      <c r="Y78" s="148"/>
      <c r="Z78" s="148"/>
      <c r="AA78" s="150"/>
      <c r="AB78" s="148"/>
      <c r="AC78" s="148"/>
      <c r="AD78" s="150"/>
      <c r="AE78" s="148"/>
      <c r="AF78" s="148"/>
      <c r="AG78" s="150"/>
    </row>
    <row r="79" spans="1:33" ht="24" customHeight="1">
      <c r="A79" s="145"/>
      <c r="B79" s="308"/>
      <c r="C79" s="309"/>
      <c r="D79" s="169"/>
      <c r="E79" s="202"/>
      <c r="F79" s="203"/>
      <c r="G79" s="257" t="s">
        <v>273</v>
      </c>
      <c r="H79" s="205"/>
      <c r="I79" s="206"/>
      <c r="J79" s="206"/>
      <c r="K79" s="206">
        <v>1</v>
      </c>
      <c r="L79" s="260">
        <f t="shared" si="9"/>
        <v>0</v>
      </c>
      <c r="M79" s="212"/>
      <c r="N79" s="260">
        <f t="shared" si="10"/>
        <v>0</v>
      </c>
      <c r="O79" s="212"/>
      <c r="P79" s="265">
        <f t="shared" si="11"/>
        <v>0</v>
      </c>
      <c r="Q79" s="266">
        <f t="shared" si="12"/>
        <v>0</v>
      </c>
      <c r="R79" s="177"/>
      <c r="S79" s="177"/>
      <c r="T79" s="269">
        <f t="shared" si="13"/>
        <v>0</v>
      </c>
      <c r="U79" s="269">
        <f t="shared" si="14"/>
        <v>0</v>
      </c>
      <c r="V79" s="269">
        <f t="shared" si="15"/>
        <v>0</v>
      </c>
      <c r="X79" s="148"/>
      <c r="Y79" s="148"/>
      <c r="Z79" s="148"/>
      <c r="AA79" s="150"/>
      <c r="AB79" s="148"/>
      <c r="AC79" s="148"/>
      <c r="AD79" s="150"/>
      <c r="AE79" s="148"/>
      <c r="AF79" s="148"/>
      <c r="AG79" s="150"/>
    </row>
    <row r="80" spans="1:33" ht="24" customHeight="1">
      <c r="A80" s="145"/>
      <c r="B80" s="306"/>
      <c r="C80" s="307" t="s">
        <v>814</v>
      </c>
      <c r="D80" s="158"/>
      <c r="E80" s="197" t="s">
        <v>798</v>
      </c>
      <c r="F80" s="198" t="s">
        <v>786</v>
      </c>
      <c r="G80" s="270" t="s">
        <v>273</v>
      </c>
      <c r="H80" s="213"/>
      <c r="I80" s="214"/>
      <c r="J80" s="214"/>
      <c r="K80" s="214">
        <v>1</v>
      </c>
      <c r="L80" s="273">
        <f t="shared" si="9"/>
        <v>0</v>
      </c>
      <c r="M80" s="210"/>
      <c r="N80" s="273">
        <f t="shared" si="10"/>
        <v>0</v>
      </c>
      <c r="O80" s="211"/>
      <c r="P80" s="279">
        <f t="shared" si="11"/>
        <v>0</v>
      </c>
      <c r="Q80" s="280">
        <f t="shared" si="12"/>
        <v>0</v>
      </c>
      <c r="R80" s="192"/>
      <c r="S80" s="192"/>
      <c r="T80" s="288">
        <f t="shared" si="13"/>
        <v>0</v>
      </c>
      <c r="U80" s="288">
        <f t="shared" si="14"/>
        <v>0</v>
      </c>
      <c r="V80" s="288">
        <f t="shared" si="15"/>
        <v>0</v>
      </c>
      <c r="X80" s="148"/>
      <c r="Y80" s="148"/>
      <c r="Z80" s="148"/>
      <c r="AA80" s="150"/>
      <c r="AB80" s="148"/>
      <c r="AC80" s="148"/>
      <c r="AD80" s="150"/>
      <c r="AE80" s="148"/>
      <c r="AF80" s="148"/>
      <c r="AG80" s="150"/>
    </row>
    <row r="81" spans="1:33" ht="24" customHeight="1">
      <c r="A81" s="145"/>
      <c r="B81" s="308"/>
      <c r="C81" s="307"/>
      <c r="D81" s="158"/>
      <c r="E81" s="197" t="s">
        <v>796</v>
      </c>
      <c r="F81" s="198" t="s">
        <v>786</v>
      </c>
      <c r="G81" s="256" t="s">
        <v>273</v>
      </c>
      <c r="H81" s="166"/>
      <c r="I81" s="167"/>
      <c r="J81" s="167"/>
      <c r="K81" s="167">
        <v>1</v>
      </c>
      <c r="L81" s="259">
        <f t="shared" si="9"/>
        <v>0</v>
      </c>
      <c r="M81" s="159"/>
      <c r="N81" s="259">
        <f t="shared" si="10"/>
        <v>0</v>
      </c>
      <c r="O81" s="163"/>
      <c r="P81" s="263">
        <f t="shared" si="11"/>
        <v>0</v>
      </c>
      <c r="Q81" s="264">
        <f t="shared" si="12"/>
        <v>0</v>
      </c>
      <c r="R81" s="161"/>
      <c r="S81" s="161"/>
      <c r="T81" s="268">
        <f t="shared" si="13"/>
        <v>0</v>
      </c>
      <c r="U81" s="268">
        <f t="shared" si="14"/>
        <v>0</v>
      </c>
      <c r="V81" s="268">
        <f t="shared" si="15"/>
        <v>0</v>
      </c>
      <c r="X81" s="148"/>
      <c r="Y81" s="148"/>
      <c r="Z81" s="148"/>
      <c r="AA81" s="150"/>
      <c r="AB81" s="148"/>
      <c r="AC81" s="148"/>
      <c r="AD81" s="150"/>
      <c r="AE81" s="148"/>
      <c r="AF81" s="148"/>
      <c r="AG81" s="150"/>
    </row>
    <row r="82" spans="1:33" ht="24" customHeight="1">
      <c r="A82" s="145"/>
      <c r="B82" s="308"/>
      <c r="C82" s="307"/>
      <c r="D82" s="158"/>
      <c r="E82" s="164" t="s">
        <v>796</v>
      </c>
      <c r="F82" s="165" t="s">
        <v>786</v>
      </c>
      <c r="G82" s="256" t="s">
        <v>273</v>
      </c>
      <c r="H82" s="166"/>
      <c r="I82" s="167"/>
      <c r="J82" s="167"/>
      <c r="K82" s="167">
        <v>1</v>
      </c>
      <c r="L82" s="259">
        <f t="shared" si="9"/>
        <v>0</v>
      </c>
      <c r="M82" s="159"/>
      <c r="N82" s="259">
        <f t="shared" si="10"/>
        <v>0</v>
      </c>
      <c r="O82" s="163"/>
      <c r="P82" s="263">
        <f t="shared" si="11"/>
        <v>0</v>
      </c>
      <c r="Q82" s="264">
        <f t="shared" si="12"/>
        <v>0</v>
      </c>
      <c r="R82" s="161"/>
      <c r="S82" s="161"/>
      <c r="T82" s="268">
        <f t="shared" si="13"/>
        <v>0</v>
      </c>
      <c r="U82" s="268">
        <f t="shared" si="14"/>
        <v>0</v>
      </c>
      <c r="V82" s="268">
        <f t="shared" si="15"/>
        <v>0</v>
      </c>
      <c r="X82" s="148"/>
      <c r="Y82" s="148"/>
      <c r="Z82" s="148"/>
      <c r="AA82" s="150"/>
      <c r="AB82" s="148"/>
      <c r="AC82" s="148"/>
      <c r="AD82" s="150"/>
      <c r="AE82" s="148"/>
      <c r="AF82" s="148"/>
      <c r="AG82" s="150"/>
    </row>
    <row r="83" spans="1:33" ht="24" customHeight="1">
      <c r="A83" s="145"/>
      <c r="B83" s="308"/>
      <c r="C83" s="307"/>
      <c r="D83" s="158"/>
      <c r="E83" s="197" t="s">
        <v>785</v>
      </c>
      <c r="F83" s="198" t="s">
        <v>786</v>
      </c>
      <c r="G83" s="270" t="s">
        <v>273</v>
      </c>
      <c r="H83" s="213"/>
      <c r="I83" s="214"/>
      <c r="J83" s="214"/>
      <c r="K83" s="214">
        <v>1</v>
      </c>
      <c r="L83" s="273">
        <f t="shared" si="9"/>
        <v>0</v>
      </c>
      <c r="M83" s="200"/>
      <c r="N83" s="273">
        <f t="shared" si="10"/>
        <v>0</v>
      </c>
      <c r="O83" s="200"/>
      <c r="P83" s="279">
        <f t="shared" si="11"/>
        <v>0</v>
      </c>
      <c r="Q83" s="280">
        <f t="shared" si="12"/>
        <v>0</v>
      </c>
      <c r="R83" s="192"/>
      <c r="S83" s="192"/>
      <c r="T83" s="288">
        <f t="shared" si="13"/>
        <v>0</v>
      </c>
      <c r="U83" s="288">
        <f t="shared" si="14"/>
        <v>0</v>
      </c>
      <c r="V83" s="288">
        <f t="shared" si="15"/>
        <v>0</v>
      </c>
      <c r="X83" s="148"/>
      <c r="Y83" s="148"/>
      <c r="Z83" s="148"/>
      <c r="AA83" s="150"/>
      <c r="AB83" s="148"/>
      <c r="AC83" s="148"/>
      <c r="AD83" s="150"/>
      <c r="AE83" s="148"/>
      <c r="AF83" s="148"/>
      <c r="AG83" s="150"/>
    </row>
    <row r="84" spans="1:33" ht="24" customHeight="1">
      <c r="A84" s="145"/>
      <c r="B84" s="308"/>
      <c r="C84" s="309"/>
      <c r="D84" s="169"/>
      <c r="E84" s="202" t="s">
        <v>794</v>
      </c>
      <c r="F84" s="203" t="s">
        <v>789</v>
      </c>
      <c r="G84" s="257" t="s">
        <v>273</v>
      </c>
      <c r="H84" s="205"/>
      <c r="I84" s="206"/>
      <c r="J84" s="173"/>
      <c r="K84" s="206">
        <v>1</v>
      </c>
      <c r="L84" s="260">
        <f t="shared" si="9"/>
        <v>0</v>
      </c>
      <c r="M84" s="212"/>
      <c r="N84" s="260">
        <f t="shared" si="10"/>
        <v>0</v>
      </c>
      <c r="O84" s="212"/>
      <c r="P84" s="265">
        <f t="shared" si="11"/>
        <v>0</v>
      </c>
      <c r="Q84" s="266">
        <f t="shared" si="12"/>
        <v>0</v>
      </c>
      <c r="R84" s="209"/>
      <c r="S84" s="209"/>
      <c r="T84" s="293">
        <f t="shared" si="13"/>
        <v>0</v>
      </c>
      <c r="U84" s="293">
        <f t="shared" si="14"/>
        <v>0</v>
      </c>
      <c r="V84" s="293">
        <f t="shared" si="15"/>
        <v>0</v>
      </c>
      <c r="X84" s="148"/>
      <c r="Y84" s="148"/>
      <c r="Z84" s="148"/>
      <c r="AA84" s="150"/>
      <c r="AB84" s="148"/>
      <c r="AC84" s="148"/>
      <c r="AD84" s="150"/>
      <c r="AE84" s="148"/>
      <c r="AF84" s="148"/>
      <c r="AG84" s="150"/>
    </row>
    <row r="85" spans="1:33" ht="24" customHeight="1">
      <c r="A85" s="145"/>
      <c r="B85" s="308"/>
      <c r="C85" s="305" t="s">
        <v>805</v>
      </c>
      <c r="D85" s="154"/>
      <c r="E85" s="180" t="s">
        <v>806</v>
      </c>
      <c r="F85" s="181" t="s">
        <v>786</v>
      </c>
      <c r="G85" s="255" t="s">
        <v>273</v>
      </c>
      <c r="H85" s="182"/>
      <c r="I85" s="183"/>
      <c r="J85" s="184"/>
      <c r="K85" s="184">
        <v>1</v>
      </c>
      <c r="L85" s="258">
        <f t="shared" si="9"/>
        <v>0</v>
      </c>
      <c r="M85" s="185"/>
      <c r="N85" s="258">
        <f t="shared" si="10"/>
        <v>0</v>
      </c>
      <c r="O85" s="194"/>
      <c r="P85" s="261">
        <f t="shared" si="11"/>
        <v>0</v>
      </c>
      <c r="Q85" s="262">
        <f t="shared" si="12"/>
        <v>0</v>
      </c>
      <c r="R85" s="157"/>
      <c r="S85" s="157"/>
      <c r="T85" s="267">
        <f t="shared" si="13"/>
        <v>0</v>
      </c>
      <c r="U85" s="267">
        <f t="shared" si="14"/>
        <v>0</v>
      </c>
      <c r="V85" s="267">
        <f t="shared" si="15"/>
        <v>0</v>
      </c>
      <c r="X85" s="148"/>
      <c r="Y85" s="148"/>
      <c r="Z85" s="148"/>
      <c r="AA85" s="150"/>
      <c r="AB85" s="148"/>
      <c r="AC85" s="148"/>
      <c r="AD85" s="150"/>
      <c r="AE85" s="148"/>
      <c r="AF85" s="148"/>
      <c r="AG85" s="150"/>
    </row>
    <row r="86" spans="1:33" ht="24" customHeight="1">
      <c r="A86" s="145"/>
      <c r="B86" s="306"/>
      <c r="C86" s="307"/>
      <c r="D86" s="158"/>
      <c r="E86" s="197" t="s">
        <v>807</v>
      </c>
      <c r="F86" s="198" t="s">
        <v>786</v>
      </c>
      <c r="G86" s="270" t="s">
        <v>273</v>
      </c>
      <c r="H86" s="213"/>
      <c r="I86" s="214"/>
      <c r="J86" s="214"/>
      <c r="K86" s="214">
        <v>1</v>
      </c>
      <c r="L86" s="273">
        <f t="shared" si="9"/>
        <v>0</v>
      </c>
      <c r="M86" s="210"/>
      <c r="N86" s="273">
        <f t="shared" si="10"/>
        <v>0</v>
      </c>
      <c r="O86" s="211"/>
      <c r="P86" s="279">
        <f t="shared" si="11"/>
        <v>0</v>
      </c>
      <c r="Q86" s="280">
        <f t="shared" si="12"/>
        <v>0</v>
      </c>
      <c r="R86" s="192"/>
      <c r="S86" s="192"/>
      <c r="T86" s="288">
        <f t="shared" si="13"/>
        <v>0</v>
      </c>
      <c r="U86" s="288">
        <f t="shared" si="14"/>
        <v>0</v>
      </c>
      <c r="V86" s="288">
        <f t="shared" si="15"/>
        <v>0</v>
      </c>
      <c r="X86" s="148"/>
      <c r="Y86" s="148"/>
      <c r="Z86" s="148"/>
      <c r="AA86" s="150"/>
      <c r="AB86" s="148"/>
      <c r="AC86" s="148"/>
      <c r="AD86" s="150"/>
      <c r="AE86" s="148"/>
      <c r="AF86" s="148"/>
      <c r="AG86" s="150"/>
    </row>
    <row r="87" spans="1:33" ht="24" customHeight="1">
      <c r="A87" s="145"/>
      <c r="B87" s="306"/>
      <c r="C87" s="307"/>
      <c r="D87" s="158"/>
      <c r="E87" s="197" t="s">
        <v>794</v>
      </c>
      <c r="F87" s="198" t="s">
        <v>789</v>
      </c>
      <c r="G87" s="256" t="s">
        <v>273</v>
      </c>
      <c r="H87" s="166"/>
      <c r="I87" s="167"/>
      <c r="J87" s="167"/>
      <c r="K87" s="167">
        <v>1</v>
      </c>
      <c r="L87" s="259">
        <f t="shared" si="9"/>
        <v>0</v>
      </c>
      <c r="M87" s="159"/>
      <c r="N87" s="259">
        <f t="shared" si="10"/>
        <v>0</v>
      </c>
      <c r="O87" s="163"/>
      <c r="P87" s="263">
        <f t="shared" si="11"/>
        <v>0</v>
      </c>
      <c r="Q87" s="264">
        <f t="shared" si="12"/>
        <v>0</v>
      </c>
      <c r="R87" s="161"/>
      <c r="S87" s="161"/>
      <c r="T87" s="268">
        <f t="shared" si="13"/>
        <v>0</v>
      </c>
      <c r="U87" s="268">
        <f t="shared" si="14"/>
        <v>0</v>
      </c>
      <c r="V87" s="268">
        <f t="shared" si="15"/>
        <v>0</v>
      </c>
      <c r="X87" s="148"/>
      <c r="Y87" s="148"/>
      <c r="Z87" s="148"/>
      <c r="AA87" s="150"/>
      <c r="AB87" s="148"/>
      <c r="AC87" s="148"/>
      <c r="AD87" s="150"/>
      <c r="AE87" s="148"/>
      <c r="AF87" s="148"/>
      <c r="AG87" s="150"/>
    </row>
    <row r="88" spans="1:33" ht="24" customHeight="1">
      <c r="A88" s="145"/>
      <c r="B88" s="306"/>
      <c r="C88" s="307"/>
      <c r="D88" s="627"/>
      <c r="E88" s="197" t="s">
        <v>808</v>
      </c>
      <c r="F88" s="198" t="s">
        <v>786</v>
      </c>
      <c r="G88" s="270" t="s">
        <v>273</v>
      </c>
      <c r="H88" s="213"/>
      <c r="I88" s="214"/>
      <c r="J88" s="214"/>
      <c r="K88" s="214">
        <v>1</v>
      </c>
      <c r="L88" s="273">
        <f>ROUNDDOWN(H88*I88*J88*K88,3)</f>
        <v>0</v>
      </c>
      <c r="M88" s="210"/>
      <c r="N88" s="273">
        <f>M88*L88</f>
        <v>0</v>
      </c>
      <c r="O88" s="211"/>
      <c r="P88" s="279">
        <f>L88*O88</f>
        <v>0</v>
      </c>
      <c r="Q88" s="280">
        <f>N88-P88</f>
        <v>0</v>
      </c>
      <c r="R88" s="192"/>
      <c r="S88" s="192"/>
      <c r="T88" s="288">
        <f>IF(S88="",R88,MIN(R88:S88))</f>
        <v>0</v>
      </c>
      <c r="U88" s="288">
        <f t="shared" si="14"/>
        <v>0</v>
      </c>
      <c r="V88" s="288">
        <f t="shared" si="15"/>
        <v>0</v>
      </c>
      <c r="X88" s="148"/>
      <c r="Y88" s="148"/>
      <c r="Z88" s="148"/>
      <c r="AA88" s="150"/>
      <c r="AB88" s="148"/>
      <c r="AC88" s="148"/>
      <c r="AD88" s="150"/>
      <c r="AE88" s="148"/>
      <c r="AF88" s="148"/>
      <c r="AG88" s="150"/>
    </row>
    <row r="89" spans="1:33" ht="24" customHeight="1">
      <c r="A89" s="145"/>
      <c r="B89" s="306"/>
      <c r="C89" s="309"/>
      <c r="D89" s="169"/>
      <c r="E89" s="202"/>
      <c r="F89" s="203"/>
      <c r="G89" s="257" t="s">
        <v>273</v>
      </c>
      <c r="H89" s="172"/>
      <c r="I89" s="173"/>
      <c r="J89" s="173"/>
      <c r="K89" s="173">
        <v>1</v>
      </c>
      <c r="L89" s="260">
        <f t="shared" si="9"/>
        <v>0</v>
      </c>
      <c r="M89" s="175"/>
      <c r="N89" s="260">
        <f t="shared" si="10"/>
        <v>0</v>
      </c>
      <c r="O89" s="204"/>
      <c r="P89" s="265">
        <f t="shared" si="11"/>
        <v>0</v>
      </c>
      <c r="Q89" s="266">
        <f t="shared" si="12"/>
        <v>0</v>
      </c>
      <c r="R89" s="177"/>
      <c r="S89" s="177"/>
      <c r="T89" s="269">
        <f t="shared" si="13"/>
        <v>0</v>
      </c>
      <c r="U89" s="269">
        <f t="shared" si="14"/>
        <v>0</v>
      </c>
      <c r="V89" s="269">
        <f t="shared" si="15"/>
        <v>0</v>
      </c>
      <c r="X89" s="148"/>
      <c r="Y89" s="148"/>
      <c r="Z89" s="148"/>
      <c r="AA89" s="150"/>
      <c r="AB89" s="148"/>
      <c r="AC89" s="148"/>
      <c r="AD89" s="150"/>
      <c r="AE89" s="148"/>
      <c r="AF89" s="148"/>
      <c r="AG89" s="150"/>
    </row>
    <row r="90" spans="1:33" ht="24" customHeight="1">
      <c r="A90" s="145"/>
      <c r="B90" s="304" t="s">
        <v>289</v>
      </c>
      <c r="C90" s="305" t="s">
        <v>904</v>
      </c>
      <c r="D90" s="635"/>
      <c r="E90" s="180" t="s">
        <v>818</v>
      </c>
      <c r="F90" s="181"/>
      <c r="G90" s="255" t="s">
        <v>273</v>
      </c>
      <c r="H90" s="182"/>
      <c r="I90" s="183"/>
      <c r="J90" s="183"/>
      <c r="K90" s="183">
        <v>1</v>
      </c>
      <c r="L90" s="258">
        <f t="shared" si="9"/>
        <v>0</v>
      </c>
      <c r="M90" s="155"/>
      <c r="N90" s="258">
        <f t="shared" si="10"/>
        <v>0</v>
      </c>
      <c r="O90" s="201"/>
      <c r="P90" s="261">
        <f t="shared" si="11"/>
        <v>0</v>
      </c>
      <c r="Q90" s="262">
        <f t="shared" si="12"/>
        <v>0</v>
      </c>
      <c r="R90" s="157"/>
      <c r="S90" s="157"/>
      <c r="T90" s="267">
        <f t="shared" si="13"/>
        <v>0</v>
      </c>
      <c r="U90" s="267">
        <f t="shared" si="14"/>
        <v>0</v>
      </c>
      <c r="V90" s="267">
        <f t="shared" si="15"/>
        <v>0</v>
      </c>
      <c r="X90" s="148"/>
      <c r="Y90" s="148"/>
      <c r="Z90" s="148"/>
      <c r="AA90" s="150"/>
      <c r="AB90" s="148"/>
      <c r="AC90" s="148"/>
      <c r="AD90" s="150"/>
      <c r="AE90" s="148"/>
      <c r="AF90" s="148"/>
      <c r="AG90" s="150"/>
    </row>
    <row r="91" spans="1:33" ht="24" customHeight="1">
      <c r="A91" s="145"/>
      <c r="B91" s="306"/>
      <c r="C91" s="307"/>
      <c r="D91" s="634"/>
      <c r="E91" s="164" t="s">
        <v>817</v>
      </c>
      <c r="F91" s="165" t="s">
        <v>789</v>
      </c>
      <c r="G91" s="256" t="s">
        <v>273</v>
      </c>
      <c r="H91" s="166"/>
      <c r="I91" s="167"/>
      <c r="J91" s="167"/>
      <c r="K91" s="167">
        <v>1</v>
      </c>
      <c r="L91" s="631">
        <f t="shared" si="9"/>
        <v>0</v>
      </c>
      <c r="M91" s="632"/>
      <c r="N91" s="259">
        <f t="shared" si="10"/>
        <v>0</v>
      </c>
      <c r="O91" s="163"/>
      <c r="P91" s="263">
        <f t="shared" si="11"/>
        <v>0</v>
      </c>
      <c r="Q91" s="264">
        <f t="shared" si="12"/>
        <v>0</v>
      </c>
      <c r="R91" s="161"/>
      <c r="S91" s="161"/>
      <c r="T91" s="268">
        <f t="shared" si="13"/>
        <v>0</v>
      </c>
      <c r="U91" s="268">
        <f t="shared" si="14"/>
        <v>0</v>
      </c>
      <c r="V91" s="268">
        <f t="shared" si="15"/>
        <v>0</v>
      </c>
      <c r="X91" s="148"/>
      <c r="Y91" s="148"/>
      <c r="Z91" s="148"/>
      <c r="AA91" s="150"/>
      <c r="AB91" s="148"/>
      <c r="AC91" s="148"/>
      <c r="AD91" s="150"/>
      <c r="AE91" s="148"/>
      <c r="AF91" s="148"/>
      <c r="AG91" s="150"/>
    </row>
    <row r="92" spans="1:33" ht="24" customHeight="1">
      <c r="A92" s="145"/>
      <c r="B92" s="308"/>
      <c r="C92" s="307"/>
      <c r="D92" s="634"/>
      <c r="E92" s="197" t="s">
        <v>817</v>
      </c>
      <c r="F92" s="198" t="s">
        <v>789</v>
      </c>
      <c r="G92" s="270" t="s">
        <v>273</v>
      </c>
      <c r="H92" s="213"/>
      <c r="I92" s="214"/>
      <c r="J92" s="214"/>
      <c r="K92" s="214">
        <v>1</v>
      </c>
      <c r="L92" s="273">
        <f t="shared" si="9"/>
        <v>0</v>
      </c>
      <c r="M92" s="210"/>
      <c r="N92" s="273">
        <f t="shared" si="10"/>
        <v>0</v>
      </c>
      <c r="O92" s="211"/>
      <c r="P92" s="279">
        <f t="shared" si="11"/>
        <v>0</v>
      </c>
      <c r="Q92" s="280">
        <f t="shared" si="12"/>
        <v>0</v>
      </c>
      <c r="R92" s="192"/>
      <c r="S92" s="192"/>
      <c r="T92" s="288">
        <f t="shared" si="13"/>
        <v>0</v>
      </c>
      <c r="U92" s="288">
        <f t="shared" si="14"/>
        <v>0</v>
      </c>
      <c r="V92" s="288">
        <f t="shared" si="15"/>
        <v>0</v>
      </c>
      <c r="X92" s="148"/>
      <c r="Y92" s="148"/>
      <c r="Z92" s="148"/>
      <c r="AA92" s="150"/>
      <c r="AB92" s="148"/>
      <c r="AC92" s="148"/>
      <c r="AD92" s="150"/>
      <c r="AE92" s="148"/>
      <c r="AF92" s="148"/>
      <c r="AG92" s="150"/>
    </row>
    <row r="93" spans="1:33" ht="24" customHeight="1">
      <c r="A93" s="145"/>
      <c r="B93" s="308"/>
      <c r="C93" s="309"/>
      <c r="D93" s="169"/>
      <c r="E93" s="170"/>
      <c r="F93" s="171"/>
      <c r="G93" s="257" t="s">
        <v>273</v>
      </c>
      <c r="H93" s="172"/>
      <c r="I93" s="173"/>
      <c r="J93" s="173"/>
      <c r="K93" s="173">
        <v>1</v>
      </c>
      <c r="L93" s="260">
        <f t="shared" si="9"/>
        <v>0</v>
      </c>
      <c r="M93" s="175"/>
      <c r="N93" s="260">
        <f t="shared" si="10"/>
        <v>0</v>
      </c>
      <c r="O93" s="204"/>
      <c r="P93" s="265">
        <f t="shared" si="11"/>
        <v>0</v>
      </c>
      <c r="Q93" s="266">
        <f t="shared" si="12"/>
        <v>0</v>
      </c>
      <c r="R93" s="177"/>
      <c r="S93" s="177"/>
      <c r="T93" s="269">
        <f t="shared" si="13"/>
        <v>0</v>
      </c>
      <c r="U93" s="269">
        <f t="shared" ref="U93:U124" si="16">ROUNDDOWN(R93*N93,0)</f>
        <v>0</v>
      </c>
      <c r="V93" s="269">
        <f t="shared" ref="V93:V124" si="17">ROUNDDOWN(P93*T93,0)</f>
        <v>0</v>
      </c>
      <c r="X93" s="148"/>
      <c r="Y93" s="148"/>
      <c r="Z93" s="148"/>
      <c r="AA93" s="150"/>
      <c r="AB93" s="148"/>
      <c r="AC93" s="148"/>
      <c r="AD93" s="150"/>
      <c r="AE93" s="148"/>
      <c r="AF93" s="148"/>
      <c r="AG93" s="150"/>
    </row>
    <row r="94" spans="1:33" ht="24" customHeight="1">
      <c r="A94" s="145"/>
      <c r="B94" s="308"/>
      <c r="C94" s="307" t="s">
        <v>307</v>
      </c>
      <c r="D94" s="158"/>
      <c r="E94" s="197"/>
      <c r="F94" s="198"/>
      <c r="G94" s="270" t="s">
        <v>273</v>
      </c>
      <c r="H94" s="213"/>
      <c r="I94" s="214"/>
      <c r="J94" s="214"/>
      <c r="K94" s="214">
        <v>1</v>
      </c>
      <c r="L94" s="273">
        <f t="shared" si="9"/>
        <v>0</v>
      </c>
      <c r="M94" s="210"/>
      <c r="N94" s="273">
        <f t="shared" si="10"/>
        <v>0</v>
      </c>
      <c r="O94" s="211"/>
      <c r="P94" s="279">
        <f t="shared" si="11"/>
        <v>0</v>
      </c>
      <c r="Q94" s="280">
        <f t="shared" si="12"/>
        <v>0</v>
      </c>
      <c r="R94" s="192"/>
      <c r="S94" s="192"/>
      <c r="T94" s="288">
        <f t="shared" si="13"/>
        <v>0</v>
      </c>
      <c r="U94" s="288">
        <f t="shared" si="16"/>
        <v>0</v>
      </c>
      <c r="V94" s="288">
        <f t="shared" si="17"/>
        <v>0</v>
      </c>
      <c r="X94" s="148"/>
      <c r="Y94" s="148"/>
      <c r="Z94" s="148"/>
      <c r="AA94" s="150"/>
      <c r="AB94" s="148"/>
      <c r="AC94" s="148"/>
      <c r="AD94" s="150"/>
      <c r="AE94" s="148"/>
      <c r="AF94" s="148"/>
      <c r="AG94" s="150"/>
    </row>
    <row r="95" spans="1:33" ht="24" customHeight="1">
      <c r="A95" s="145"/>
      <c r="B95" s="308"/>
      <c r="C95" s="307" t="s">
        <v>307</v>
      </c>
      <c r="D95" s="158"/>
      <c r="E95" s="197"/>
      <c r="F95" s="198"/>
      <c r="G95" s="256" t="s">
        <v>273</v>
      </c>
      <c r="H95" s="166"/>
      <c r="I95" s="167"/>
      <c r="J95" s="167"/>
      <c r="K95" s="167">
        <v>1</v>
      </c>
      <c r="L95" s="259">
        <f t="shared" si="9"/>
        <v>0</v>
      </c>
      <c r="M95" s="159"/>
      <c r="N95" s="259">
        <f t="shared" si="10"/>
        <v>0</v>
      </c>
      <c r="O95" s="163"/>
      <c r="P95" s="263">
        <f t="shared" si="11"/>
        <v>0</v>
      </c>
      <c r="Q95" s="264">
        <f t="shared" si="12"/>
        <v>0</v>
      </c>
      <c r="R95" s="161"/>
      <c r="S95" s="161"/>
      <c r="T95" s="268">
        <f t="shared" si="13"/>
        <v>0</v>
      </c>
      <c r="U95" s="268">
        <f t="shared" si="16"/>
        <v>0</v>
      </c>
      <c r="V95" s="268">
        <f t="shared" si="17"/>
        <v>0</v>
      </c>
      <c r="X95" s="148"/>
      <c r="Y95" s="148"/>
      <c r="Z95" s="148"/>
      <c r="AA95" s="150"/>
      <c r="AB95" s="148"/>
      <c r="AC95" s="148"/>
      <c r="AD95" s="150"/>
      <c r="AE95" s="148"/>
      <c r="AF95" s="148"/>
      <c r="AG95" s="150"/>
    </row>
    <row r="96" spans="1:33" ht="24" customHeight="1">
      <c r="A96" s="145"/>
      <c r="B96" s="308"/>
      <c r="C96" s="307" t="s">
        <v>307</v>
      </c>
      <c r="D96" s="158"/>
      <c r="E96" s="197"/>
      <c r="F96" s="198"/>
      <c r="G96" s="256" t="s">
        <v>273</v>
      </c>
      <c r="H96" s="166"/>
      <c r="I96" s="167"/>
      <c r="J96" s="167"/>
      <c r="K96" s="167">
        <v>1</v>
      </c>
      <c r="L96" s="259">
        <f t="shared" si="9"/>
        <v>0</v>
      </c>
      <c r="M96" s="159"/>
      <c r="N96" s="259">
        <f t="shared" si="10"/>
        <v>0</v>
      </c>
      <c r="O96" s="163"/>
      <c r="P96" s="263">
        <f t="shared" si="11"/>
        <v>0</v>
      </c>
      <c r="Q96" s="264">
        <f t="shared" si="12"/>
        <v>0</v>
      </c>
      <c r="R96" s="161"/>
      <c r="S96" s="161"/>
      <c r="T96" s="268">
        <f t="shared" si="13"/>
        <v>0</v>
      </c>
      <c r="U96" s="268">
        <f t="shared" si="16"/>
        <v>0</v>
      </c>
      <c r="V96" s="268">
        <f t="shared" si="17"/>
        <v>0</v>
      </c>
      <c r="X96" s="148"/>
      <c r="Y96" s="148"/>
      <c r="Z96" s="148"/>
      <c r="AA96" s="150"/>
      <c r="AB96" s="148"/>
      <c r="AC96" s="148"/>
      <c r="AD96" s="150"/>
      <c r="AE96" s="148"/>
      <c r="AF96" s="148"/>
      <c r="AG96" s="150"/>
    </row>
    <row r="97" spans="1:33" ht="24" customHeight="1">
      <c r="A97" s="145"/>
      <c r="B97" s="308"/>
      <c r="C97" s="309" t="s">
        <v>307</v>
      </c>
      <c r="D97" s="169"/>
      <c r="E97" s="202"/>
      <c r="F97" s="203"/>
      <c r="G97" s="257" t="s">
        <v>273</v>
      </c>
      <c r="H97" s="172"/>
      <c r="I97" s="173"/>
      <c r="J97" s="173"/>
      <c r="K97" s="173">
        <v>1</v>
      </c>
      <c r="L97" s="260">
        <f t="shared" si="9"/>
        <v>0</v>
      </c>
      <c r="M97" s="175"/>
      <c r="N97" s="260">
        <f t="shared" si="10"/>
        <v>0</v>
      </c>
      <c r="O97" s="204"/>
      <c r="P97" s="265">
        <f t="shared" si="11"/>
        <v>0</v>
      </c>
      <c r="Q97" s="266">
        <f t="shared" si="12"/>
        <v>0</v>
      </c>
      <c r="R97" s="177"/>
      <c r="S97" s="177"/>
      <c r="T97" s="269">
        <f t="shared" si="13"/>
        <v>0</v>
      </c>
      <c r="U97" s="269">
        <f t="shared" si="16"/>
        <v>0</v>
      </c>
      <c r="V97" s="269">
        <f t="shared" si="17"/>
        <v>0</v>
      </c>
      <c r="X97" s="148"/>
      <c r="Y97" s="148"/>
      <c r="Z97" s="148"/>
      <c r="AA97" s="150"/>
      <c r="AB97" s="148"/>
      <c r="AC97" s="148"/>
      <c r="AD97" s="150"/>
      <c r="AE97" s="148"/>
      <c r="AF97" s="148"/>
      <c r="AG97" s="150"/>
    </row>
    <row r="98" spans="1:33" ht="24" customHeight="1">
      <c r="A98" s="145"/>
      <c r="B98" s="308"/>
      <c r="C98" s="305" t="s">
        <v>290</v>
      </c>
      <c r="D98" s="154"/>
      <c r="E98" s="180" t="s">
        <v>285</v>
      </c>
      <c r="F98" s="181" t="s">
        <v>426</v>
      </c>
      <c r="G98" s="255" t="s">
        <v>273</v>
      </c>
      <c r="H98" s="182"/>
      <c r="I98" s="183"/>
      <c r="J98" s="184"/>
      <c r="K98" s="184">
        <v>1</v>
      </c>
      <c r="L98" s="258">
        <f t="shared" si="9"/>
        <v>0</v>
      </c>
      <c r="M98" s="185"/>
      <c r="N98" s="258">
        <f t="shared" si="10"/>
        <v>0</v>
      </c>
      <c r="O98" s="194"/>
      <c r="P98" s="261">
        <f t="shared" si="11"/>
        <v>0</v>
      </c>
      <c r="Q98" s="262">
        <f t="shared" si="12"/>
        <v>0</v>
      </c>
      <c r="R98" s="157"/>
      <c r="S98" s="157"/>
      <c r="T98" s="267">
        <f t="shared" si="13"/>
        <v>0</v>
      </c>
      <c r="U98" s="267">
        <f t="shared" si="16"/>
        <v>0</v>
      </c>
      <c r="V98" s="267">
        <f t="shared" si="17"/>
        <v>0</v>
      </c>
      <c r="X98" s="148"/>
      <c r="Y98" s="148"/>
      <c r="Z98" s="148"/>
      <c r="AA98" s="150"/>
      <c r="AB98" s="148"/>
      <c r="AC98" s="148"/>
      <c r="AD98" s="150"/>
      <c r="AE98" s="148"/>
      <c r="AF98" s="148"/>
      <c r="AG98" s="150"/>
    </row>
    <row r="99" spans="1:33" ht="24" customHeight="1">
      <c r="A99" s="145"/>
      <c r="B99" s="308"/>
      <c r="C99" s="307" t="s">
        <v>290</v>
      </c>
      <c r="D99" s="158"/>
      <c r="E99" s="164" t="s">
        <v>418</v>
      </c>
      <c r="F99" s="165" t="s">
        <v>427</v>
      </c>
      <c r="G99" s="256" t="s">
        <v>273</v>
      </c>
      <c r="H99" s="166"/>
      <c r="I99" s="167"/>
      <c r="J99" s="168"/>
      <c r="K99" s="168">
        <v>1</v>
      </c>
      <c r="L99" s="259">
        <f t="shared" si="9"/>
        <v>0</v>
      </c>
      <c r="M99" s="187"/>
      <c r="N99" s="259">
        <f t="shared" si="10"/>
        <v>0</v>
      </c>
      <c r="O99" s="195"/>
      <c r="P99" s="263">
        <f t="shared" si="11"/>
        <v>0</v>
      </c>
      <c r="Q99" s="264">
        <f t="shared" si="12"/>
        <v>0</v>
      </c>
      <c r="R99" s="161"/>
      <c r="S99" s="161"/>
      <c r="T99" s="268">
        <f t="shared" si="13"/>
        <v>0</v>
      </c>
      <c r="U99" s="268">
        <f t="shared" si="16"/>
        <v>0</v>
      </c>
      <c r="V99" s="268">
        <f t="shared" si="17"/>
        <v>0</v>
      </c>
      <c r="X99" s="148"/>
      <c r="Y99" s="148"/>
      <c r="Z99" s="148"/>
      <c r="AA99" s="150"/>
      <c r="AB99" s="148"/>
      <c r="AC99" s="148"/>
      <c r="AD99" s="150"/>
      <c r="AE99" s="148"/>
      <c r="AF99" s="148"/>
      <c r="AG99" s="150"/>
    </row>
    <row r="100" spans="1:33" ht="24" customHeight="1">
      <c r="A100" s="145"/>
      <c r="B100" s="308"/>
      <c r="C100" s="307" t="s">
        <v>290</v>
      </c>
      <c r="D100" s="158"/>
      <c r="E100" s="164" t="s">
        <v>418</v>
      </c>
      <c r="F100" s="165" t="s">
        <v>427</v>
      </c>
      <c r="G100" s="256" t="s">
        <v>273</v>
      </c>
      <c r="H100" s="166"/>
      <c r="I100" s="167"/>
      <c r="J100" s="168"/>
      <c r="K100" s="168">
        <v>1</v>
      </c>
      <c r="L100" s="259">
        <f t="shared" si="9"/>
        <v>0</v>
      </c>
      <c r="M100" s="187"/>
      <c r="N100" s="259">
        <f t="shared" si="10"/>
        <v>0</v>
      </c>
      <c r="O100" s="195"/>
      <c r="P100" s="263">
        <f t="shared" si="11"/>
        <v>0</v>
      </c>
      <c r="Q100" s="264">
        <f t="shared" si="12"/>
        <v>0</v>
      </c>
      <c r="R100" s="161"/>
      <c r="S100" s="161"/>
      <c r="T100" s="268">
        <f t="shared" si="13"/>
        <v>0</v>
      </c>
      <c r="U100" s="268">
        <f t="shared" si="16"/>
        <v>0</v>
      </c>
      <c r="V100" s="268">
        <f t="shared" si="17"/>
        <v>0</v>
      </c>
      <c r="X100" s="148"/>
      <c r="Y100" s="148"/>
      <c r="Z100" s="148"/>
      <c r="AA100" s="150"/>
      <c r="AB100" s="148"/>
      <c r="AC100" s="148"/>
      <c r="AD100" s="150"/>
      <c r="AE100" s="148"/>
      <c r="AF100" s="148"/>
      <c r="AG100" s="150"/>
    </row>
    <row r="101" spans="1:33" ht="24" customHeight="1">
      <c r="A101" s="145"/>
      <c r="B101" s="310"/>
      <c r="C101" s="307" t="s">
        <v>290</v>
      </c>
      <c r="D101" s="158"/>
      <c r="E101" s="216" t="s">
        <v>418</v>
      </c>
      <c r="F101" s="217" t="s">
        <v>427</v>
      </c>
      <c r="G101" s="272" t="s">
        <v>273</v>
      </c>
      <c r="H101" s="218"/>
      <c r="I101" s="219"/>
      <c r="J101" s="220"/>
      <c r="K101" s="220">
        <v>1</v>
      </c>
      <c r="L101" s="278">
        <f t="shared" si="9"/>
        <v>0</v>
      </c>
      <c r="M101" s="323"/>
      <c r="N101" s="278">
        <f t="shared" si="10"/>
        <v>0</v>
      </c>
      <c r="O101" s="324"/>
      <c r="P101" s="286">
        <f t="shared" si="11"/>
        <v>0</v>
      </c>
      <c r="Q101" s="287">
        <f t="shared" si="12"/>
        <v>0</v>
      </c>
      <c r="R101" s="223"/>
      <c r="S101" s="223"/>
      <c r="T101" s="294">
        <f t="shared" si="13"/>
        <v>0</v>
      </c>
      <c r="U101" s="294">
        <f t="shared" si="16"/>
        <v>0</v>
      </c>
      <c r="V101" s="294">
        <f t="shared" si="17"/>
        <v>0</v>
      </c>
      <c r="X101" s="148"/>
      <c r="Y101" s="148"/>
      <c r="Z101" s="148"/>
      <c r="AA101" s="150"/>
      <c r="AB101" s="148"/>
      <c r="AC101" s="148"/>
      <c r="AD101" s="150"/>
      <c r="AE101" s="148"/>
      <c r="AF101" s="148"/>
      <c r="AG101" s="150"/>
    </row>
    <row r="102" spans="1:33" ht="24" customHeight="1">
      <c r="A102" s="145"/>
      <c r="B102" s="310"/>
      <c r="C102" s="309" t="s">
        <v>381</v>
      </c>
      <c r="D102" s="169"/>
      <c r="E102" s="170" t="s">
        <v>418</v>
      </c>
      <c r="F102" s="171" t="s">
        <v>427</v>
      </c>
      <c r="G102" s="257" t="s">
        <v>273</v>
      </c>
      <c r="H102" s="172"/>
      <c r="I102" s="173"/>
      <c r="J102" s="174"/>
      <c r="K102" s="174">
        <v>1</v>
      </c>
      <c r="L102" s="260">
        <f t="shared" si="9"/>
        <v>0</v>
      </c>
      <c r="M102" s="188"/>
      <c r="N102" s="260">
        <f t="shared" si="10"/>
        <v>0</v>
      </c>
      <c r="O102" s="189"/>
      <c r="P102" s="265">
        <f t="shared" si="11"/>
        <v>0</v>
      </c>
      <c r="Q102" s="266">
        <f t="shared" si="12"/>
        <v>0</v>
      </c>
      <c r="R102" s="177"/>
      <c r="S102" s="177"/>
      <c r="T102" s="269">
        <f t="shared" si="13"/>
        <v>0</v>
      </c>
      <c r="U102" s="269">
        <f t="shared" si="16"/>
        <v>0</v>
      </c>
      <c r="V102" s="269">
        <f t="shared" si="17"/>
        <v>0</v>
      </c>
      <c r="X102" s="148"/>
      <c r="Y102" s="148"/>
      <c r="Z102" s="148"/>
      <c r="AA102" s="150"/>
      <c r="AB102" s="148"/>
      <c r="AC102" s="148"/>
      <c r="AD102" s="150"/>
      <c r="AE102" s="148"/>
      <c r="AF102" s="148"/>
      <c r="AG102" s="150"/>
    </row>
    <row r="103" spans="1:33" ht="24" customHeight="1">
      <c r="A103" s="145"/>
      <c r="B103" s="308"/>
      <c r="C103" s="307" t="s">
        <v>301</v>
      </c>
      <c r="D103" s="158"/>
      <c r="E103" s="164" t="s">
        <v>285</v>
      </c>
      <c r="F103" s="165"/>
      <c r="G103" s="256" t="s">
        <v>273</v>
      </c>
      <c r="H103" s="166"/>
      <c r="I103" s="167"/>
      <c r="J103" s="168"/>
      <c r="K103" s="168">
        <v>1</v>
      </c>
      <c r="L103" s="259">
        <f t="shared" si="9"/>
        <v>0</v>
      </c>
      <c r="M103" s="187"/>
      <c r="N103" s="259">
        <f t="shared" si="10"/>
        <v>0</v>
      </c>
      <c r="O103" s="195"/>
      <c r="P103" s="263">
        <f t="shared" si="11"/>
        <v>0</v>
      </c>
      <c r="Q103" s="264">
        <f t="shared" si="12"/>
        <v>0</v>
      </c>
      <c r="R103" s="161"/>
      <c r="S103" s="161"/>
      <c r="T103" s="268">
        <f t="shared" si="13"/>
        <v>0</v>
      </c>
      <c r="U103" s="268">
        <f t="shared" si="16"/>
        <v>0</v>
      </c>
      <c r="V103" s="268">
        <f t="shared" si="17"/>
        <v>0</v>
      </c>
      <c r="X103" s="148"/>
      <c r="Y103" s="148"/>
      <c r="Z103" s="148"/>
      <c r="AA103" s="150"/>
      <c r="AB103" s="148"/>
      <c r="AC103" s="148"/>
      <c r="AD103" s="150"/>
      <c r="AE103" s="148"/>
      <c r="AF103" s="148"/>
      <c r="AG103" s="150"/>
    </row>
    <row r="104" spans="1:33" ht="24" customHeight="1">
      <c r="A104" s="145"/>
      <c r="B104" s="308"/>
      <c r="C104" s="307" t="s">
        <v>301</v>
      </c>
      <c r="D104" s="158"/>
      <c r="E104" s="164" t="s">
        <v>285</v>
      </c>
      <c r="F104" s="165"/>
      <c r="G104" s="256" t="s">
        <v>273</v>
      </c>
      <c r="H104" s="166"/>
      <c r="I104" s="167"/>
      <c r="J104" s="168"/>
      <c r="K104" s="168">
        <v>1</v>
      </c>
      <c r="L104" s="259">
        <f t="shared" si="9"/>
        <v>0</v>
      </c>
      <c r="M104" s="187"/>
      <c r="N104" s="259">
        <f t="shared" si="10"/>
        <v>0</v>
      </c>
      <c r="O104" s="195"/>
      <c r="P104" s="263">
        <f t="shared" si="11"/>
        <v>0</v>
      </c>
      <c r="Q104" s="264">
        <f t="shared" si="12"/>
        <v>0</v>
      </c>
      <c r="R104" s="161"/>
      <c r="S104" s="161"/>
      <c r="T104" s="268">
        <f t="shared" si="13"/>
        <v>0</v>
      </c>
      <c r="U104" s="268">
        <f t="shared" si="16"/>
        <v>0</v>
      </c>
      <c r="V104" s="268">
        <f t="shared" si="17"/>
        <v>0</v>
      </c>
      <c r="X104" s="148"/>
      <c r="Y104" s="148"/>
      <c r="Z104" s="148"/>
      <c r="AA104" s="150"/>
      <c r="AB104" s="148"/>
      <c r="AC104" s="148"/>
      <c r="AD104" s="150"/>
      <c r="AE104" s="148"/>
      <c r="AF104" s="148"/>
      <c r="AG104" s="150"/>
    </row>
    <row r="105" spans="1:33" ht="24" customHeight="1">
      <c r="A105" s="145"/>
      <c r="B105" s="308"/>
      <c r="C105" s="307" t="s">
        <v>301</v>
      </c>
      <c r="D105" s="158"/>
      <c r="E105" s="164" t="s">
        <v>285</v>
      </c>
      <c r="F105" s="165"/>
      <c r="G105" s="256" t="s">
        <v>273</v>
      </c>
      <c r="H105" s="166"/>
      <c r="I105" s="167"/>
      <c r="J105" s="168"/>
      <c r="K105" s="168">
        <v>1</v>
      </c>
      <c r="L105" s="259">
        <f t="shared" si="9"/>
        <v>0</v>
      </c>
      <c r="M105" s="187"/>
      <c r="N105" s="259">
        <f t="shared" si="10"/>
        <v>0</v>
      </c>
      <c r="O105" s="195"/>
      <c r="P105" s="263">
        <f t="shared" si="11"/>
        <v>0</v>
      </c>
      <c r="Q105" s="264">
        <f t="shared" si="12"/>
        <v>0</v>
      </c>
      <c r="R105" s="161"/>
      <c r="S105" s="161"/>
      <c r="T105" s="268">
        <f t="shared" si="13"/>
        <v>0</v>
      </c>
      <c r="U105" s="268">
        <f t="shared" si="16"/>
        <v>0</v>
      </c>
      <c r="V105" s="268">
        <f t="shared" si="17"/>
        <v>0</v>
      </c>
      <c r="X105" s="148"/>
      <c r="Y105" s="148"/>
      <c r="Z105" s="148"/>
      <c r="AA105" s="150"/>
      <c r="AB105" s="148"/>
      <c r="AC105" s="148"/>
      <c r="AD105" s="150"/>
      <c r="AE105" s="148"/>
      <c r="AF105" s="148"/>
      <c r="AG105" s="150"/>
    </row>
    <row r="106" spans="1:33" ht="24" customHeight="1">
      <c r="A106" s="145"/>
      <c r="B106" s="308"/>
      <c r="C106" s="309" t="s">
        <v>301</v>
      </c>
      <c r="D106" s="169"/>
      <c r="E106" s="170" t="s">
        <v>285</v>
      </c>
      <c r="F106" s="171"/>
      <c r="G106" s="257" t="s">
        <v>273</v>
      </c>
      <c r="H106" s="172"/>
      <c r="I106" s="173"/>
      <c r="J106" s="174"/>
      <c r="K106" s="174">
        <v>1</v>
      </c>
      <c r="L106" s="260">
        <f t="shared" si="9"/>
        <v>0</v>
      </c>
      <c r="M106" s="188"/>
      <c r="N106" s="260">
        <f t="shared" si="10"/>
        <v>0</v>
      </c>
      <c r="O106" s="196"/>
      <c r="P106" s="265">
        <f t="shared" si="11"/>
        <v>0</v>
      </c>
      <c r="Q106" s="266">
        <f t="shared" si="12"/>
        <v>0</v>
      </c>
      <c r="R106" s="177"/>
      <c r="S106" s="177"/>
      <c r="T106" s="269">
        <f t="shared" si="13"/>
        <v>0</v>
      </c>
      <c r="U106" s="269">
        <f t="shared" si="16"/>
        <v>0</v>
      </c>
      <c r="V106" s="269">
        <f t="shared" si="17"/>
        <v>0</v>
      </c>
      <c r="X106" s="148"/>
      <c r="Y106" s="148"/>
      <c r="Z106" s="148"/>
      <c r="AA106" s="150"/>
      <c r="AB106" s="148"/>
      <c r="AC106" s="148"/>
      <c r="AD106" s="150"/>
      <c r="AE106" s="148"/>
      <c r="AF106" s="148"/>
      <c r="AG106" s="150"/>
    </row>
    <row r="107" spans="1:33" ht="24" customHeight="1">
      <c r="A107" s="145"/>
      <c r="B107" s="308"/>
      <c r="C107" s="305" t="s">
        <v>386</v>
      </c>
      <c r="D107" s="154"/>
      <c r="E107" s="180" t="s">
        <v>385</v>
      </c>
      <c r="F107" s="181"/>
      <c r="G107" s="255" t="s">
        <v>273</v>
      </c>
      <c r="H107" s="182"/>
      <c r="I107" s="183"/>
      <c r="J107" s="183"/>
      <c r="K107" s="184">
        <v>1</v>
      </c>
      <c r="L107" s="258">
        <f t="shared" si="9"/>
        <v>0</v>
      </c>
      <c r="M107" s="179"/>
      <c r="N107" s="258">
        <f t="shared" si="10"/>
        <v>0</v>
      </c>
      <c r="O107" s="201"/>
      <c r="P107" s="261">
        <f t="shared" si="11"/>
        <v>0</v>
      </c>
      <c r="Q107" s="262">
        <f t="shared" si="12"/>
        <v>0</v>
      </c>
      <c r="R107" s="157"/>
      <c r="S107" s="157"/>
      <c r="T107" s="267">
        <f t="shared" si="13"/>
        <v>0</v>
      </c>
      <c r="U107" s="267">
        <f t="shared" si="16"/>
        <v>0</v>
      </c>
      <c r="V107" s="267">
        <f t="shared" si="17"/>
        <v>0</v>
      </c>
      <c r="X107" s="148"/>
      <c r="Y107" s="148"/>
      <c r="Z107" s="148"/>
      <c r="AA107" s="150"/>
      <c r="AB107" s="148"/>
      <c r="AC107" s="148"/>
      <c r="AD107" s="150"/>
      <c r="AE107" s="148"/>
      <c r="AF107" s="148"/>
      <c r="AG107" s="150"/>
    </row>
    <row r="108" spans="1:33" ht="24" customHeight="1">
      <c r="A108" s="145"/>
      <c r="B108" s="308"/>
      <c r="C108" s="307" t="s">
        <v>386</v>
      </c>
      <c r="D108" s="158"/>
      <c r="E108" s="164" t="s">
        <v>385</v>
      </c>
      <c r="F108" s="165"/>
      <c r="G108" s="256" t="s">
        <v>273</v>
      </c>
      <c r="H108" s="167"/>
      <c r="I108" s="167"/>
      <c r="J108" s="167"/>
      <c r="K108" s="168">
        <v>1</v>
      </c>
      <c r="L108" s="259">
        <f t="shared" si="9"/>
        <v>0</v>
      </c>
      <c r="M108" s="162"/>
      <c r="N108" s="259">
        <f t="shared" si="10"/>
        <v>0</v>
      </c>
      <c r="O108" s="163"/>
      <c r="P108" s="263">
        <f t="shared" si="11"/>
        <v>0</v>
      </c>
      <c r="Q108" s="264">
        <f t="shared" si="12"/>
        <v>0</v>
      </c>
      <c r="R108" s="161"/>
      <c r="S108" s="161"/>
      <c r="T108" s="268">
        <f t="shared" si="13"/>
        <v>0</v>
      </c>
      <c r="U108" s="268">
        <f t="shared" si="16"/>
        <v>0</v>
      </c>
      <c r="V108" s="268">
        <f t="shared" si="17"/>
        <v>0</v>
      </c>
      <c r="X108" s="148"/>
      <c r="Y108" s="148"/>
      <c r="Z108" s="148"/>
      <c r="AA108" s="150"/>
      <c r="AB108" s="148"/>
      <c r="AC108" s="148"/>
      <c r="AD108" s="150"/>
      <c r="AE108" s="148"/>
      <c r="AF108" s="148"/>
      <c r="AG108" s="150"/>
    </row>
    <row r="109" spans="1:33" ht="24" customHeight="1">
      <c r="A109" s="145"/>
      <c r="B109" s="308"/>
      <c r="C109" s="307" t="s">
        <v>386</v>
      </c>
      <c r="D109" s="158"/>
      <c r="E109" s="164" t="s">
        <v>385</v>
      </c>
      <c r="F109" s="165"/>
      <c r="G109" s="256" t="s">
        <v>273</v>
      </c>
      <c r="H109" s="167"/>
      <c r="I109" s="167"/>
      <c r="J109" s="167"/>
      <c r="K109" s="168">
        <v>1</v>
      </c>
      <c r="L109" s="259">
        <f t="shared" si="9"/>
        <v>0</v>
      </c>
      <c r="M109" s="162"/>
      <c r="N109" s="259">
        <f t="shared" si="10"/>
        <v>0</v>
      </c>
      <c r="O109" s="163"/>
      <c r="P109" s="263">
        <f t="shared" si="11"/>
        <v>0</v>
      </c>
      <c r="Q109" s="264">
        <f t="shared" si="12"/>
        <v>0</v>
      </c>
      <c r="R109" s="161"/>
      <c r="S109" s="161"/>
      <c r="T109" s="268">
        <f t="shared" si="13"/>
        <v>0</v>
      </c>
      <c r="U109" s="268">
        <f t="shared" si="16"/>
        <v>0</v>
      </c>
      <c r="V109" s="268">
        <f t="shared" si="17"/>
        <v>0</v>
      </c>
      <c r="X109" s="148"/>
      <c r="Y109" s="148"/>
      <c r="Z109" s="148"/>
      <c r="AA109" s="150"/>
      <c r="AB109" s="148"/>
      <c r="AC109" s="148"/>
      <c r="AD109" s="150"/>
      <c r="AE109" s="148"/>
      <c r="AF109" s="148"/>
      <c r="AG109" s="150"/>
    </row>
    <row r="110" spans="1:33" ht="24" customHeight="1">
      <c r="A110" s="145"/>
      <c r="B110" s="308"/>
      <c r="C110" s="309" t="s">
        <v>386</v>
      </c>
      <c r="D110" s="169"/>
      <c r="E110" s="170" t="s">
        <v>385</v>
      </c>
      <c r="F110" s="171"/>
      <c r="G110" s="257" t="s">
        <v>273</v>
      </c>
      <c r="H110" s="173"/>
      <c r="I110" s="173"/>
      <c r="J110" s="173"/>
      <c r="K110" s="174">
        <v>1</v>
      </c>
      <c r="L110" s="260">
        <f t="shared" si="9"/>
        <v>0</v>
      </c>
      <c r="M110" s="178"/>
      <c r="N110" s="260">
        <f t="shared" si="10"/>
        <v>0</v>
      </c>
      <c r="O110" s="204"/>
      <c r="P110" s="265">
        <f t="shared" si="11"/>
        <v>0</v>
      </c>
      <c r="Q110" s="266">
        <f t="shared" si="12"/>
        <v>0</v>
      </c>
      <c r="R110" s="177"/>
      <c r="S110" s="177"/>
      <c r="T110" s="269">
        <f t="shared" si="13"/>
        <v>0</v>
      </c>
      <c r="U110" s="269">
        <f t="shared" si="16"/>
        <v>0</v>
      </c>
      <c r="V110" s="269">
        <f t="shared" si="17"/>
        <v>0</v>
      </c>
      <c r="X110" s="148"/>
      <c r="Y110" s="148"/>
      <c r="Z110" s="148"/>
      <c r="AA110" s="150"/>
      <c r="AB110" s="148"/>
      <c r="AC110" s="148"/>
      <c r="AD110" s="150"/>
      <c r="AE110" s="148"/>
      <c r="AF110" s="148"/>
      <c r="AG110" s="150"/>
    </row>
    <row r="111" spans="1:33" ht="24" customHeight="1">
      <c r="A111" s="145"/>
      <c r="B111" s="308"/>
      <c r="C111" s="305" t="s">
        <v>719</v>
      </c>
      <c r="D111" s="154"/>
      <c r="E111" s="180" t="s">
        <v>720</v>
      </c>
      <c r="F111" s="181"/>
      <c r="G111" s="255" t="s">
        <v>429</v>
      </c>
      <c r="H111" s="182"/>
      <c r="I111" s="183"/>
      <c r="J111" s="183"/>
      <c r="K111" s="183">
        <v>1</v>
      </c>
      <c r="L111" s="258">
        <f>ROUNDDOWN(H111*I111*J111*K111,3)</f>
        <v>0</v>
      </c>
      <c r="M111" s="179"/>
      <c r="N111" s="258">
        <f>M111*L111</f>
        <v>0</v>
      </c>
      <c r="O111" s="201"/>
      <c r="P111" s="261">
        <f>L111*O111</f>
        <v>0</v>
      </c>
      <c r="Q111" s="262">
        <f>N111-P111</f>
        <v>0</v>
      </c>
      <c r="R111" s="157"/>
      <c r="S111" s="157"/>
      <c r="T111" s="267">
        <f>IF(S111="",R111,MIN(R111:S111))</f>
        <v>0</v>
      </c>
      <c r="U111" s="267">
        <f t="shared" si="16"/>
        <v>0</v>
      </c>
      <c r="V111" s="267">
        <f t="shared" si="17"/>
        <v>0</v>
      </c>
      <c r="X111" s="148"/>
      <c r="Y111" s="148"/>
      <c r="Z111" s="148"/>
      <c r="AA111" s="150"/>
      <c r="AB111" s="148"/>
      <c r="AC111" s="148"/>
      <c r="AD111" s="150"/>
      <c r="AE111" s="148"/>
      <c r="AF111" s="148"/>
      <c r="AG111" s="150"/>
    </row>
    <row r="112" spans="1:33" ht="24" customHeight="1">
      <c r="A112" s="145"/>
      <c r="B112" s="308"/>
      <c r="C112" s="309" t="s">
        <v>719</v>
      </c>
      <c r="D112" s="169"/>
      <c r="E112" s="202" t="s">
        <v>720</v>
      </c>
      <c r="F112" s="203"/>
      <c r="G112" s="257" t="s">
        <v>429</v>
      </c>
      <c r="H112" s="205"/>
      <c r="I112" s="206"/>
      <c r="J112" s="173"/>
      <c r="K112" s="206">
        <v>1</v>
      </c>
      <c r="L112" s="260">
        <f>ROUNDDOWN(H112*I112*J112*K112,3)</f>
        <v>0</v>
      </c>
      <c r="M112" s="212"/>
      <c r="N112" s="260">
        <f>M112*L112</f>
        <v>0</v>
      </c>
      <c r="O112" s="204"/>
      <c r="P112" s="265">
        <f>L112*O112</f>
        <v>0</v>
      </c>
      <c r="Q112" s="266">
        <f>N112-P112</f>
        <v>0</v>
      </c>
      <c r="R112" s="209"/>
      <c r="S112" s="209"/>
      <c r="T112" s="293">
        <f>IF(S112="",R112,MIN(R112:S112))</f>
        <v>0</v>
      </c>
      <c r="U112" s="293">
        <f t="shared" si="16"/>
        <v>0</v>
      </c>
      <c r="V112" s="293">
        <f t="shared" si="17"/>
        <v>0</v>
      </c>
      <c r="X112" s="148"/>
      <c r="Y112" s="148"/>
      <c r="Z112" s="148"/>
      <c r="AA112" s="150"/>
      <c r="AB112" s="148"/>
      <c r="AC112" s="148"/>
      <c r="AD112" s="150"/>
      <c r="AE112" s="148"/>
      <c r="AF112" s="148"/>
      <c r="AG112" s="150"/>
    </row>
    <row r="113" spans="1:33" ht="24" customHeight="1">
      <c r="A113" s="145"/>
      <c r="B113" s="308"/>
      <c r="C113" s="307" t="s">
        <v>775</v>
      </c>
      <c r="D113" s="158"/>
      <c r="E113" s="197" t="s">
        <v>418</v>
      </c>
      <c r="F113" s="198"/>
      <c r="G113" s="270" t="s">
        <v>429</v>
      </c>
      <c r="H113" s="213"/>
      <c r="I113" s="214"/>
      <c r="J113" s="214"/>
      <c r="K113" s="214">
        <v>1</v>
      </c>
      <c r="L113" s="273">
        <f>ROUNDDOWN(H113*I113*J113*K113,3)</f>
        <v>0</v>
      </c>
      <c r="M113" s="200"/>
      <c r="N113" s="273">
        <f>M113*L113</f>
        <v>0</v>
      </c>
      <c r="O113" s="200"/>
      <c r="P113" s="279">
        <f>L113*O113</f>
        <v>0</v>
      </c>
      <c r="Q113" s="280">
        <f>N113-P113</f>
        <v>0</v>
      </c>
      <c r="R113" s="192"/>
      <c r="S113" s="192"/>
      <c r="T113" s="288">
        <f>IF(S113="",R113,MIN(R113:S113))</f>
        <v>0</v>
      </c>
      <c r="U113" s="288">
        <f t="shared" si="16"/>
        <v>0</v>
      </c>
      <c r="V113" s="288">
        <f t="shared" si="17"/>
        <v>0</v>
      </c>
      <c r="X113" s="148"/>
      <c r="Y113" s="148"/>
      <c r="Z113" s="148"/>
      <c r="AA113" s="150"/>
      <c r="AB113" s="148"/>
      <c r="AC113" s="148"/>
      <c r="AD113" s="150"/>
      <c r="AE113" s="148"/>
      <c r="AF113" s="148"/>
      <c r="AG113" s="150"/>
    </row>
    <row r="114" spans="1:33" ht="24" customHeight="1">
      <c r="A114" s="145"/>
      <c r="B114" s="308"/>
      <c r="C114" s="309" t="s">
        <v>776</v>
      </c>
      <c r="D114" s="169"/>
      <c r="E114" s="202" t="s">
        <v>285</v>
      </c>
      <c r="F114" s="203"/>
      <c r="G114" s="257" t="s">
        <v>429</v>
      </c>
      <c r="H114" s="205"/>
      <c r="I114" s="206"/>
      <c r="J114" s="173"/>
      <c r="K114" s="206">
        <v>1</v>
      </c>
      <c r="L114" s="260">
        <f>ROUNDDOWN(H114*I114*J114*K114,3)</f>
        <v>0</v>
      </c>
      <c r="M114" s="212"/>
      <c r="N114" s="260">
        <f>M114*L114</f>
        <v>0</v>
      </c>
      <c r="O114" s="212"/>
      <c r="P114" s="265">
        <f>L114*O114</f>
        <v>0</v>
      </c>
      <c r="Q114" s="266">
        <f>N114-P114</f>
        <v>0</v>
      </c>
      <c r="R114" s="209"/>
      <c r="S114" s="209"/>
      <c r="T114" s="293">
        <f>IF(S114="",R114,MIN(R114:S114))</f>
        <v>0</v>
      </c>
      <c r="U114" s="293">
        <f t="shared" si="16"/>
        <v>0</v>
      </c>
      <c r="V114" s="293">
        <f t="shared" si="17"/>
        <v>0</v>
      </c>
      <c r="X114" s="148"/>
      <c r="Y114" s="148"/>
      <c r="Z114" s="148"/>
      <c r="AA114" s="150"/>
      <c r="AB114" s="148"/>
      <c r="AC114" s="148"/>
      <c r="AD114" s="150"/>
      <c r="AE114" s="148"/>
      <c r="AF114" s="148"/>
      <c r="AG114" s="150"/>
    </row>
    <row r="115" spans="1:33" ht="24" customHeight="1">
      <c r="A115" s="145"/>
      <c r="B115" s="308"/>
      <c r="C115" s="297" t="s">
        <v>777</v>
      </c>
      <c r="D115" s="599"/>
      <c r="E115" s="600" t="s">
        <v>418</v>
      </c>
      <c r="F115" s="601"/>
      <c r="G115" s="602" t="s">
        <v>429</v>
      </c>
      <c r="H115" s="603"/>
      <c r="I115" s="604"/>
      <c r="J115" s="604"/>
      <c r="K115" s="604">
        <v>1</v>
      </c>
      <c r="L115" s="606">
        <f t="shared" si="9"/>
        <v>0</v>
      </c>
      <c r="M115" s="619"/>
      <c r="N115" s="606">
        <f t="shared" si="10"/>
        <v>0</v>
      </c>
      <c r="O115" s="620"/>
      <c r="P115" s="607">
        <f t="shared" si="11"/>
        <v>0</v>
      </c>
      <c r="Q115" s="608">
        <f t="shared" si="12"/>
        <v>0</v>
      </c>
      <c r="R115" s="609"/>
      <c r="S115" s="609"/>
      <c r="T115" s="610">
        <f t="shared" si="13"/>
        <v>0</v>
      </c>
      <c r="U115" s="610">
        <f t="shared" si="16"/>
        <v>0</v>
      </c>
      <c r="V115" s="610">
        <f t="shared" si="17"/>
        <v>0</v>
      </c>
      <c r="X115" s="148"/>
      <c r="Y115" s="148"/>
      <c r="Z115" s="148"/>
      <c r="AA115" s="150"/>
      <c r="AB115" s="148"/>
      <c r="AC115" s="148"/>
      <c r="AD115" s="150"/>
      <c r="AE115" s="148"/>
      <c r="AF115" s="148"/>
      <c r="AG115" s="150"/>
    </row>
    <row r="116" spans="1:33" ht="24" customHeight="1">
      <c r="A116" s="145"/>
      <c r="B116" s="308"/>
      <c r="C116" s="307" t="s">
        <v>777</v>
      </c>
      <c r="D116" s="158"/>
      <c r="E116" s="197" t="s">
        <v>418</v>
      </c>
      <c r="F116" s="198"/>
      <c r="G116" s="270" t="s">
        <v>429</v>
      </c>
      <c r="H116" s="213"/>
      <c r="I116" s="214"/>
      <c r="J116" s="214"/>
      <c r="K116" s="214">
        <v>1</v>
      </c>
      <c r="L116" s="273">
        <f t="shared" si="9"/>
        <v>0</v>
      </c>
      <c r="M116" s="200"/>
      <c r="N116" s="273">
        <f t="shared" si="10"/>
        <v>0</v>
      </c>
      <c r="O116" s="211"/>
      <c r="P116" s="279">
        <f t="shared" si="11"/>
        <v>0</v>
      </c>
      <c r="Q116" s="280">
        <f t="shared" si="12"/>
        <v>0</v>
      </c>
      <c r="R116" s="192"/>
      <c r="S116" s="192"/>
      <c r="T116" s="288">
        <f t="shared" si="13"/>
        <v>0</v>
      </c>
      <c r="U116" s="288">
        <f t="shared" si="16"/>
        <v>0</v>
      </c>
      <c r="V116" s="288">
        <f t="shared" si="17"/>
        <v>0</v>
      </c>
      <c r="X116" s="148"/>
      <c r="Y116" s="148"/>
      <c r="Z116" s="148"/>
      <c r="AA116" s="150"/>
      <c r="AB116" s="148"/>
      <c r="AC116" s="148"/>
      <c r="AD116" s="150"/>
      <c r="AE116" s="148"/>
      <c r="AF116" s="148"/>
      <c r="AG116" s="150"/>
    </row>
    <row r="117" spans="1:33" ht="24" customHeight="1">
      <c r="A117" s="145"/>
      <c r="B117" s="308"/>
      <c r="C117" s="307" t="s">
        <v>777</v>
      </c>
      <c r="D117" s="158"/>
      <c r="E117" s="197" t="s">
        <v>419</v>
      </c>
      <c r="F117" s="198"/>
      <c r="G117" s="256" t="s">
        <v>429</v>
      </c>
      <c r="H117" s="213"/>
      <c r="I117" s="214"/>
      <c r="J117" s="167"/>
      <c r="K117" s="214">
        <v>1</v>
      </c>
      <c r="L117" s="259">
        <f t="shared" si="9"/>
        <v>0</v>
      </c>
      <c r="M117" s="200"/>
      <c r="N117" s="259">
        <f t="shared" si="10"/>
        <v>0</v>
      </c>
      <c r="O117" s="200"/>
      <c r="P117" s="263">
        <f t="shared" si="11"/>
        <v>0</v>
      </c>
      <c r="Q117" s="264">
        <f t="shared" si="12"/>
        <v>0</v>
      </c>
      <c r="R117" s="192"/>
      <c r="S117" s="192"/>
      <c r="T117" s="288">
        <f t="shared" si="13"/>
        <v>0</v>
      </c>
      <c r="U117" s="288">
        <f t="shared" si="16"/>
        <v>0</v>
      </c>
      <c r="V117" s="288">
        <f t="shared" si="17"/>
        <v>0</v>
      </c>
      <c r="X117" s="148"/>
      <c r="Y117" s="148"/>
      <c r="Z117" s="148"/>
      <c r="AA117" s="150"/>
      <c r="AB117" s="148"/>
      <c r="AC117" s="148"/>
      <c r="AD117" s="150"/>
      <c r="AE117" s="148"/>
      <c r="AF117" s="148"/>
      <c r="AG117" s="150"/>
    </row>
    <row r="118" spans="1:33" ht="24" customHeight="1">
      <c r="A118" s="145"/>
      <c r="B118" s="308"/>
      <c r="C118" s="309"/>
      <c r="D118" s="169"/>
      <c r="E118" s="202"/>
      <c r="F118" s="203"/>
      <c r="G118" s="257" t="s">
        <v>429</v>
      </c>
      <c r="H118" s="205"/>
      <c r="I118" s="206"/>
      <c r="J118" s="173"/>
      <c r="K118" s="206">
        <v>1</v>
      </c>
      <c r="L118" s="260">
        <f t="shared" si="9"/>
        <v>0</v>
      </c>
      <c r="M118" s="212"/>
      <c r="N118" s="260">
        <f t="shared" si="10"/>
        <v>0</v>
      </c>
      <c r="O118" s="212"/>
      <c r="P118" s="265">
        <f t="shared" si="11"/>
        <v>0</v>
      </c>
      <c r="Q118" s="266">
        <f t="shared" si="12"/>
        <v>0</v>
      </c>
      <c r="R118" s="209"/>
      <c r="S118" s="209"/>
      <c r="T118" s="293">
        <f t="shared" si="13"/>
        <v>0</v>
      </c>
      <c r="U118" s="293">
        <f t="shared" si="16"/>
        <v>0</v>
      </c>
      <c r="V118" s="293">
        <f t="shared" si="17"/>
        <v>0</v>
      </c>
      <c r="X118" s="148"/>
      <c r="Y118" s="148"/>
      <c r="Z118" s="148"/>
      <c r="AA118" s="150"/>
      <c r="AB118" s="148"/>
      <c r="AC118" s="148"/>
      <c r="AD118" s="150"/>
      <c r="AE118" s="148"/>
      <c r="AF118" s="148"/>
      <c r="AG118" s="150"/>
    </row>
    <row r="119" spans="1:33" ht="24" customHeight="1">
      <c r="A119" s="145"/>
      <c r="B119" s="304" t="s">
        <v>289</v>
      </c>
      <c r="C119" s="307" t="s">
        <v>294</v>
      </c>
      <c r="D119" s="158"/>
      <c r="E119" s="197" t="s">
        <v>285</v>
      </c>
      <c r="F119" s="198"/>
      <c r="G119" s="270" t="s">
        <v>273</v>
      </c>
      <c r="H119" s="213"/>
      <c r="I119" s="214"/>
      <c r="J119" s="296"/>
      <c r="K119" s="296">
        <v>1</v>
      </c>
      <c r="L119" s="273">
        <f t="shared" si="9"/>
        <v>0</v>
      </c>
      <c r="M119" s="190"/>
      <c r="N119" s="273">
        <f t="shared" si="10"/>
        <v>0</v>
      </c>
      <c r="O119" s="191"/>
      <c r="P119" s="279">
        <f t="shared" si="11"/>
        <v>0</v>
      </c>
      <c r="Q119" s="280">
        <f t="shared" si="12"/>
        <v>0</v>
      </c>
      <c r="R119" s="192"/>
      <c r="S119" s="192"/>
      <c r="T119" s="288">
        <f t="shared" si="13"/>
        <v>0</v>
      </c>
      <c r="U119" s="288">
        <f t="shared" si="16"/>
        <v>0</v>
      </c>
      <c r="V119" s="288">
        <f t="shared" si="17"/>
        <v>0</v>
      </c>
      <c r="X119" s="148"/>
      <c r="Y119" s="148"/>
      <c r="Z119" s="148"/>
      <c r="AA119" s="150"/>
      <c r="AB119" s="148"/>
      <c r="AC119" s="148"/>
      <c r="AD119" s="150"/>
      <c r="AE119" s="148"/>
      <c r="AF119" s="148"/>
      <c r="AG119" s="150"/>
    </row>
    <row r="120" spans="1:33" ht="24" customHeight="1">
      <c r="A120" s="145"/>
      <c r="B120" s="308"/>
      <c r="C120" s="307" t="s">
        <v>294</v>
      </c>
      <c r="D120" s="158"/>
      <c r="E120" s="164" t="s">
        <v>285</v>
      </c>
      <c r="F120" s="165"/>
      <c r="G120" s="256" t="s">
        <v>273</v>
      </c>
      <c r="H120" s="166"/>
      <c r="I120" s="167"/>
      <c r="J120" s="168"/>
      <c r="K120" s="168">
        <v>1</v>
      </c>
      <c r="L120" s="259">
        <f t="shared" si="9"/>
        <v>0</v>
      </c>
      <c r="M120" s="187"/>
      <c r="N120" s="259">
        <f t="shared" si="10"/>
        <v>0</v>
      </c>
      <c r="O120" s="195"/>
      <c r="P120" s="263">
        <f t="shared" si="11"/>
        <v>0</v>
      </c>
      <c r="Q120" s="264">
        <f t="shared" si="12"/>
        <v>0</v>
      </c>
      <c r="R120" s="161"/>
      <c r="S120" s="161"/>
      <c r="T120" s="268">
        <f t="shared" si="13"/>
        <v>0</v>
      </c>
      <c r="U120" s="268">
        <f t="shared" si="16"/>
        <v>0</v>
      </c>
      <c r="V120" s="268">
        <f t="shared" si="17"/>
        <v>0</v>
      </c>
      <c r="X120" s="148"/>
      <c r="Y120" s="148"/>
      <c r="Z120" s="148"/>
      <c r="AA120" s="150"/>
      <c r="AB120" s="148"/>
      <c r="AC120" s="148"/>
      <c r="AD120" s="150"/>
      <c r="AE120" s="148"/>
      <c r="AF120" s="148"/>
      <c r="AG120" s="150"/>
    </row>
    <row r="121" spans="1:33" ht="24" customHeight="1">
      <c r="A121" s="145"/>
      <c r="B121" s="308"/>
      <c r="C121" s="309" t="s">
        <v>294</v>
      </c>
      <c r="D121" s="169"/>
      <c r="E121" s="170" t="s">
        <v>285</v>
      </c>
      <c r="F121" s="171"/>
      <c r="G121" s="257" t="s">
        <v>273</v>
      </c>
      <c r="H121" s="172"/>
      <c r="I121" s="173"/>
      <c r="J121" s="174"/>
      <c r="K121" s="174">
        <v>1</v>
      </c>
      <c r="L121" s="260">
        <f t="shared" si="9"/>
        <v>0</v>
      </c>
      <c r="M121" s="188"/>
      <c r="N121" s="260">
        <f t="shared" si="10"/>
        <v>0</v>
      </c>
      <c r="O121" s="196"/>
      <c r="P121" s="265">
        <f t="shared" si="11"/>
        <v>0</v>
      </c>
      <c r="Q121" s="266">
        <f t="shared" si="12"/>
        <v>0</v>
      </c>
      <c r="R121" s="177"/>
      <c r="S121" s="177"/>
      <c r="T121" s="269">
        <f t="shared" si="13"/>
        <v>0</v>
      </c>
      <c r="U121" s="269">
        <f t="shared" si="16"/>
        <v>0</v>
      </c>
      <c r="V121" s="269">
        <f t="shared" si="17"/>
        <v>0</v>
      </c>
      <c r="X121" s="148"/>
      <c r="Y121" s="148"/>
      <c r="Z121" s="148"/>
      <c r="AA121" s="150"/>
      <c r="AB121" s="148"/>
      <c r="AC121" s="148"/>
      <c r="AD121" s="150"/>
      <c r="AE121" s="148"/>
      <c r="AF121" s="148"/>
      <c r="AG121" s="150"/>
    </row>
    <row r="122" spans="1:33" ht="24" customHeight="1">
      <c r="A122" s="145"/>
      <c r="B122" s="308"/>
      <c r="C122" s="307" t="s">
        <v>298</v>
      </c>
      <c r="D122" s="158"/>
      <c r="E122" s="197" t="s">
        <v>285</v>
      </c>
      <c r="F122" s="198"/>
      <c r="G122" s="270" t="s">
        <v>273</v>
      </c>
      <c r="H122" s="213"/>
      <c r="I122" s="214"/>
      <c r="J122" s="296"/>
      <c r="K122" s="296">
        <v>1</v>
      </c>
      <c r="L122" s="273">
        <f t="shared" si="9"/>
        <v>0</v>
      </c>
      <c r="M122" s="190"/>
      <c r="N122" s="273">
        <f t="shared" si="10"/>
        <v>0</v>
      </c>
      <c r="O122" s="199"/>
      <c r="P122" s="279">
        <f t="shared" si="11"/>
        <v>0</v>
      </c>
      <c r="Q122" s="280">
        <f t="shared" si="12"/>
        <v>0</v>
      </c>
      <c r="R122" s="192"/>
      <c r="S122" s="192"/>
      <c r="T122" s="288">
        <f t="shared" si="13"/>
        <v>0</v>
      </c>
      <c r="U122" s="288">
        <f t="shared" si="16"/>
        <v>0</v>
      </c>
      <c r="V122" s="288">
        <f t="shared" si="17"/>
        <v>0</v>
      </c>
      <c r="X122" s="148"/>
      <c r="Y122" s="148"/>
      <c r="Z122" s="148"/>
      <c r="AA122" s="150"/>
      <c r="AB122" s="148"/>
      <c r="AC122" s="148"/>
      <c r="AD122" s="150"/>
      <c r="AE122" s="148"/>
      <c r="AF122" s="148"/>
      <c r="AG122" s="150"/>
    </row>
    <row r="123" spans="1:33" ht="24" customHeight="1">
      <c r="A123" s="145"/>
      <c r="B123" s="308"/>
      <c r="C123" s="307" t="s">
        <v>298</v>
      </c>
      <c r="D123" s="158"/>
      <c r="E123" s="164" t="s">
        <v>285</v>
      </c>
      <c r="F123" s="165"/>
      <c r="G123" s="256" t="s">
        <v>273</v>
      </c>
      <c r="H123" s="166"/>
      <c r="I123" s="167"/>
      <c r="J123" s="168"/>
      <c r="K123" s="168">
        <v>1</v>
      </c>
      <c r="L123" s="259">
        <f t="shared" si="9"/>
        <v>0</v>
      </c>
      <c r="M123" s="187"/>
      <c r="N123" s="259">
        <f t="shared" si="10"/>
        <v>0</v>
      </c>
      <c r="O123" s="195"/>
      <c r="P123" s="263">
        <f t="shared" si="11"/>
        <v>0</v>
      </c>
      <c r="Q123" s="264">
        <f t="shared" si="12"/>
        <v>0</v>
      </c>
      <c r="R123" s="161"/>
      <c r="S123" s="161"/>
      <c r="T123" s="268">
        <f t="shared" si="13"/>
        <v>0</v>
      </c>
      <c r="U123" s="268">
        <f t="shared" si="16"/>
        <v>0</v>
      </c>
      <c r="V123" s="268">
        <f t="shared" si="17"/>
        <v>0</v>
      </c>
      <c r="X123" s="148"/>
      <c r="Y123" s="148"/>
      <c r="Z123" s="148"/>
      <c r="AA123" s="150"/>
      <c r="AB123" s="148"/>
      <c r="AC123" s="148"/>
      <c r="AD123" s="150"/>
      <c r="AE123" s="148"/>
      <c r="AF123" s="148"/>
      <c r="AG123" s="150"/>
    </row>
    <row r="124" spans="1:33" ht="24" customHeight="1">
      <c r="A124" s="145"/>
      <c r="B124" s="308"/>
      <c r="C124" s="307" t="s">
        <v>298</v>
      </c>
      <c r="D124" s="158"/>
      <c r="E124" s="197" t="s">
        <v>285</v>
      </c>
      <c r="F124" s="198"/>
      <c r="G124" s="256" t="s">
        <v>273</v>
      </c>
      <c r="H124" s="213"/>
      <c r="I124" s="214"/>
      <c r="J124" s="167"/>
      <c r="K124" s="214">
        <v>1</v>
      </c>
      <c r="L124" s="275">
        <f t="shared" si="9"/>
        <v>0</v>
      </c>
      <c r="M124" s="200"/>
      <c r="N124" s="259">
        <f t="shared" si="10"/>
        <v>0</v>
      </c>
      <c r="O124" s="195"/>
      <c r="P124" s="263">
        <f t="shared" si="11"/>
        <v>0</v>
      </c>
      <c r="Q124" s="264">
        <f t="shared" si="12"/>
        <v>0</v>
      </c>
      <c r="R124" s="161"/>
      <c r="S124" s="161"/>
      <c r="T124" s="268">
        <f t="shared" si="13"/>
        <v>0</v>
      </c>
      <c r="U124" s="268">
        <f t="shared" si="16"/>
        <v>0</v>
      </c>
      <c r="V124" s="268">
        <f t="shared" si="17"/>
        <v>0</v>
      </c>
      <c r="X124" s="148"/>
      <c r="Y124" s="148"/>
      <c r="Z124" s="148"/>
      <c r="AA124" s="150"/>
      <c r="AB124" s="148"/>
      <c r="AC124" s="148"/>
      <c r="AD124" s="150"/>
      <c r="AE124" s="148"/>
      <c r="AF124" s="148"/>
      <c r="AG124" s="150"/>
    </row>
    <row r="125" spans="1:33" ht="24" customHeight="1">
      <c r="A125" s="145"/>
      <c r="B125" s="308"/>
      <c r="C125" s="307" t="s">
        <v>298</v>
      </c>
      <c r="D125" s="158"/>
      <c r="E125" s="164" t="s">
        <v>285</v>
      </c>
      <c r="F125" s="165"/>
      <c r="G125" s="256" t="s">
        <v>273</v>
      </c>
      <c r="H125" s="166"/>
      <c r="I125" s="167"/>
      <c r="J125" s="168"/>
      <c r="K125" s="168">
        <v>1</v>
      </c>
      <c r="L125" s="259">
        <f t="shared" si="9"/>
        <v>0</v>
      </c>
      <c r="M125" s="187"/>
      <c r="N125" s="259">
        <f t="shared" si="10"/>
        <v>0</v>
      </c>
      <c r="O125" s="195"/>
      <c r="P125" s="263">
        <f t="shared" si="11"/>
        <v>0</v>
      </c>
      <c r="Q125" s="264">
        <f t="shared" si="12"/>
        <v>0</v>
      </c>
      <c r="R125" s="161"/>
      <c r="S125" s="161"/>
      <c r="T125" s="268">
        <f t="shared" si="13"/>
        <v>0</v>
      </c>
      <c r="U125" s="268">
        <f t="shared" ref="U125:U156" si="18">ROUNDDOWN(R125*N125,0)</f>
        <v>0</v>
      </c>
      <c r="V125" s="268">
        <f t="shared" ref="V125:V156" si="19">ROUNDDOWN(P125*T125,0)</f>
        <v>0</v>
      </c>
      <c r="X125" s="148"/>
      <c r="Y125" s="148"/>
      <c r="Z125" s="148"/>
      <c r="AA125" s="150"/>
      <c r="AB125" s="148"/>
      <c r="AC125" s="148"/>
      <c r="AD125" s="150"/>
      <c r="AE125" s="148"/>
      <c r="AF125" s="148"/>
      <c r="AG125" s="150"/>
    </row>
    <row r="126" spans="1:33" ht="24" customHeight="1">
      <c r="A126" s="145"/>
      <c r="B126" s="308"/>
      <c r="C126" s="307" t="s">
        <v>298</v>
      </c>
      <c r="D126" s="158"/>
      <c r="E126" s="164" t="s">
        <v>285</v>
      </c>
      <c r="F126" s="165"/>
      <c r="G126" s="256" t="s">
        <v>273</v>
      </c>
      <c r="H126" s="166"/>
      <c r="I126" s="167"/>
      <c r="J126" s="168"/>
      <c r="K126" s="168">
        <v>1</v>
      </c>
      <c r="L126" s="259">
        <f t="shared" si="9"/>
        <v>0</v>
      </c>
      <c r="M126" s="187"/>
      <c r="N126" s="259">
        <f t="shared" si="10"/>
        <v>0</v>
      </c>
      <c r="O126" s="195"/>
      <c r="P126" s="263">
        <f t="shared" si="11"/>
        <v>0</v>
      </c>
      <c r="Q126" s="264">
        <f t="shared" si="12"/>
        <v>0</v>
      </c>
      <c r="R126" s="161"/>
      <c r="S126" s="161"/>
      <c r="T126" s="268">
        <f t="shared" si="13"/>
        <v>0</v>
      </c>
      <c r="U126" s="268">
        <f t="shared" si="18"/>
        <v>0</v>
      </c>
      <c r="V126" s="268">
        <f t="shared" si="19"/>
        <v>0</v>
      </c>
      <c r="X126" s="148"/>
      <c r="Y126" s="148"/>
      <c r="Z126" s="148"/>
      <c r="AA126" s="150"/>
      <c r="AB126" s="148"/>
      <c r="AC126" s="148"/>
      <c r="AD126" s="150"/>
      <c r="AE126" s="148"/>
      <c r="AF126" s="148"/>
      <c r="AG126" s="150"/>
    </row>
    <row r="127" spans="1:33" ht="24" customHeight="1">
      <c r="A127" s="145"/>
      <c r="B127" s="308"/>
      <c r="C127" s="309" t="s">
        <v>298</v>
      </c>
      <c r="D127" s="169"/>
      <c r="E127" s="170" t="s">
        <v>285</v>
      </c>
      <c r="F127" s="171"/>
      <c r="G127" s="257" t="s">
        <v>273</v>
      </c>
      <c r="H127" s="172"/>
      <c r="I127" s="173"/>
      <c r="J127" s="174"/>
      <c r="K127" s="174">
        <v>1</v>
      </c>
      <c r="L127" s="260">
        <f t="shared" si="9"/>
        <v>0</v>
      </c>
      <c r="M127" s="188"/>
      <c r="N127" s="260">
        <f t="shared" si="10"/>
        <v>0</v>
      </c>
      <c r="O127" s="196"/>
      <c r="P127" s="265">
        <f t="shared" si="11"/>
        <v>0</v>
      </c>
      <c r="Q127" s="266">
        <f t="shared" si="12"/>
        <v>0</v>
      </c>
      <c r="R127" s="177"/>
      <c r="S127" s="177"/>
      <c r="T127" s="269">
        <f t="shared" si="13"/>
        <v>0</v>
      </c>
      <c r="U127" s="269">
        <f t="shared" si="18"/>
        <v>0</v>
      </c>
      <c r="V127" s="269">
        <f t="shared" si="19"/>
        <v>0</v>
      </c>
      <c r="X127" s="148"/>
      <c r="Y127" s="148"/>
      <c r="Z127" s="148"/>
      <c r="AA127" s="150"/>
      <c r="AB127" s="148"/>
      <c r="AC127" s="148"/>
      <c r="AD127" s="150"/>
      <c r="AE127" s="148"/>
      <c r="AF127" s="148"/>
      <c r="AG127" s="150"/>
    </row>
    <row r="128" spans="1:33" ht="24" customHeight="1">
      <c r="A128" s="145"/>
      <c r="B128" s="308"/>
      <c r="C128" s="307" t="s">
        <v>387</v>
      </c>
      <c r="D128" s="158" t="s">
        <v>908</v>
      </c>
      <c r="E128" s="197" t="s">
        <v>430</v>
      </c>
      <c r="F128" s="198"/>
      <c r="G128" s="270" t="s">
        <v>273</v>
      </c>
      <c r="H128" s="214"/>
      <c r="I128" s="214"/>
      <c r="J128" s="214"/>
      <c r="K128" s="296">
        <v>1</v>
      </c>
      <c r="L128" s="273">
        <f t="shared" ref="L128:L164" si="20">ROUNDDOWN(H128*I128*J128*K128,3)</f>
        <v>0</v>
      </c>
      <c r="M128" s="200"/>
      <c r="N128" s="273">
        <f t="shared" ref="N128:N164" si="21">M128*L128</f>
        <v>0</v>
      </c>
      <c r="O128" s="211"/>
      <c r="P128" s="279">
        <f t="shared" ref="P128:P164" si="22">L128*O128</f>
        <v>0</v>
      </c>
      <c r="Q128" s="280">
        <f t="shared" ref="Q128:Q164" si="23">N128-P128</f>
        <v>0</v>
      </c>
      <c r="R128" s="192"/>
      <c r="S128" s="192"/>
      <c r="T128" s="288">
        <f t="shared" ref="T128:T164" si="24">IF(S128="",R128,MIN(R128:S128))</f>
        <v>0</v>
      </c>
      <c r="U128" s="288">
        <f t="shared" si="18"/>
        <v>0</v>
      </c>
      <c r="V128" s="288">
        <f t="shared" si="19"/>
        <v>0</v>
      </c>
      <c r="X128" s="148"/>
      <c r="Y128" s="148"/>
      <c r="Z128" s="148"/>
      <c r="AA128" s="150"/>
      <c r="AB128" s="148"/>
      <c r="AC128" s="148"/>
      <c r="AD128" s="150"/>
      <c r="AE128" s="148"/>
      <c r="AF128" s="148"/>
      <c r="AG128" s="150"/>
    </row>
    <row r="129" spans="1:33" ht="24" customHeight="1">
      <c r="A129" s="145"/>
      <c r="B129" s="308"/>
      <c r="C129" s="307" t="s">
        <v>387</v>
      </c>
      <c r="D129" s="158" t="s">
        <v>389</v>
      </c>
      <c r="E129" s="164" t="s">
        <v>422</v>
      </c>
      <c r="F129" s="165"/>
      <c r="G129" s="256" t="s">
        <v>273</v>
      </c>
      <c r="H129" s="167"/>
      <c r="I129" s="167"/>
      <c r="J129" s="167"/>
      <c r="K129" s="168">
        <v>1</v>
      </c>
      <c r="L129" s="259">
        <f t="shared" si="20"/>
        <v>0</v>
      </c>
      <c r="M129" s="162"/>
      <c r="N129" s="259">
        <f t="shared" si="21"/>
        <v>0</v>
      </c>
      <c r="O129" s="163"/>
      <c r="P129" s="263">
        <f t="shared" si="22"/>
        <v>0</v>
      </c>
      <c r="Q129" s="264">
        <f t="shared" si="23"/>
        <v>0</v>
      </c>
      <c r="R129" s="161"/>
      <c r="S129" s="161"/>
      <c r="T129" s="268">
        <f t="shared" si="24"/>
        <v>0</v>
      </c>
      <c r="U129" s="268">
        <f t="shared" si="18"/>
        <v>0</v>
      </c>
      <c r="V129" s="268">
        <f t="shared" si="19"/>
        <v>0</v>
      </c>
      <c r="X129" s="148"/>
      <c r="Y129" s="148"/>
      <c r="Z129" s="148"/>
      <c r="AA129" s="150"/>
      <c r="AB129" s="148"/>
      <c r="AC129" s="148"/>
      <c r="AD129" s="150"/>
      <c r="AE129" s="148"/>
      <c r="AF129" s="148"/>
      <c r="AG129" s="150"/>
    </row>
    <row r="130" spans="1:33" ht="24" customHeight="1">
      <c r="A130" s="145"/>
      <c r="B130" s="308"/>
      <c r="C130" s="307" t="s">
        <v>387</v>
      </c>
      <c r="D130" s="158" t="s">
        <v>389</v>
      </c>
      <c r="E130" s="164" t="s">
        <v>422</v>
      </c>
      <c r="F130" s="165"/>
      <c r="G130" s="256" t="s">
        <v>273</v>
      </c>
      <c r="H130" s="167"/>
      <c r="I130" s="167"/>
      <c r="J130" s="167"/>
      <c r="K130" s="168">
        <v>1</v>
      </c>
      <c r="L130" s="259">
        <f t="shared" si="20"/>
        <v>0</v>
      </c>
      <c r="M130" s="162"/>
      <c r="N130" s="259">
        <f t="shared" si="21"/>
        <v>0</v>
      </c>
      <c r="O130" s="163"/>
      <c r="P130" s="263">
        <f t="shared" si="22"/>
        <v>0</v>
      </c>
      <c r="Q130" s="264">
        <f t="shared" si="23"/>
        <v>0</v>
      </c>
      <c r="R130" s="161"/>
      <c r="S130" s="161"/>
      <c r="T130" s="268">
        <f t="shared" si="24"/>
        <v>0</v>
      </c>
      <c r="U130" s="268">
        <f t="shared" si="18"/>
        <v>0</v>
      </c>
      <c r="V130" s="268">
        <f t="shared" si="19"/>
        <v>0</v>
      </c>
      <c r="X130" s="148"/>
      <c r="Y130" s="148"/>
      <c r="Z130" s="148"/>
      <c r="AA130" s="150"/>
      <c r="AB130" s="148"/>
      <c r="AC130" s="148"/>
      <c r="AD130" s="150"/>
      <c r="AE130" s="148"/>
      <c r="AF130" s="148"/>
      <c r="AG130" s="150"/>
    </row>
    <row r="131" spans="1:33" ht="24" customHeight="1">
      <c r="A131" s="145"/>
      <c r="B131" s="308"/>
      <c r="C131" s="307" t="s">
        <v>387</v>
      </c>
      <c r="D131" s="158" t="s">
        <v>909</v>
      </c>
      <c r="E131" s="164" t="s">
        <v>422</v>
      </c>
      <c r="F131" s="165"/>
      <c r="G131" s="256" t="s">
        <v>273</v>
      </c>
      <c r="H131" s="167"/>
      <c r="I131" s="167"/>
      <c r="J131" s="167"/>
      <c r="K131" s="168">
        <v>1</v>
      </c>
      <c r="L131" s="259">
        <f t="shared" si="20"/>
        <v>0</v>
      </c>
      <c r="M131" s="162"/>
      <c r="N131" s="259">
        <f t="shared" si="21"/>
        <v>0</v>
      </c>
      <c r="O131" s="163"/>
      <c r="P131" s="263">
        <f t="shared" si="22"/>
        <v>0</v>
      </c>
      <c r="Q131" s="264">
        <f t="shared" si="23"/>
        <v>0</v>
      </c>
      <c r="R131" s="161"/>
      <c r="S131" s="161"/>
      <c r="T131" s="268">
        <f t="shared" si="24"/>
        <v>0</v>
      </c>
      <c r="U131" s="268">
        <f t="shared" si="18"/>
        <v>0</v>
      </c>
      <c r="V131" s="268">
        <f t="shared" si="19"/>
        <v>0</v>
      </c>
      <c r="X131" s="148"/>
      <c r="Y131" s="148"/>
      <c r="Z131" s="148"/>
      <c r="AA131" s="150"/>
      <c r="AB131" s="148"/>
      <c r="AC131" s="148"/>
      <c r="AD131" s="150"/>
      <c r="AE131" s="148"/>
      <c r="AF131" s="148"/>
      <c r="AG131" s="150"/>
    </row>
    <row r="132" spans="1:33" ht="24" customHeight="1">
      <c r="A132" s="145"/>
      <c r="B132" s="308"/>
      <c r="C132" s="307" t="s">
        <v>387</v>
      </c>
      <c r="D132" s="158"/>
      <c r="E132" s="164" t="s">
        <v>422</v>
      </c>
      <c r="F132" s="165"/>
      <c r="G132" s="256" t="s">
        <v>273</v>
      </c>
      <c r="H132" s="167"/>
      <c r="I132" s="167"/>
      <c r="J132" s="167"/>
      <c r="K132" s="168">
        <v>1</v>
      </c>
      <c r="L132" s="259">
        <f t="shared" si="20"/>
        <v>0</v>
      </c>
      <c r="M132" s="162"/>
      <c r="N132" s="259">
        <f t="shared" si="21"/>
        <v>0</v>
      </c>
      <c r="O132" s="163"/>
      <c r="P132" s="263">
        <f t="shared" si="22"/>
        <v>0</v>
      </c>
      <c r="Q132" s="264">
        <f t="shared" si="23"/>
        <v>0</v>
      </c>
      <c r="R132" s="161"/>
      <c r="S132" s="161"/>
      <c r="T132" s="268">
        <f t="shared" si="24"/>
        <v>0</v>
      </c>
      <c r="U132" s="268">
        <f t="shared" si="18"/>
        <v>0</v>
      </c>
      <c r="V132" s="268">
        <f t="shared" si="19"/>
        <v>0</v>
      </c>
      <c r="X132" s="148"/>
      <c r="Y132" s="148"/>
      <c r="Z132" s="148"/>
      <c r="AA132" s="150"/>
      <c r="AB132" s="148"/>
      <c r="AC132" s="148"/>
      <c r="AD132" s="150"/>
      <c r="AE132" s="148"/>
      <c r="AF132" s="148"/>
      <c r="AG132" s="150"/>
    </row>
    <row r="133" spans="1:33" ht="24" customHeight="1">
      <c r="A133" s="145"/>
      <c r="B133" s="308"/>
      <c r="C133" s="307" t="s">
        <v>387</v>
      </c>
      <c r="D133" s="158"/>
      <c r="E133" s="164" t="s">
        <v>422</v>
      </c>
      <c r="F133" s="165"/>
      <c r="G133" s="256" t="s">
        <v>273</v>
      </c>
      <c r="H133" s="167"/>
      <c r="I133" s="167"/>
      <c r="J133" s="167"/>
      <c r="K133" s="168">
        <v>1</v>
      </c>
      <c r="L133" s="259">
        <f t="shared" si="20"/>
        <v>0</v>
      </c>
      <c r="M133" s="162"/>
      <c r="N133" s="259">
        <f t="shared" si="21"/>
        <v>0</v>
      </c>
      <c r="O133" s="163"/>
      <c r="P133" s="263">
        <f t="shared" si="22"/>
        <v>0</v>
      </c>
      <c r="Q133" s="264">
        <f t="shared" si="23"/>
        <v>0</v>
      </c>
      <c r="R133" s="161"/>
      <c r="S133" s="161"/>
      <c r="T133" s="268">
        <f t="shared" si="24"/>
        <v>0</v>
      </c>
      <c r="U133" s="268">
        <f t="shared" si="18"/>
        <v>0</v>
      </c>
      <c r="V133" s="268">
        <f t="shared" si="19"/>
        <v>0</v>
      </c>
      <c r="X133" s="148"/>
      <c r="Y133" s="148"/>
      <c r="Z133" s="148"/>
      <c r="AA133" s="150"/>
      <c r="AB133" s="148"/>
      <c r="AC133" s="148"/>
      <c r="AD133" s="150"/>
      <c r="AE133" s="148"/>
      <c r="AF133" s="148"/>
      <c r="AG133" s="150"/>
    </row>
    <row r="134" spans="1:33" ht="24" customHeight="1">
      <c r="A134" s="145"/>
      <c r="B134" s="308"/>
      <c r="C134" s="309" t="s">
        <v>387</v>
      </c>
      <c r="D134" s="169"/>
      <c r="E134" s="170" t="s">
        <v>430</v>
      </c>
      <c r="F134" s="171"/>
      <c r="G134" s="257" t="s">
        <v>273</v>
      </c>
      <c r="H134" s="173"/>
      <c r="I134" s="173"/>
      <c r="J134" s="173"/>
      <c r="K134" s="174">
        <v>1</v>
      </c>
      <c r="L134" s="260">
        <f t="shared" si="20"/>
        <v>0</v>
      </c>
      <c r="M134" s="178"/>
      <c r="N134" s="260">
        <f t="shared" si="21"/>
        <v>0</v>
      </c>
      <c r="O134" s="204"/>
      <c r="P134" s="265">
        <f t="shared" si="22"/>
        <v>0</v>
      </c>
      <c r="Q134" s="266">
        <f t="shared" si="23"/>
        <v>0</v>
      </c>
      <c r="R134" s="177"/>
      <c r="S134" s="177"/>
      <c r="T134" s="269">
        <f t="shared" si="24"/>
        <v>0</v>
      </c>
      <c r="U134" s="269">
        <f t="shared" si="18"/>
        <v>0</v>
      </c>
      <c r="V134" s="269">
        <f t="shared" si="19"/>
        <v>0</v>
      </c>
      <c r="X134" s="148"/>
      <c r="Y134" s="148"/>
      <c r="Z134" s="148"/>
      <c r="AA134" s="150"/>
      <c r="AB134" s="148"/>
      <c r="AC134" s="148"/>
      <c r="AD134" s="150"/>
      <c r="AE134" s="148"/>
      <c r="AF134" s="148"/>
      <c r="AG134" s="150"/>
    </row>
    <row r="135" spans="1:33" ht="24" customHeight="1">
      <c r="A135" s="145"/>
      <c r="B135" s="308"/>
      <c r="C135" s="305" t="s">
        <v>314</v>
      </c>
      <c r="D135" s="154" t="s">
        <v>928</v>
      </c>
      <c r="E135" s="180" t="s">
        <v>929</v>
      </c>
      <c r="F135" s="181" t="s">
        <v>930</v>
      </c>
      <c r="G135" s="255" t="s">
        <v>273</v>
      </c>
      <c r="H135" s="182"/>
      <c r="I135" s="183"/>
      <c r="J135" s="183"/>
      <c r="K135" s="184">
        <v>1</v>
      </c>
      <c r="L135" s="258">
        <f t="shared" si="20"/>
        <v>0</v>
      </c>
      <c r="M135" s="179"/>
      <c r="N135" s="258">
        <f t="shared" si="21"/>
        <v>0</v>
      </c>
      <c r="O135" s="201"/>
      <c r="P135" s="261">
        <f t="shared" si="22"/>
        <v>0</v>
      </c>
      <c r="Q135" s="262">
        <f t="shared" si="23"/>
        <v>0</v>
      </c>
      <c r="R135" s="157"/>
      <c r="S135" s="157"/>
      <c r="T135" s="267">
        <f t="shared" si="24"/>
        <v>0</v>
      </c>
      <c r="U135" s="267">
        <f t="shared" si="18"/>
        <v>0</v>
      </c>
      <c r="V135" s="267">
        <f t="shared" si="19"/>
        <v>0</v>
      </c>
      <c r="X135" s="148"/>
      <c r="Y135" s="148"/>
      <c r="Z135" s="148"/>
      <c r="AA135" s="150"/>
      <c r="AB135" s="148"/>
      <c r="AC135" s="148"/>
      <c r="AD135" s="150"/>
      <c r="AE135" s="148"/>
      <c r="AF135" s="148"/>
      <c r="AG135" s="150"/>
    </row>
    <row r="136" spans="1:33" ht="24" customHeight="1">
      <c r="A136" s="145"/>
      <c r="B136" s="308"/>
      <c r="C136" s="307" t="s">
        <v>314</v>
      </c>
      <c r="D136" s="158"/>
      <c r="E136" s="164"/>
      <c r="F136" s="165"/>
      <c r="G136" s="256" t="s">
        <v>273</v>
      </c>
      <c r="H136" s="167"/>
      <c r="I136" s="167"/>
      <c r="J136" s="167"/>
      <c r="K136" s="168">
        <v>1</v>
      </c>
      <c r="L136" s="259">
        <f t="shared" si="20"/>
        <v>0</v>
      </c>
      <c r="M136" s="162"/>
      <c r="N136" s="259">
        <f t="shared" si="21"/>
        <v>0</v>
      </c>
      <c r="O136" s="163"/>
      <c r="P136" s="263">
        <f t="shared" si="22"/>
        <v>0</v>
      </c>
      <c r="Q136" s="264">
        <f t="shared" si="23"/>
        <v>0</v>
      </c>
      <c r="R136" s="161"/>
      <c r="S136" s="161"/>
      <c r="T136" s="268">
        <f t="shared" si="24"/>
        <v>0</v>
      </c>
      <c r="U136" s="268">
        <f t="shared" si="18"/>
        <v>0</v>
      </c>
      <c r="V136" s="268">
        <f t="shared" si="19"/>
        <v>0</v>
      </c>
      <c r="X136" s="148"/>
      <c r="Y136" s="148"/>
      <c r="Z136" s="148"/>
      <c r="AA136" s="150"/>
      <c r="AB136" s="148"/>
      <c r="AC136" s="148"/>
      <c r="AD136" s="150"/>
      <c r="AE136" s="148"/>
      <c r="AF136" s="148"/>
      <c r="AG136" s="150"/>
    </row>
    <row r="137" spans="1:33" ht="24" customHeight="1">
      <c r="A137" s="145"/>
      <c r="B137" s="308"/>
      <c r="C137" s="307" t="s">
        <v>314</v>
      </c>
      <c r="D137" s="158"/>
      <c r="E137" s="164"/>
      <c r="F137" s="165"/>
      <c r="G137" s="256" t="s">
        <v>273</v>
      </c>
      <c r="H137" s="167"/>
      <c r="I137" s="167"/>
      <c r="J137" s="167"/>
      <c r="K137" s="168">
        <v>1</v>
      </c>
      <c r="L137" s="259">
        <f t="shared" si="20"/>
        <v>0</v>
      </c>
      <c r="M137" s="162"/>
      <c r="N137" s="259">
        <f t="shared" si="21"/>
        <v>0</v>
      </c>
      <c r="O137" s="163"/>
      <c r="P137" s="263">
        <f t="shared" si="22"/>
        <v>0</v>
      </c>
      <c r="Q137" s="264">
        <f t="shared" si="23"/>
        <v>0</v>
      </c>
      <c r="R137" s="161"/>
      <c r="S137" s="161"/>
      <c r="T137" s="268">
        <f t="shared" si="24"/>
        <v>0</v>
      </c>
      <c r="U137" s="268">
        <f t="shared" si="18"/>
        <v>0</v>
      </c>
      <c r="V137" s="268">
        <f t="shared" si="19"/>
        <v>0</v>
      </c>
      <c r="X137" s="148"/>
      <c r="Y137" s="148"/>
      <c r="Z137" s="148"/>
      <c r="AA137" s="150"/>
      <c r="AB137" s="148"/>
      <c r="AC137" s="148"/>
      <c r="AD137" s="150"/>
      <c r="AE137" s="148"/>
      <c r="AF137" s="148"/>
      <c r="AG137" s="150"/>
    </row>
    <row r="138" spans="1:33" ht="24" customHeight="1">
      <c r="A138" s="145"/>
      <c r="B138" s="308"/>
      <c r="C138" s="309" t="s">
        <v>314</v>
      </c>
      <c r="D138" s="169"/>
      <c r="E138" s="170"/>
      <c r="F138" s="171"/>
      <c r="G138" s="257" t="s">
        <v>273</v>
      </c>
      <c r="H138" s="172"/>
      <c r="I138" s="173"/>
      <c r="J138" s="173"/>
      <c r="K138" s="174">
        <v>1</v>
      </c>
      <c r="L138" s="260">
        <f t="shared" si="20"/>
        <v>0</v>
      </c>
      <c r="M138" s="178"/>
      <c r="N138" s="260">
        <f t="shared" si="21"/>
        <v>0</v>
      </c>
      <c r="O138" s="204"/>
      <c r="P138" s="265">
        <f t="shared" si="22"/>
        <v>0</v>
      </c>
      <c r="Q138" s="266">
        <f t="shared" si="23"/>
        <v>0</v>
      </c>
      <c r="R138" s="177"/>
      <c r="S138" s="177"/>
      <c r="T138" s="269">
        <f t="shared" si="24"/>
        <v>0</v>
      </c>
      <c r="U138" s="269">
        <f t="shared" si="18"/>
        <v>0</v>
      </c>
      <c r="V138" s="269">
        <f t="shared" si="19"/>
        <v>0</v>
      </c>
      <c r="X138" s="148"/>
      <c r="Y138" s="148"/>
      <c r="Z138" s="148"/>
      <c r="AA138" s="150"/>
      <c r="AB138" s="148"/>
      <c r="AC138" s="148"/>
      <c r="AD138" s="150"/>
      <c r="AE138" s="148"/>
      <c r="AF138" s="148"/>
      <c r="AG138" s="150"/>
    </row>
    <row r="139" spans="1:33" ht="24" customHeight="1">
      <c r="A139" s="145"/>
      <c r="B139" s="306"/>
      <c r="C139" s="305" t="s">
        <v>315</v>
      </c>
      <c r="D139" s="154"/>
      <c r="E139" s="180" t="s">
        <v>292</v>
      </c>
      <c r="F139" s="181"/>
      <c r="G139" s="255" t="s">
        <v>273</v>
      </c>
      <c r="H139" s="182"/>
      <c r="I139" s="183"/>
      <c r="J139" s="183"/>
      <c r="K139" s="184">
        <v>1</v>
      </c>
      <c r="L139" s="258">
        <f t="shared" si="20"/>
        <v>0</v>
      </c>
      <c r="M139" s="179"/>
      <c r="N139" s="258">
        <f t="shared" si="21"/>
        <v>0</v>
      </c>
      <c r="O139" s="201"/>
      <c r="P139" s="283">
        <f t="shared" si="22"/>
        <v>0</v>
      </c>
      <c r="Q139" s="262">
        <f t="shared" si="23"/>
        <v>0</v>
      </c>
      <c r="R139" s="157"/>
      <c r="S139" s="157"/>
      <c r="T139" s="267">
        <f t="shared" si="24"/>
        <v>0</v>
      </c>
      <c r="U139" s="267">
        <f t="shared" si="18"/>
        <v>0</v>
      </c>
      <c r="V139" s="267">
        <f t="shared" si="19"/>
        <v>0</v>
      </c>
      <c r="X139" s="148"/>
      <c r="Y139" s="148"/>
      <c r="Z139" s="148"/>
      <c r="AA139" s="150"/>
      <c r="AB139" s="148"/>
      <c r="AC139" s="148"/>
      <c r="AD139" s="150"/>
      <c r="AE139" s="148"/>
      <c r="AF139" s="148"/>
      <c r="AG139" s="150"/>
    </row>
    <row r="140" spans="1:33" ht="24" customHeight="1">
      <c r="A140" s="145"/>
      <c r="B140" s="306"/>
      <c r="C140" s="309" t="s">
        <v>315</v>
      </c>
      <c r="D140" s="169"/>
      <c r="E140" s="170"/>
      <c r="F140" s="171"/>
      <c r="G140" s="257" t="s">
        <v>273</v>
      </c>
      <c r="H140" s="172"/>
      <c r="I140" s="173"/>
      <c r="J140" s="173"/>
      <c r="K140" s="174">
        <v>1</v>
      </c>
      <c r="L140" s="260">
        <f t="shared" si="20"/>
        <v>0</v>
      </c>
      <c r="M140" s="178"/>
      <c r="N140" s="260">
        <f t="shared" si="21"/>
        <v>0</v>
      </c>
      <c r="O140" s="204"/>
      <c r="P140" s="284">
        <f t="shared" si="22"/>
        <v>0</v>
      </c>
      <c r="Q140" s="266">
        <f t="shared" si="23"/>
        <v>0</v>
      </c>
      <c r="R140" s="209"/>
      <c r="S140" s="209"/>
      <c r="T140" s="293">
        <f t="shared" si="24"/>
        <v>0</v>
      </c>
      <c r="U140" s="293">
        <f t="shared" si="18"/>
        <v>0</v>
      </c>
      <c r="V140" s="293">
        <f t="shared" si="19"/>
        <v>0</v>
      </c>
      <c r="X140" s="148"/>
      <c r="Y140" s="148"/>
      <c r="Z140" s="148"/>
      <c r="AA140" s="150"/>
      <c r="AB140" s="148"/>
      <c r="AC140" s="148"/>
      <c r="AD140" s="150"/>
      <c r="AE140" s="148"/>
      <c r="AF140" s="148"/>
      <c r="AG140" s="150"/>
    </row>
    <row r="141" spans="1:33" ht="24" customHeight="1">
      <c r="A141" s="145"/>
      <c r="B141" s="306"/>
      <c r="C141" s="305" t="s">
        <v>316</v>
      </c>
      <c r="D141" s="154"/>
      <c r="E141" s="180" t="s">
        <v>292</v>
      </c>
      <c r="F141" s="181"/>
      <c r="G141" s="255" t="s">
        <v>273</v>
      </c>
      <c r="H141" s="182"/>
      <c r="I141" s="183"/>
      <c r="J141" s="183"/>
      <c r="K141" s="184">
        <v>1</v>
      </c>
      <c r="L141" s="258">
        <f t="shared" si="20"/>
        <v>0</v>
      </c>
      <c r="M141" s="179"/>
      <c r="N141" s="258">
        <f t="shared" si="21"/>
        <v>0</v>
      </c>
      <c r="O141" s="201"/>
      <c r="P141" s="283">
        <f t="shared" si="22"/>
        <v>0</v>
      </c>
      <c r="Q141" s="262">
        <f t="shared" si="23"/>
        <v>0</v>
      </c>
      <c r="R141" s="157"/>
      <c r="S141" s="157"/>
      <c r="T141" s="267">
        <f t="shared" si="24"/>
        <v>0</v>
      </c>
      <c r="U141" s="267">
        <f t="shared" si="18"/>
        <v>0</v>
      </c>
      <c r="V141" s="267">
        <f t="shared" si="19"/>
        <v>0</v>
      </c>
      <c r="X141" s="148"/>
      <c r="Y141" s="148"/>
      <c r="Z141" s="148"/>
      <c r="AA141" s="150"/>
      <c r="AB141" s="148"/>
      <c r="AC141" s="148"/>
      <c r="AD141" s="150"/>
      <c r="AE141" s="148"/>
      <c r="AF141" s="148"/>
      <c r="AG141" s="150"/>
    </row>
    <row r="142" spans="1:33" ht="24" customHeight="1">
      <c r="A142" s="145"/>
      <c r="B142" s="306"/>
      <c r="C142" s="309" t="s">
        <v>316</v>
      </c>
      <c r="D142" s="169"/>
      <c r="E142" s="202"/>
      <c r="F142" s="203"/>
      <c r="G142" s="271" t="s">
        <v>273</v>
      </c>
      <c r="H142" s="205"/>
      <c r="I142" s="206"/>
      <c r="J142" s="206"/>
      <c r="K142" s="215">
        <v>1</v>
      </c>
      <c r="L142" s="277">
        <f t="shared" si="20"/>
        <v>0</v>
      </c>
      <c r="M142" s="212"/>
      <c r="N142" s="277">
        <f t="shared" si="21"/>
        <v>0</v>
      </c>
      <c r="O142" s="208"/>
      <c r="P142" s="285">
        <f t="shared" si="22"/>
        <v>0</v>
      </c>
      <c r="Q142" s="282">
        <f t="shared" si="23"/>
        <v>0</v>
      </c>
      <c r="R142" s="209"/>
      <c r="S142" s="209"/>
      <c r="T142" s="293">
        <f t="shared" si="24"/>
        <v>0</v>
      </c>
      <c r="U142" s="293">
        <f t="shared" si="18"/>
        <v>0</v>
      </c>
      <c r="V142" s="293">
        <f t="shared" si="19"/>
        <v>0</v>
      </c>
      <c r="X142" s="148"/>
      <c r="Y142" s="148"/>
      <c r="Z142" s="148"/>
      <c r="AA142" s="150"/>
      <c r="AB142" s="148"/>
      <c r="AC142" s="148"/>
      <c r="AD142" s="150"/>
      <c r="AE142" s="148"/>
      <c r="AF142" s="148"/>
      <c r="AG142" s="150"/>
    </row>
    <row r="143" spans="1:33" ht="24" customHeight="1">
      <c r="A143" s="145"/>
      <c r="B143" s="308"/>
      <c r="C143" s="307"/>
      <c r="D143" s="158"/>
      <c r="E143" s="197"/>
      <c r="F143" s="198"/>
      <c r="G143" s="270"/>
      <c r="H143" s="214"/>
      <c r="I143" s="214"/>
      <c r="J143" s="214"/>
      <c r="K143" s="296">
        <v>1</v>
      </c>
      <c r="L143" s="273">
        <f t="shared" si="20"/>
        <v>0</v>
      </c>
      <c r="M143" s="200"/>
      <c r="N143" s="273">
        <f t="shared" si="21"/>
        <v>0</v>
      </c>
      <c r="O143" s="211"/>
      <c r="P143" s="279">
        <f t="shared" si="22"/>
        <v>0</v>
      </c>
      <c r="Q143" s="280">
        <f t="shared" si="23"/>
        <v>0</v>
      </c>
      <c r="R143" s="192"/>
      <c r="S143" s="192"/>
      <c r="T143" s="288">
        <f t="shared" si="24"/>
        <v>0</v>
      </c>
      <c r="U143" s="288">
        <f t="shared" si="18"/>
        <v>0</v>
      </c>
      <c r="V143" s="288">
        <f t="shared" si="19"/>
        <v>0</v>
      </c>
      <c r="X143" s="148"/>
      <c r="Y143" s="148"/>
      <c r="Z143" s="148"/>
      <c r="AA143" s="150"/>
      <c r="AB143" s="148"/>
      <c r="AC143" s="148"/>
      <c r="AD143" s="150"/>
      <c r="AE143" s="148"/>
      <c r="AF143" s="148"/>
      <c r="AG143" s="150"/>
    </row>
    <row r="144" spans="1:33" ht="24" customHeight="1">
      <c r="A144" s="145"/>
      <c r="B144" s="308"/>
      <c r="C144" s="307"/>
      <c r="D144" s="158"/>
      <c r="E144" s="164"/>
      <c r="F144" s="165"/>
      <c r="G144" s="256"/>
      <c r="H144" s="167"/>
      <c r="I144" s="167"/>
      <c r="J144" s="167"/>
      <c r="K144" s="168">
        <v>1</v>
      </c>
      <c r="L144" s="259">
        <f t="shared" si="20"/>
        <v>0</v>
      </c>
      <c r="M144" s="162"/>
      <c r="N144" s="259">
        <f t="shared" si="21"/>
        <v>0</v>
      </c>
      <c r="O144" s="163"/>
      <c r="P144" s="263">
        <f t="shared" si="22"/>
        <v>0</v>
      </c>
      <c r="Q144" s="264">
        <f t="shared" si="23"/>
        <v>0</v>
      </c>
      <c r="R144" s="161"/>
      <c r="S144" s="161"/>
      <c r="T144" s="268">
        <f t="shared" si="24"/>
        <v>0</v>
      </c>
      <c r="U144" s="268">
        <f t="shared" si="18"/>
        <v>0</v>
      </c>
      <c r="V144" s="268">
        <f t="shared" si="19"/>
        <v>0</v>
      </c>
      <c r="X144" s="148"/>
      <c r="Y144" s="148"/>
      <c r="Z144" s="148"/>
      <c r="AA144" s="150"/>
      <c r="AB144" s="148"/>
      <c r="AC144" s="148"/>
      <c r="AD144" s="150"/>
      <c r="AE144" s="148"/>
      <c r="AF144" s="148"/>
      <c r="AG144" s="150"/>
    </row>
    <row r="145" spans="1:33" ht="24" customHeight="1">
      <c r="A145" s="145"/>
      <c r="B145" s="308"/>
      <c r="C145" s="307"/>
      <c r="D145" s="158"/>
      <c r="E145" s="164"/>
      <c r="F145" s="165"/>
      <c r="G145" s="256" t="s">
        <v>273</v>
      </c>
      <c r="H145" s="167"/>
      <c r="I145" s="167"/>
      <c r="J145" s="167"/>
      <c r="K145" s="168">
        <v>1</v>
      </c>
      <c r="L145" s="259">
        <f t="shared" si="20"/>
        <v>0</v>
      </c>
      <c r="M145" s="162"/>
      <c r="N145" s="259">
        <f t="shared" si="21"/>
        <v>0</v>
      </c>
      <c r="O145" s="163"/>
      <c r="P145" s="263">
        <f t="shared" si="22"/>
        <v>0</v>
      </c>
      <c r="Q145" s="264">
        <f t="shared" si="23"/>
        <v>0</v>
      </c>
      <c r="R145" s="161"/>
      <c r="S145" s="161"/>
      <c r="T145" s="268">
        <f t="shared" si="24"/>
        <v>0</v>
      </c>
      <c r="U145" s="268">
        <f t="shared" si="18"/>
        <v>0</v>
      </c>
      <c r="V145" s="268">
        <f t="shared" si="19"/>
        <v>0</v>
      </c>
      <c r="X145" s="148"/>
      <c r="Y145" s="148"/>
      <c r="Z145" s="148"/>
      <c r="AA145" s="150"/>
      <c r="AB145" s="148"/>
      <c r="AC145" s="148"/>
      <c r="AD145" s="150"/>
      <c r="AE145" s="148"/>
      <c r="AF145" s="148"/>
      <c r="AG145" s="150"/>
    </row>
    <row r="146" spans="1:33" ht="24" customHeight="1">
      <c r="A146" s="145"/>
      <c r="B146" s="308"/>
      <c r="C146" s="307"/>
      <c r="D146" s="158"/>
      <c r="E146" s="164"/>
      <c r="F146" s="165"/>
      <c r="G146" s="256" t="s">
        <v>273</v>
      </c>
      <c r="H146" s="167"/>
      <c r="I146" s="167"/>
      <c r="J146" s="167"/>
      <c r="K146" s="168">
        <v>1</v>
      </c>
      <c r="L146" s="259">
        <f t="shared" si="20"/>
        <v>0</v>
      </c>
      <c r="M146" s="162"/>
      <c r="N146" s="259">
        <f t="shared" si="21"/>
        <v>0</v>
      </c>
      <c r="O146" s="163"/>
      <c r="P146" s="263">
        <f t="shared" si="22"/>
        <v>0</v>
      </c>
      <c r="Q146" s="264">
        <f t="shared" si="23"/>
        <v>0</v>
      </c>
      <c r="R146" s="161"/>
      <c r="S146" s="161"/>
      <c r="T146" s="268">
        <f t="shared" si="24"/>
        <v>0</v>
      </c>
      <c r="U146" s="268">
        <f t="shared" si="18"/>
        <v>0</v>
      </c>
      <c r="V146" s="268">
        <f t="shared" si="19"/>
        <v>0</v>
      </c>
      <c r="X146" s="148"/>
      <c r="Y146" s="148"/>
      <c r="Z146" s="148"/>
      <c r="AA146" s="150"/>
      <c r="AB146" s="148"/>
      <c r="AC146" s="148"/>
      <c r="AD146" s="150"/>
      <c r="AE146" s="148"/>
      <c r="AF146" s="148"/>
      <c r="AG146" s="150"/>
    </row>
    <row r="147" spans="1:33" ht="24" customHeight="1">
      <c r="A147" s="145"/>
      <c r="B147" s="308"/>
      <c r="C147" s="307"/>
      <c r="D147" s="158"/>
      <c r="E147" s="164"/>
      <c r="F147" s="165"/>
      <c r="G147" s="256" t="s">
        <v>273</v>
      </c>
      <c r="H147" s="167"/>
      <c r="I147" s="167"/>
      <c r="J147" s="167"/>
      <c r="K147" s="168">
        <v>1</v>
      </c>
      <c r="L147" s="259">
        <f t="shared" si="20"/>
        <v>0</v>
      </c>
      <c r="M147" s="162"/>
      <c r="N147" s="259">
        <f t="shared" si="21"/>
        <v>0</v>
      </c>
      <c r="O147" s="163"/>
      <c r="P147" s="263">
        <f t="shared" si="22"/>
        <v>0</v>
      </c>
      <c r="Q147" s="264">
        <f t="shared" si="23"/>
        <v>0</v>
      </c>
      <c r="R147" s="161"/>
      <c r="S147" s="161"/>
      <c r="T147" s="268">
        <f t="shared" si="24"/>
        <v>0</v>
      </c>
      <c r="U147" s="268">
        <f t="shared" si="18"/>
        <v>0</v>
      </c>
      <c r="V147" s="268">
        <f t="shared" si="19"/>
        <v>0</v>
      </c>
      <c r="X147" s="148"/>
      <c r="Y147" s="148"/>
      <c r="Z147" s="148"/>
      <c r="AA147" s="150"/>
      <c r="AB147" s="148"/>
      <c r="AC147" s="148"/>
      <c r="AD147" s="150"/>
      <c r="AE147" s="148"/>
      <c r="AF147" s="148"/>
      <c r="AG147" s="150"/>
    </row>
    <row r="148" spans="1:33" ht="24" customHeight="1">
      <c r="A148" s="145"/>
      <c r="B148" s="308"/>
      <c r="C148" s="307"/>
      <c r="D148" s="158"/>
      <c r="E148" s="164"/>
      <c r="F148" s="165"/>
      <c r="G148" s="256" t="s">
        <v>273</v>
      </c>
      <c r="H148" s="167"/>
      <c r="I148" s="167"/>
      <c r="J148" s="167"/>
      <c r="K148" s="168">
        <v>1</v>
      </c>
      <c r="L148" s="259">
        <f t="shared" si="20"/>
        <v>0</v>
      </c>
      <c r="M148" s="162"/>
      <c r="N148" s="259">
        <f t="shared" si="21"/>
        <v>0</v>
      </c>
      <c r="O148" s="163"/>
      <c r="P148" s="263">
        <f t="shared" si="22"/>
        <v>0</v>
      </c>
      <c r="Q148" s="264">
        <f t="shared" si="23"/>
        <v>0</v>
      </c>
      <c r="R148" s="161"/>
      <c r="S148" s="161"/>
      <c r="T148" s="268">
        <f t="shared" si="24"/>
        <v>0</v>
      </c>
      <c r="U148" s="268">
        <f t="shared" si="18"/>
        <v>0</v>
      </c>
      <c r="V148" s="268">
        <f t="shared" si="19"/>
        <v>0</v>
      </c>
      <c r="X148" s="148"/>
      <c r="Y148" s="148"/>
      <c r="Z148" s="148"/>
      <c r="AA148" s="150"/>
      <c r="AB148" s="148"/>
      <c r="AC148" s="148"/>
      <c r="AD148" s="150"/>
      <c r="AE148" s="148"/>
      <c r="AF148" s="148"/>
      <c r="AG148" s="150"/>
    </row>
    <row r="149" spans="1:33" ht="24" customHeight="1">
      <c r="A149" s="145"/>
      <c r="B149" s="308"/>
      <c r="C149" s="307"/>
      <c r="D149" s="158"/>
      <c r="E149" s="164"/>
      <c r="F149" s="165"/>
      <c r="G149" s="256" t="s">
        <v>273</v>
      </c>
      <c r="H149" s="167"/>
      <c r="I149" s="167"/>
      <c r="J149" s="167"/>
      <c r="K149" s="168">
        <v>1</v>
      </c>
      <c r="L149" s="259">
        <f t="shared" si="20"/>
        <v>0</v>
      </c>
      <c r="M149" s="162"/>
      <c r="N149" s="259">
        <f t="shared" si="21"/>
        <v>0</v>
      </c>
      <c r="O149" s="163"/>
      <c r="P149" s="263">
        <f t="shared" si="22"/>
        <v>0</v>
      </c>
      <c r="Q149" s="264">
        <f t="shared" si="23"/>
        <v>0</v>
      </c>
      <c r="R149" s="161"/>
      <c r="S149" s="161"/>
      <c r="T149" s="268">
        <f t="shared" si="24"/>
        <v>0</v>
      </c>
      <c r="U149" s="268">
        <f t="shared" si="18"/>
        <v>0</v>
      </c>
      <c r="V149" s="268">
        <f t="shared" si="19"/>
        <v>0</v>
      </c>
      <c r="X149" s="148"/>
      <c r="Y149" s="148"/>
      <c r="Z149" s="148"/>
      <c r="AA149" s="150"/>
      <c r="AB149" s="148"/>
      <c r="AC149" s="148"/>
      <c r="AD149" s="150"/>
      <c r="AE149" s="148"/>
      <c r="AF149" s="148"/>
      <c r="AG149" s="150"/>
    </row>
    <row r="150" spans="1:33" ht="24" customHeight="1">
      <c r="A150" s="145"/>
      <c r="B150" s="308"/>
      <c r="C150" s="307"/>
      <c r="D150" s="158"/>
      <c r="E150" s="164"/>
      <c r="F150" s="165"/>
      <c r="G150" s="256" t="s">
        <v>273</v>
      </c>
      <c r="H150" s="167"/>
      <c r="I150" s="167"/>
      <c r="J150" s="167"/>
      <c r="K150" s="168">
        <v>1</v>
      </c>
      <c r="L150" s="259">
        <f t="shared" si="20"/>
        <v>0</v>
      </c>
      <c r="M150" s="162"/>
      <c r="N150" s="259">
        <f t="shared" si="21"/>
        <v>0</v>
      </c>
      <c r="O150" s="163"/>
      <c r="P150" s="263">
        <f t="shared" si="22"/>
        <v>0</v>
      </c>
      <c r="Q150" s="264">
        <f t="shared" si="23"/>
        <v>0</v>
      </c>
      <c r="R150" s="161"/>
      <c r="S150" s="161"/>
      <c r="T150" s="268">
        <f t="shared" si="24"/>
        <v>0</v>
      </c>
      <c r="U150" s="268">
        <f t="shared" si="18"/>
        <v>0</v>
      </c>
      <c r="V150" s="268">
        <f t="shared" si="19"/>
        <v>0</v>
      </c>
      <c r="X150" s="148"/>
      <c r="Y150" s="148"/>
      <c r="Z150" s="148"/>
      <c r="AA150" s="150"/>
      <c r="AB150" s="148"/>
      <c r="AC150" s="148"/>
      <c r="AD150" s="150"/>
      <c r="AE150" s="148"/>
      <c r="AF150" s="148"/>
      <c r="AG150" s="150"/>
    </row>
    <row r="151" spans="1:33" ht="24" customHeight="1">
      <c r="A151" s="145"/>
      <c r="B151" s="308"/>
      <c r="C151" s="307"/>
      <c r="D151" s="158"/>
      <c r="E151" s="164"/>
      <c r="F151" s="165"/>
      <c r="G151" s="256" t="s">
        <v>273</v>
      </c>
      <c r="H151" s="167"/>
      <c r="I151" s="167"/>
      <c r="J151" s="167"/>
      <c r="K151" s="168">
        <v>1</v>
      </c>
      <c r="L151" s="259">
        <f t="shared" si="20"/>
        <v>0</v>
      </c>
      <c r="M151" s="162"/>
      <c r="N151" s="259">
        <f t="shared" si="21"/>
        <v>0</v>
      </c>
      <c r="O151" s="163"/>
      <c r="P151" s="263">
        <f t="shared" si="22"/>
        <v>0</v>
      </c>
      <c r="Q151" s="264">
        <f t="shared" si="23"/>
        <v>0</v>
      </c>
      <c r="R151" s="161"/>
      <c r="S151" s="161"/>
      <c r="T151" s="268">
        <f t="shared" si="24"/>
        <v>0</v>
      </c>
      <c r="U151" s="268">
        <f t="shared" si="18"/>
        <v>0</v>
      </c>
      <c r="V151" s="268">
        <f t="shared" si="19"/>
        <v>0</v>
      </c>
      <c r="X151" s="148"/>
      <c r="Y151" s="148"/>
      <c r="Z151" s="148"/>
      <c r="AA151" s="150"/>
      <c r="AB151" s="148"/>
      <c r="AC151" s="148"/>
      <c r="AD151" s="150"/>
      <c r="AE151" s="148"/>
      <c r="AF151" s="148"/>
      <c r="AG151" s="150"/>
    </row>
    <row r="152" spans="1:33" ht="24" customHeight="1">
      <c r="A152" s="145"/>
      <c r="B152" s="308"/>
      <c r="C152" s="307"/>
      <c r="D152" s="158"/>
      <c r="E152" s="164"/>
      <c r="F152" s="165"/>
      <c r="G152" s="256" t="s">
        <v>273</v>
      </c>
      <c r="H152" s="167"/>
      <c r="I152" s="167"/>
      <c r="J152" s="167"/>
      <c r="K152" s="168">
        <v>1</v>
      </c>
      <c r="L152" s="259">
        <f t="shared" si="20"/>
        <v>0</v>
      </c>
      <c r="M152" s="162"/>
      <c r="N152" s="259">
        <f t="shared" si="21"/>
        <v>0</v>
      </c>
      <c r="O152" s="163"/>
      <c r="P152" s="263">
        <f t="shared" si="22"/>
        <v>0</v>
      </c>
      <c r="Q152" s="264">
        <f t="shared" si="23"/>
        <v>0</v>
      </c>
      <c r="R152" s="161"/>
      <c r="S152" s="161"/>
      <c r="T152" s="268">
        <f t="shared" si="24"/>
        <v>0</v>
      </c>
      <c r="U152" s="268">
        <f t="shared" si="18"/>
        <v>0</v>
      </c>
      <c r="V152" s="268">
        <f t="shared" si="19"/>
        <v>0</v>
      </c>
      <c r="X152" s="148"/>
      <c r="Y152" s="148"/>
      <c r="Z152" s="148"/>
      <c r="AA152" s="150"/>
      <c r="AB152" s="148"/>
      <c r="AC152" s="148"/>
      <c r="AD152" s="150"/>
      <c r="AE152" s="148"/>
      <c r="AF152" s="148"/>
      <c r="AG152" s="150"/>
    </row>
    <row r="153" spans="1:33" ht="24" customHeight="1">
      <c r="A153" s="145"/>
      <c r="B153" s="308"/>
      <c r="C153" s="307"/>
      <c r="D153" s="158"/>
      <c r="E153" s="164"/>
      <c r="F153" s="165"/>
      <c r="G153" s="256" t="s">
        <v>273</v>
      </c>
      <c r="H153" s="167"/>
      <c r="I153" s="167"/>
      <c r="J153" s="167"/>
      <c r="K153" s="168">
        <v>1</v>
      </c>
      <c r="L153" s="259">
        <f t="shared" si="20"/>
        <v>0</v>
      </c>
      <c r="M153" s="162"/>
      <c r="N153" s="259">
        <f t="shared" si="21"/>
        <v>0</v>
      </c>
      <c r="O153" s="163"/>
      <c r="P153" s="263">
        <f t="shared" si="22"/>
        <v>0</v>
      </c>
      <c r="Q153" s="264">
        <f t="shared" si="23"/>
        <v>0</v>
      </c>
      <c r="R153" s="161"/>
      <c r="S153" s="161"/>
      <c r="T153" s="268">
        <f t="shared" si="24"/>
        <v>0</v>
      </c>
      <c r="U153" s="268">
        <f t="shared" si="18"/>
        <v>0</v>
      </c>
      <c r="V153" s="268">
        <f t="shared" si="19"/>
        <v>0</v>
      </c>
      <c r="X153" s="148"/>
      <c r="Y153" s="148"/>
      <c r="Z153" s="148"/>
      <c r="AA153" s="150"/>
      <c r="AB153" s="148"/>
      <c r="AC153" s="148"/>
      <c r="AD153" s="150"/>
      <c r="AE153" s="148"/>
      <c r="AF153" s="148"/>
      <c r="AG153" s="150"/>
    </row>
    <row r="154" spans="1:33" ht="24" customHeight="1">
      <c r="A154" s="145"/>
      <c r="B154" s="308"/>
      <c r="C154" s="307"/>
      <c r="D154" s="158"/>
      <c r="E154" s="164"/>
      <c r="F154" s="165"/>
      <c r="G154" s="256" t="s">
        <v>273</v>
      </c>
      <c r="H154" s="167"/>
      <c r="I154" s="167"/>
      <c r="J154" s="167"/>
      <c r="K154" s="168">
        <v>1</v>
      </c>
      <c r="L154" s="259">
        <f t="shared" si="20"/>
        <v>0</v>
      </c>
      <c r="M154" s="162"/>
      <c r="N154" s="259">
        <f t="shared" si="21"/>
        <v>0</v>
      </c>
      <c r="O154" s="163"/>
      <c r="P154" s="263">
        <f t="shared" si="22"/>
        <v>0</v>
      </c>
      <c r="Q154" s="264">
        <f t="shared" si="23"/>
        <v>0</v>
      </c>
      <c r="R154" s="161"/>
      <c r="S154" s="161"/>
      <c r="T154" s="268">
        <f t="shared" si="24"/>
        <v>0</v>
      </c>
      <c r="U154" s="268">
        <f t="shared" si="18"/>
        <v>0</v>
      </c>
      <c r="V154" s="268">
        <f t="shared" si="19"/>
        <v>0</v>
      </c>
      <c r="X154" s="148"/>
      <c r="Y154" s="148"/>
      <c r="Z154" s="148"/>
      <c r="AA154" s="150"/>
      <c r="AB154" s="148"/>
      <c r="AC154" s="148"/>
      <c r="AD154" s="150"/>
      <c r="AE154" s="148"/>
      <c r="AF154" s="148"/>
      <c r="AG154" s="150"/>
    </row>
    <row r="155" spans="1:33" ht="24" customHeight="1">
      <c r="A155" s="145"/>
      <c r="B155" s="308"/>
      <c r="C155" s="307"/>
      <c r="D155" s="158"/>
      <c r="E155" s="164"/>
      <c r="F155" s="165"/>
      <c r="G155" s="256" t="s">
        <v>273</v>
      </c>
      <c r="H155" s="167"/>
      <c r="I155" s="167"/>
      <c r="J155" s="167"/>
      <c r="K155" s="168">
        <v>1</v>
      </c>
      <c r="L155" s="259">
        <f t="shared" si="20"/>
        <v>0</v>
      </c>
      <c r="M155" s="162"/>
      <c r="N155" s="259">
        <f t="shared" si="21"/>
        <v>0</v>
      </c>
      <c r="O155" s="163"/>
      <c r="P155" s="263">
        <f t="shared" si="22"/>
        <v>0</v>
      </c>
      <c r="Q155" s="264">
        <f t="shared" si="23"/>
        <v>0</v>
      </c>
      <c r="R155" s="161"/>
      <c r="S155" s="161"/>
      <c r="T155" s="268">
        <f t="shared" si="24"/>
        <v>0</v>
      </c>
      <c r="U155" s="268">
        <f t="shared" si="18"/>
        <v>0</v>
      </c>
      <c r="V155" s="268">
        <f t="shared" si="19"/>
        <v>0</v>
      </c>
      <c r="X155" s="148"/>
      <c r="Y155" s="148"/>
      <c r="Z155" s="148"/>
      <c r="AA155" s="150"/>
      <c r="AB155" s="148"/>
      <c r="AC155" s="148"/>
      <c r="AD155" s="150"/>
      <c r="AE155" s="148"/>
      <c r="AF155" s="148"/>
      <c r="AG155" s="150"/>
    </row>
    <row r="156" spans="1:33" ht="24" customHeight="1">
      <c r="A156" s="145"/>
      <c r="B156" s="308"/>
      <c r="C156" s="307"/>
      <c r="D156" s="158"/>
      <c r="E156" s="164"/>
      <c r="F156" s="165"/>
      <c r="G156" s="256" t="s">
        <v>273</v>
      </c>
      <c r="H156" s="167"/>
      <c r="I156" s="167"/>
      <c r="J156" s="167"/>
      <c r="K156" s="168">
        <v>1</v>
      </c>
      <c r="L156" s="259">
        <f t="shared" si="20"/>
        <v>0</v>
      </c>
      <c r="M156" s="162"/>
      <c r="N156" s="259">
        <f t="shared" si="21"/>
        <v>0</v>
      </c>
      <c r="O156" s="163"/>
      <c r="P156" s="263">
        <f t="shared" si="22"/>
        <v>0</v>
      </c>
      <c r="Q156" s="264">
        <f t="shared" si="23"/>
        <v>0</v>
      </c>
      <c r="R156" s="161"/>
      <c r="S156" s="161"/>
      <c r="T156" s="268">
        <f t="shared" si="24"/>
        <v>0</v>
      </c>
      <c r="U156" s="268">
        <f t="shared" si="18"/>
        <v>0</v>
      </c>
      <c r="V156" s="268">
        <f t="shared" si="19"/>
        <v>0</v>
      </c>
      <c r="X156" s="148"/>
      <c r="Y156" s="148"/>
      <c r="Z156" s="148"/>
      <c r="AA156" s="150"/>
      <c r="AB156" s="148"/>
      <c r="AC156" s="148"/>
      <c r="AD156" s="150"/>
      <c r="AE156" s="148"/>
      <c r="AF156" s="148"/>
      <c r="AG156" s="150"/>
    </row>
    <row r="157" spans="1:33" ht="24" customHeight="1">
      <c r="A157" s="145"/>
      <c r="B157" s="308"/>
      <c r="C157" s="307"/>
      <c r="D157" s="158"/>
      <c r="E157" s="164"/>
      <c r="F157" s="165"/>
      <c r="G157" s="256" t="s">
        <v>273</v>
      </c>
      <c r="H157" s="167"/>
      <c r="I157" s="167"/>
      <c r="J157" s="167"/>
      <c r="K157" s="168">
        <v>1</v>
      </c>
      <c r="L157" s="259">
        <f t="shared" si="20"/>
        <v>0</v>
      </c>
      <c r="M157" s="162"/>
      <c r="N157" s="259">
        <f t="shared" si="21"/>
        <v>0</v>
      </c>
      <c r="O157" s="163"/>
      <c r="P157" s="263">
        <f t="shared" si="22"/>
        <v>0</v>
      </c>
      <c r="Q157" s="264">
        <f t="shared" si="23"/>
        <v>0</v>
      </c>
      <c r="R157" s="161"/>
      <c r="S157" s="161"/>
      <c r="T157" s="268">
        <f t="shared" si="24"/>
        <v>0</v>
      </c>
      <c r="U157" s="268">
        <f t="shared" ref="U157:U164" si="25">ROUNDDOWN(R157*N157,0)</f>
        <v>0</v>
      </c>
      <c r="V157" s="268">
        <f t="shared" ref="V157:V164" si="26">ROUNDDOWN(P157*T157,0)</f>
        <v>0</v>
      </c>
      <c r="X157" s="148"/>
      <c r="Y157" s="148"/>
      <c r="Z157" s="148"/>
      <c r="AA157" s="150"/>
      <c r="AB157" s="148"/>
      <c r="AC157" s="148"/>
      <c r="AD157" s="150"/>
      <c r="AE157" s="148"/>
      <c r="AF157" s="148"/>
      <c r="AG157" s="150"/>
    </row>
    <row r="158" spans="1:33" ht="24" customHeight="1">
      <c r="A158" s="145"/>
      <c r="B158" s="308"/>
      <c r="C158" s="307"/>
      <c r="D158" s="158"/>
      <c r="E158" s="164"/>
      <c r="F158" s="165"/>
      <c r="G158" s="256" t="s">
        <v>273</v>
      </c>
      <c r="H158" s="167"/>
      <c r="I158" s="167"/>
      <c r="J158" s="167"/>
      <c r="K158" s="168">
        <v>1</v>
      </c>
      <c r="L158" s="259">
        <f t="shared" si="20"/>
        <v>0</v>
      </c>
      <c r="M158" s="162"/>
      <c r="N158" s="259">
        <f t="shared" si="21"/>
        <v>0</v>
      </c>
      <c r="O158" s="163"/>
      <c r="P158" s="263">
        <f t="shared" si="22"/>
        <v>0</v>
      </c>
      <c r="Q158" s="264">
        <f t="shared" si="23"/>
        <v>0</v>
      </c>
      <c r="R158" s="161"/>
      <c r="S158" s="161"/>
      <c r="T158" s="268">
        <f t="shared" si="24"/>
        <v>0</v>
      </c>
      <c r="U158" s="268">
        <f t="shared" si="25"/>
        <v>0</v>
      </c>
      <c r="V158" s="268">
        <f t="shared" si="26"/>
        <v>0</v>
      </c>
      <c r="X158" s="148"/>
      <c r="Y158" s="148"/>
      <c r="Z158" s="148"/>
      <c r="AA158" s="150"/>
      <c r="AB158" s="148"/>
      <c r="AC158" s="148"/>
      <c r="AD158" s="150"/>
      <c r="AE158" s="148"/>
      <c r="AF158" s="148"/>
      <c r="AG158" s="150"/>
    </row>
    <row r="159" spans="1:33" ht="24" customHeight="1">
      <c r="A159" s="145"/>
      <c r="B159" s="308"/>
      <c r="C159" s="307"/>
      <c r="D159" s="158"/>
      <c r="E159" s="164"/>
      <c r="F159" s="165"/>
      <c r="G159" s="256" t="s">
        <v>273</v>
      </c>
      <c r="H159" s="167"/>
      <c r="I159" s="167"/>
      <c r="J159" s="167"/>
      <c r="K159" s="168">
        <v>1</v>
      </c>
      <c r="L159" s="259">
        <f t="shared" si="20"/>
        <v>0</v>
      </c>
      <c r="M159" s="162"/>
      <c r="N159" s="259">
        <f t="shared" si="21"/>
        <v>0</v>
      </c>
      <c r="O159" s="163"/>
      <c r="P159" s="263">
        <f t="shared" si="22"/>
        <v>0</v>
      </c>
      <c r="Q159" s="264">
        <f t="shared" si="23"/>
        <v>0</v>
      </c>
      <c r="R159" s="161"/>
      <c r="S159" s="161"/>
      <c r="T159" s="268">
        <f t="shared" si="24"/>
        <v>0</v>
      </c>
      <c r="U159" s="268">
        <f t="shared" si="25"/>
        <v>0</v>
      </c>
      <c r="V159" s="268">
        <f t="shared" si="26"/>
        <v>0</v>
      </c>
      <c r="X159" s="148"/>
      <c r="Y159" s="148"/>
      <c r="Z159" s="148"/>
      <c r="AA159" s="150"/>
      <c r="AB159" s="148"/>
      <c r="AC159" s="148"/>
      <c r="AD159" s="150"/>
      <c r="AE159" s="148"/>
      <c r="AF159" s="148"/>
      <c r="AG159" s="150"/>
    </row>
    <row r="160" spans="1:33" ht="24" customHeight="1">
      <c r="A160" s="145"/>
      <c r="B160" s="308"/>
      <c r="C160" s="307"/>
      <c r="D160" s="158"/>
      <c r="E160" s="164"/>
      <c r="F160" s="165"/>
      <c r="G160" s="256" t="s">
        <v>273</v>
      </c>
      <c r="H160" s="167"/>
      <c r="I160" s="167"/>
      <c r="J160" s="167"/>
      <c r="K160" s="168">
        <v>1</v>
      </c>
      <c r="L160" s="259">
        <f t="shared" si="20"/>
        <v>0</v>
      </c>
      <c r="M160" s="162"/>
      <c r="N160" s="259">
        <f t="shared" si="21"/>
        <v>0</v>
      </c>
      <c r="O160" s="163"/>
      <c r="P160" s="263">
        <f t="shared" si="22"/>
        <v>0</v>
      </c>
      <c r="Q160" s="264">
        <f t="shared" si="23"/>
        <v>0</v>
      </c>
      <c r="R160" s="161"/>
      <c r="S160" s="161"/>
      <c r="T160" s="268">
        <f t="shared" si="24"/>
        <v>0</v>
      </c>
      <c r="U160" s="268">
        <f t="shared" si="25"/>
        <v>0</v>
      </c>
      <c r="V160" s="268">
        <f t="shared" si="26"/>
        <v>0</v>
      </c>
      <c r="X160" s="148"/>
      <c r="Y160" s="148"/>
      <c r="Z160" s="148"/>
      <c r="AA160" s="150"/>
      <c r="AB160" s="148"/>
      <c r="AC160" s="148"/>
      <c r="AD160" s="150"/>
      <c r="AE160" s="148"/>
      <c r="AF160" s="148"/>
      <c r="AG160" s="150"/>
    </row>
    <row r="161" spans="1:33" ht="24" customHeight="1">
      <c r="A161" s="145"/>
      <c r="B161" s="308"/>
      <c r="C161" s="307"/>
      <c r="D161" s="158"/>
      <c r="E161" s="164"/>
      <c r="F161" s="165"/>
      <c r="G161" s="256" t="s">
        <v>273</v>
      </c>
      <c r="H161" s="167"/>
      <c r="I161" s="167"/>
      <c r="J161" s="167"/>
      <c r="K161" s="168">
        <v>1</v>
      </c>
      <c r="L161" s="259">
        <f t="shared" si="20"/>
        <v>0</v>
      </c>
      <c r="M161" s="162"/>
      <c r="N161" s="259">
        <f t="shared" si="21"/>
        <v>0</v>
      </c>
      <c r="O161" s="163"/>
      <c r="P161" s="263">
        <f t="shared" si="22"/>
        <v>0</v>
      </c>
      <c r="Q161" s="264">
        <f t="shared" si="23"/>
        <v>0</v>
      </c>
      <c r="R161" s="161"/>
      <c r="S161" s="161"/>
      <c r="T161" s="268">
        <f t="shared" si="24"/>
        <v>0</v>
      </c>
      <c r="U161" s="268">
        <f t="shared" si="25"/>
        <v>0</v>
      </c>
      <c r="V161" s="268">
        <f t="shared" si="26"/>
        <v>0</v>
      </c>
      <c r="X161" s="148"/>
      <c r="Y161" s="148"/>
      <c r="Z161" s="148"/>
      <c r="AA161" s="150"/>
      <c r="AB161" s="148"/>
      <c r="AC161" s="148"/>
      <c r="AD161" s="150"/>
      <c r="AE161" s="148"/>
      <c r="AF161" s="148"/>
      <c r="AG161" s="150"/>
    </row>
    <row r="162" spans="1:33" ht="24" customHeight="1">
      <c r="A162" s="145"/>
      <c r="B162" s="308"/>
      <c r="C162" s="307"/>
      <c r="D162" s="158"/>
      <c r="E162" s="164"/>
      <c r="F162" s="165"/>
      <c r="G162" s="256" t="s">
        <v>273</v>
      </c>
      <c r="H162" s="167"/>
      <c r="I162" s="167"/>
      <c r="J162" s="167"/>
      <c r="K162" s="168">
        <v>1</v>
      </c>
      <c r="L162" s="259">
        <f t="shared" si="20"/>
        <v>0</v>
      </c>
      <c r="M162" s="162"/>
      <c r="N162" s="259">
        <f t="shared" si="21"/>
        <v>0</v>
      </c>
      <c r="O162" s="163"/>
      <c r="P162" s="263">
        <f t="shared" si="22"/>
        <v>0</v>
      </c>
      <c r="Q162" s="264">
        <f t="shared" si="23"/>
        <v>0</v>
      </c>
      <c r="R162" s="161"/>
      <c r="S162" s="161"/>
      <c r="T162" s="268">
        <f t="shared" si="24"/>
        <v>0</v>
      </c>
      <c r="U162" s="268">
        <f t="shared" si="25"/>
        <v>0</v>
      </c>
      <c r="V162" s="268">
        <f t="shared" si="26"/>
        <v>0</v>
      </c>
      <c r="X162" s="148"/>
      <c r="Y162" s="148"/>
      <c r="Z162" s="148"/>
      <c r="AA162" s="150"/>
      <c r="AB162" s="148"/>
      <c r="AC162" s="148"/>
      <c r="AD162" s="150"/>
      <c r="AE162" s="148"/>
      <c r="AF162" s="148"/>
      <c r="AG162" s="150"/>
    </row>
    <row r="163" spans="1:33" ht="24" customHeight="1">
      <c r="A163" s="145"/>
      <c r="B163" s="308"/>
      <c r="C163" s="307"/>
      <c r="D163" s="158"/>
      <c r="E163" s="164"/>
      <c r="F163" s="165"/>
      <c r="G163" s="256" t="s">
        <v>273</v>
      </c>
      <c r="H163" s="167"/>
      <c r="I163" s="167"/>
      <c r="J163" s="167"/>
      <c r="K163" s="168">
        <v>1</v>
      </c>
      <c r="L163" s="259">
        <f t="shared" si="20"/>
        <v>0</v>
      </c>
      <c r="M163" s="162"/>
      <c r="N163" s="259">
        <f t="shared" si="21"/>
        <v>0</v>
      </c>
      <c r="O163" s="163"/>
      <c r="P163" s="263">
        <f t="shared" si="22"/>
        <v>0</v>
      </c>
      <c r="Q163" s="264">
        <f t="shared" si="23"/>
        <v>0</v>
      </c>
      <c r="R163" s="161"/>
      <c r="S163" s="161"/>
      <c r="T163" s="268">
        <f t="shared" si="24"/>
        <v>0</v>
      </c>
      <c r="U163" s="268">
        <f t="shared" si="25"/>
        <v>0</v>
      </c>
      <c r="V163" s="268">
        <f t="shared" si="26"/>
        <v>0</v>
      </c>
      <c r="X163" s="148"/>
      <c r="Y163" s="148"/>
      <c r="Z163" s="148"/>
      <c r="AA163" s="150"/>
      <c r="AB163" s="148"/>
      <c r="AC163" s="148"/>
      <c r="AD163" s="150"/>
      <c r="AE163" s="148"/>
      <c r="AF163" s="148"/>
      <c r="AG163" s="150"/>
    </row>
    <row r="164" spans="1:33" ht="24" customHeight="1">
      <c r="A164" s="145"/>
      <c r="B164" s="308"/>
      <c r="C164" s="307"/>
      <c r="D164" s="158"/>
      <c r="E164" s="216"/>
      <c r="F164" s="217"/>
      <c r="G164" s="272" t="s">
        <v>273</v>
      </c>
      <c r="H164" s="218"/>
      <c r="I164" s="219"/>
      <c r="J164" s="219"/>
      <c r="K164" s="220">
        <v>1</v>
      </c>
      <c r="L164" s="278">
        <f t="shared" si="20"/>
        <v>0</v>
      </c>
      <c r="M164" s="221"/>
      <c r="N164" s="278">
        <f t="shared" si="21"/>
        <v>0</v>
      </c>
      <c r="O164" s="222"/>
      <c r="P164" s="286">
        <f t="shared" si="22"/>
        <v>0</v>
      </c>
      <c r="Q164" s="287">
        <f t="shared" si="23"/>
        <v>0</v>
      </c>
      <c r="R164" s="223"/>
      <c r="S164" s="223"/>
      <c r="T164" s="294">
        <f t="shared" si="24"/>
        <v>0</v>
      </c>
      <c r="U164" s="294">
        <f t="shared" si="25"/>
        <v>0</v>
      </c>
      <c r="V164" s="294">
        <f t="shared" si="26"/>
        <v>0</v>
      </c>
      <c r="X164" s="148"/>
      <c r="Y164" s="148"/>
      <c r="Z164" s="148"/>
      <c r="AA164" s="150"/>
      <c r="AB164" s="148"/>
      <c r="AC164" s="148"/>
      <c r="AD164" s="150"/>
      <c r="AE164" s="148"/>
      <c r="AF164" s="148"/>
      <c r="AG164" s="150"/>
    </row>
    <row r="165" spans="1:33" ht="24" customHeight="1">
      <c r="A165" s="145"/>
      <c r="B165" s="917" t="s">
        <v>287</v>
      </c>
      <c r="C165" s="297"/>
      <c r="D165" s="298"/>
      <c r="E165" s="299"/>
      <c r="F165" s="299"/>
      <c r="G165" s="243"/>
      <c r="H165" s="300"/>
      <c r="I165" s="300"/>
      <c r="J165" s="300"/>
      <c r="K165" s="301"/>
      <c r="L165" s="274">
        <f>SUM(L98:L164)</f>
        <v>0</v>
      </c>
      <c r="M165" s="302"/>
      <c r="N165" s="274">
        <f>SUM(N4:N164)</f>
        <v>0</v>
      </c>
      <c r="O165" s="303"/>
      <c r="P165" s="274">
        <f>SUM(P61:P164)</f>
        <v>0</v>
      </c>
      <c r="Q165" s="274">
        <f>SUM(Q61:Q164)</f>
        <v>0</v>
      </c>
      <c r="R165" s="289"/>
      <c r="S165" s="289"/>
      <c r="T165" s="290"/>
      <c r="U165" s="292">
        <f>SUM(U61:U164)</f>
        <v>0</v>
      </c>
      <c r="V165" s="292">
        <f>SUM(V61:V164)</f>
        <v>0</v>
      </c>
      <c r="X165" s="148"/>
      <c r="Y165" s="148"/>
      <c r="Z165" s="148"/>
      <c r="AA165" s="150"/>
      <c r="AB165" s="148"/>
      <c r="AC165" s="148"/>
      <c r="AD165" s="150"/>
      <c r="AE165" s="148"/>
      <c r="AF165" s="148"/>
      <c r="AG165" s="150"/>
    </row>
    <row r="166" spans="1:33" ht="24" customHeight="1">
      <c r="A166" s="145"/>
      <c r="B166" s="917"/>
      <c r="C166" s="297"/>
      <c r="D166" s="298"/>
      <c r="E166" s="299"/>
      <c r="F166" s="299"/>
      <c r="G166" s="243"/>
      <c r="H166" s="300"/>
      <c r="I166" s="300"/>
      <c r="J166" s="300"/>
      <c r="K166" s="301"/>
      <c r="L166" s="274">
        <f>ROUNDDOWN(L165,2)</f>
        <v>0</v>
      </c>
      <c r="M166" s="302"/>
      <c r="N166" s="274">
        <f>ROUNDDOWN(N165,2)</f>
        <v>0</v>
      </c>
      <c r="O166" s="303"/>
      <c r="P166" s="274">
        <f>ROUNDDOWN(P165,2)</f>
        <v>0</v>
      </c>
      <c r="Q166" s="274">
        <f>ROUNDDOWN(Q165,2)</f>
        <v>0</v>
      </c>
      <c r="R166" s="289"/>
      <c r="S166" s="289"/>
      <c r="T166" s="290" t="s">
        <v>288</v>
      </c>
      <c r="U166" s="292">
        <f>ROUNDDOWN(U165,-2)</f>
        <v>0</v>
      </c>
      <c r="V166" s="292">
        <f>ROUNDDOWN(V165,-2)</f>
        <v>0</v>
      </c>
      <c r="X166" s="148"/>
      <c r="Y166" s="148"/>
      <c r="Z166" s="148"/>
      <c r="AA166" s="150"/>
      <c r="AB166" s="148"/>
      <c r="AC166" s="148"/>
      <c r="AD166" s="150"/>
      <c r="AE166" s="148"/>
      <c r="AF166" s="148"/>
      <c r="AG166" s="150"/>
    </row>
    <row r="167" spans="1:33" ht="24" customHeight="1">
      <c r="A167" s="145"/>
      <c r="B167" s="224"/>
      <c r="C167" s="225"/>
      <c r="D167" s="226"/>
      <c r="E167" s="224"/>
      <c r="F167" s="224"/>
      <c r="G167" s="148"/>
      <c r="H167" s="227"/>
      <c r="I167" s="227"/>
      <c r="J167" s="227"/>
      <c r="K167" s="228"/>
      <c r="L167" s="229"/>
      <c r="M167" s="230"/>
      <c r="N167" s="231"/>
      <c r="O167" s="232"/>
      <c r="P167" s="229"/>
      <c r="Q167" s="229"/>
      <c r="R167" s="233"/>
      <c r="S167" s="233"/>
      <c r="T167" s="234"/>
      <c r="U167" s="235"/>
      <c r="V167" s="235"/>
      <c r="X167" s="148"/>
      <c r="Y167" s="148"/>
      <c r="Z167" s="148"/>
      <c r="AA167" s="150"/>
      <c r="AB167" s="148"/>
      <c r="AC167" s="148"/>
      <c r="AD167" s="150"/>
      <c r="AE167" s="148"/>
      <c r="AF167" s="148"/>
      <c r="AG167" s="150"/>
    </row>
    <row r="168" spans="1:33" ht="24" customHeight="1">
      <c r="A168" s="145"/>
      <c r="B168" s="224"/>
      <c r="C168" s="225"/>
      <c r="D168" s="915" t="s">
        <v>317</v>
      </c>
      <c r="E168" s="916"/>
      <c r="F168" s="237" t="s">
        <v>318</v>
      </c>
      <c r="G168" s="238" t="s">
        <v>319</v>
      </c>
      <c r="H168" s="239" t="s">
        <v>320</v>
      </c>
      <c r="I168" s="240" t="s">
        <v>321</v>
      </c>
      <c r="J168" s="236" t="s">
        <v>322</v>
      </c>
      <c r="K168" s="241" t="s">
        <v>328</v>
      </c>
      <c r="L168" s="236" t="s">
        <v>322</v>
      </c>
      <c r="M168" s="230"/>
      <c r="N168" s="231"/>
      <c r="O168" s="232"/>
      <c r="P168" s="229"/>
      <c r="Q168" s="229"/>
      <c r="T168" s="234"/>
      <c r="U168" s="235"/>
      <c r="V168" s="235"/>
      <c r="X168" s="148"/>
      <c r="Y168" s="148"/>
      <c r="Z168" s="148"/>
      <c r="AA168" s="150"/>
      <c r="AB168" s="148"/>
      <c r="AC168" s="148"/>
      <c r="AD168" s="150"/>
      <c r="AE168" s="148"/>
      <c r="AF168" s="148"/>
      <c r="AG168" s="150"/>
    </row>
    <row r="169" spans="1:33" ht="24" customHeight="1">
      <c r="A169" s="145"/>
      <c r="B169" s="150"/>
      <c r="C169" s="150"/>
      <c r="D169" s="617" t="s">
        <v>323</v>
      </c>
      <c r="E169" s="621">
        <v>20000</v>
      </c>
      <c r="F169" s="622">
        <v>23400</v>
      </c>
      <c r="G169" s="622">
        <f>IF(F169="",E169,IF(F169&gt;E169,E169,F169))</f>
        <v>20000</v>
      </c>
      <c r="H169" s="623"/>
      <c r="I169" s="624">
        <f>ROUNDDOWN(((P60+Q60)*H169),0)</f>
        <v>0</v>
      </c>
      <c r="J169" s="625">
        <f>I169*E169</f>
        <v>0</v>
      </c>
      <c r="K169" s="624">
        <f>ROUNDDOWN((P60*H169),0)</f>
        <v>0</v>
      </c>
      <c r="L169" s="625">
        <f>G169*K169</f>
        <v>0</v>
      </c>
      <c r="M169" s="150"/>
      <c r="N169" s="150"/>
      <c r="O169" s="150"/>
      <c r="P169" s="150"/>
      <c r="Q169" s="150"/>
      <c r="T169" s="150"/>
      <c r="U169" s="150"/>
      <c r="V169" s="150"/>
      <c r="W169" s="150"/>
    </row>
    <row r="170" spans="1:33" ht="24" customHeight="1">
      <c r="A170" s="145"/>
      <c r="B170" s="150"/>
      <c r="C170" s="150"/>
      <c r="D170" s="618" t="s">
        <v>324</v>
      </c>
      <c r="E170" s="621">
        <v>15000</v>
      </c>
      <c r="F170" s="622">
        <v>17500</v>
      </c>
      <c r="G170" s="622">
        <f>IF(F170="",E170,IF(F170&gt;E170,E170,F170))</f>
        <v>15000</v>
      </c>
      <c r="H170" s="626"/>
      <c r="I170" s="624">
        <f>ROUNDDOWN((I169*0.15),0)</f>
        <v>0</v>
      </c>
      <c r="J170" s="625">
        <f>I170*E170</f>
        <v>0</v>
      </c>
      <c r="K170" s="624">
        <f>ROUNDDOWN((K169*0.15),0)</f>
        <v>0</v>
      </c>
      <c r="L170" s="625">
        <f>G170*K170</f>
        <v>0</v>
      </c>
      <c r="M170" s="150"/>
      <c r="N170" s="150"/>
      <c r="O170" s="150"/>
      <c r="P170" s="150"/>
      <c r="Q170" s="150"/>
      <c r="T170" s="150"/>
      <c r="U170" s="150"/>
      <c r="V170" s="150"/>
      <c r="W170" s="150"/>
    </row>
    <row r="171" spans="1:33" ht="24" customHeight="1">
      <c r="A171" s="145"/>
      <c r="B171" s="150"/>
      <c r="C171" s="150"/>
      <c r="D171" s="618" t="s">
        <v>325</v>
      </c>
      <c r="E171" s="621">
        <v>20000</v>
      </c>
      <c r="F171" s="622">
        <v>23400</v>
      </c>
      <c r="G171" s="622">
        <f>IF(F171="",E171,IF(F171&gt;E171,E171,F171))</f>
        <v>20000</v>
      </c>
      <c r="H171" s="623"/>
      <c r="I171" s="624">
        <f>ROUNDDOWN(((P166+Q166)*H171),0)</f>
        <v>0</v>
      </c>
      <c r="J171" s="625">
        <f>I171*E171</f>
        <v>0</v>
      </c>
      <c r="K171" s="624">
        <f>ROUNDDOWN((P166*H171),0)</f>
        <v>0</v>
      </c>
      <c r="L171" s="625">
        <f>G171*K171</f>
        <v>0</v>
      </c>
      <c r="M171" s="150"/>
      <c r="N171" s="150"/>
      <c r="O171" s="150"/>
      <c r="P171" s="150"/>
      <c r="Q171" s="150"/>
      <c r="T171" s="150"/>
      <c r="U171" s="150"/>
      <c r="V171" s="150"/>
      <c r="W171" s="150"/>
    </row>
    <row r="172" spans="1:33" ht="24" customHeight="1">
      <c r="A172" s="145"/>
      <c r="B172" s="150"/>
      <c r="C172" s="150"/>
      <c r="D172" s="618" t="s">
        <v>326</v>
      </c>
      <c r="E172" s="621">
        <v>15000</v>
      </c>
      <c r="F172" s="622">
        <v>17500</v>
      </c>
      <c r="G172" s="622">
        <f>IF(F172="",E172,IF(F172&gt;E172,E172,F172))</f>
        <v>15000</v>
      </c>
      <c r="H172" s="626"/>
      <c r="I172" s="624">
        <f>ROUNDDOWN((I171*0.15),0)</f>
        <v>0</v>
      </c>
      <c r="J172" s="625">
        <f>I172*E172</f>
        <v>0</v>
      </c>
      <c r="K172" s="624">
        <f>ROUNDDOWN((K171*0.15),0)</f>
        <v>0</v>
      </c>
      <c r="L172" s="625">
        <f>G172*K172</f>
        <v>0</v>
      </c>
      <c r="M172" s="150"/>
      <c r="N172" s="150"/>
      <c r="O172" s="150"/>
      <c r="P172" s="150"/>
      <c r="Q172" s="150"/>
      <c r="T172" s="150"/>
      <c r="U172" s="150"/>
      <c r="V172" s="150"/>
      <c r="W172" s="150"/>
    </row>
    <row r="174" spans="1:33" ht="22.5" customHeight="1">
      <c r="J174" s="686">
        <f>SUM(J169:J170)</f>
        <v>0</v>
      </c>
    </row>
    <row r="175" spans="1:33" ht="22.5" customHeight="1">
      <c r="J175" s="686">
        <f>SUM(J171:J172)</f>
        <v>0</v>
      </c>
    </row>
    <row r="177" spans="10:10" ht="22.5" customHeight="1">
      <c r="J177" s="686">
        <f>SUM(J174:J175)</f>
        <v>0</v>
      </c>
    </row>
  </sheetData>
  <mergeCells count="20">
    <mergeCell ref="D168:E168"/>
    <mergeCell ref="B59:B60"/>
    <mergeCell ref="B165:B166"/>
    <mergeCell ref="T2:T3"/>
    <mergeCell ref="U2:U3"/>
    <mergeCell ref="B2:B3"/>
    <mergeCell ref="C2:C3"/>
    <mergeCell ref="D2:D3"/>
    <mergeCell ref="E2:E3"/>
    <mergeCell ref="F2:F3"/>
    <mergeCell ref="G2:G3"/>
    <mergeCell ref="Y2:Y3"/>
    <mergeCell ref="Z2:Z3"/>
    <mergeCell ref="H2:L2"/>
    <mergeCell ref="M2:M3"/>
    <mergeCell ref="N2:N3"/>
    <mergeCell ref="O2:Q2"/>
    <mergeCell ref="S2:S3"/>
    <mergeCell ref="X2:X3"/>
    <mergeCell ref="V2:V3"/>
  </mergeCells>
  <phoneticPr fontId="2"/>
  <printOptions horizontalCentered="1" verticalCentered="1"/>
  <pageMargins left="0.6692913385826772" right="0.39370078740157483" top="0.78740157480314965" bottom="0.78740157480314965" header="0.51181102362204722" footer="0.19685039370078741"/>
  <pageSetup paperSize="9" scale="71" firstPageNumber="4" fitToHeight="0" orientation="landscape" r:id="rId1"/>
  <headerFooter alignWithMargins="0">
    <oddFooter>&amp;R&amp;10&amp;A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pageSetUpPr fitToPage="1"/>
  </sheetPr>
  <dimension ref="A1:AO172"/>
  <sheetViews>
    <sheetView view="pageBreakPreview" zoomScale="80" zoomScaleNormal="75" workbookViewId="0">
      <pane xSplit="3" ySplit="3" topLeftCell="D4" activePane="bottomRight" state="frozenSplit"/>
      <selection activeCell="M1" sqref="A1:XFD1048576"/>
      <selection pane="topRight" activeCell="D1" sqref="D1"/>
      <selection pane="bottomLeft"/>
      <selection pane="bottomRight" activeCell="O170" sqref="O170"/>
    </sheetView>
  </sheetViews>
  <sheetFormatPr defaultColWidth="6.625" defaultRowHeight="22.5" customHeight="1"/>
  <cols>
    <col min="1" max="1" width="5.75" style="150" customWidth="1"/>
    <col min="2" max="2" width="11.625" style="145" bestFit="1" customWidth="1"/>
    <col min="3" max="3" width="12.625" style="145" customWidth="1"/>
    <col min="4" max="4" width="13.5" style="247" bestFit="1" customWidth="1"/>
    <col min="5" max="6" width="6.625" style="248" customWidth="1"/>
    <col min="7" max="7" width="6.625" style="249" customWidth="1"/>
    <col min="8" max="10" width="8.125" style="145" customWidth="1"/>
    <col min="11" max="11" width="8.125" style="250" customWidth="1"/>
    <col min="12" max="17" width="8.125" style="145" customWidth="1"/>
    <col min="18" max="19" width="9.625" style="145" customWidth="1"/>
    <col min="20" max="22" width="11.875" style="145" customWidth="1"/>
    <col min="23" max="16384" width="6.625" style="145"/>
  </cols>
  <sheetData>
    <row r="1" spans="1:41" ht="24" customHeight="1">
      <c r="A1" s="145"/>
      <c r="B1" s="146"/>
      <c r="C1" s="147" t="s">
        <v>670</v>
      </c>
      <c r="D1" s="147"/>
      <c r="E1" s="147"/>
      <c r="F1" s="147"/>
      <c r="G1" s="147"/>
      <c r="H1" s="147"/>
      <c r="I1" s="147"/>
      <c r="J1" s="147"/>
      <c r="K1" s="147"/>
      <c r="L1" s="147"/>
      <c r="M1" s="147"/>
      <c r="N1" s="147"/>
      <c r="O1" s="147"/>
      <c r="P1" s="147"/>
      <c r="Q1" s="147"/>
      <c r="R1" s="147"/>
      <c r="S1" s="146"/>
      <c r="T1" s="148"/>
      <c r="U1" s="148"/>
      <c r="V1" s="149" t="s">
        <v>888</v>
      </c>
      <c r="W1" s="149"/>
      <c r="X1" s="149"/>
      <c r="Y1" s="149"/>
      <c r="Z1" s="150"/>
      <c r="AA1" s="149"/>
      <c r="AB1" s="149"/>
      <c r="AC1" s="150"/>
      <c r="AD1" s="149"/>
      <c r="AE1" s="149"/>
      <c r="AF1" s="150"/>
      <c r="AG1" s="150"/>
      <c r="AH1" s="150"/>
      <c r="AI1" s="150"/>
      <c r="AJ1" s="150"/>
      <c r="AK1" s="150"/>
      <c r="AL1" s="150"/>
      <c r="AM1" s="150"/>
      <c r="AN1" s="150"/>
      <c r="AO1" s="150"/>
    </row>
    <row r="2" spans="1:41" s="152" customFormat="1" ht="24" customHeight="1">
      <c r="A2" s="151"/>
      <c r="B2" s="911" t="s">
        <v>252</v>
      </c>
      <c r="C2" s="911" t="s">
        <v>253</v>
      </c>
      <c r="D2" s="911" t="s">
        <v>254</v>
      </c>
      <c r="E2" s="921" t="s">
        <v>255</v>
      </c>
      <c r="F2" s="923" t="s">
        <v>256</v>
      </c>
      <c r="G2" s="909" t="s">
        <v>257</v>
      </c>
      <c r="H2" s="906" t="s">
        <v>258</v>
      </c>
      <c r="I2" s="907"/>
      <c r="J2" s="907"/>
      <c r="K2" s="907"/>
      <c r="L2" s="908"/>
      <c r="M2" s="909" t="s">
        <v>259</v>
      </c>
      <c r="N2" s="911" t="s">
        <v>260</v>
      </c>
      <c r="O2" s="906" t="s">
        <v>617</v>
      </c>
      <c r="P2" s="907"/>
      <c r="Q2" s="908"/>
      <c r="R2" s="550" t="s">
        <v>229</v>
      </c>
      <c r="S2" s="913" t="s">
        <v>261</v>
      </c>
      <c r="T2" s="918" t="s">
        <v>262</v>
      </c>
      <c r="U2" s="919" t="s">
        <v>263</v>
      </c>
      <c r="V2" s="911" t="s">
        <v>264</v>
      </c>
      <c r="X2" s="905"/>
      <c r="Y2" s="905"/>
      <c r="Z2" s="905"/>
      <c r="AA2" s="151"/>
      <c r="AB2" s="549"/>
      <c r="AC2" s="549"/>
      <c r="AD2" s="151"/>
      <c r="AE2" s="549"/>
      <c r="AF2" s="549"/>
      <c r="AG2" s="151"/>
    </row>
    <row r="3" spans="1:41" s="152" customFormat="1" ht="24" customHeight="1">
      <c r="A3" s="151"/>
      <c r="B3" s="912"/>
      <c r="C3" s="912"/>
      <c r="D3" s="912"/>
      <c r="E3" s="922"/>
      <c r="F3" s="914"/>
      <c r="G3" s="910"/>
      <c r="H3" s="314" t="s">
        <v>237</v>
      </c>
      <c r="I3" s="315" t="s">
        <v>238</v>
      </c>
      <c r="J3" s="315" t="s">
        <v>239</v>
      </c>
      <c r="K3" s="316" t="s">
        <v>265</v>
      </c>
      <c r="L3" s="546" t="s">
        <v>266</v>
      </c>
      <c r="M3" s="910"/>
      <c r="N3" s="912"/>
      <c r="O3" s="547" t="s">
        <v>267</v>
      </c>
      <c r="P3" s="317" t="s">
        <v>268</v>
      </c>
      <c r="Q3" s="318" t="s">
        <v>269</v>
      </c>
      <c r="R3" s="548" t="s">
        <v>619</v>
      </c>
      <c r="S3" s="914"/>
      <c r="T3" s="910"/>
      <c r="U3" s="920"/>
      <c r="V3" s="912"/>
      <c r="X3" s="905"/>
      <c r="Y3" s="905"/>
      <c r="Z3" s="905"/>
      <c r="AA3" s="151"/>
      <c r="AB3" s="549"/>
      <c r="AC3" s="549"/>
      <c r="AD3" s="151"/>
      <c r="AE3" s="549"/>
      <c r="AF3" s="549"/>
      <c r="AG3" s="151"/>
    </row>
    <row r="4" spans="1:41" ht="24" customHeight="1">
      <c r="B4" s="304" t="s">
        <v>270</v>
      </c>
      <c r="C4" s="307" t="s">
        <v>416</v>
      </c>
      <c r="D4" s="154"/>
      <c r="E4" s="180" t="s">
        <v>272</v>
      </c>
      <c r="F4" s="181"/>
      <c r="G4" s="255" t="s">
        <v>273</v>
      </c>
      <c r="H4" s="182"/>
      <c r="I4" s="183"/>
      <c r="J4" s="184"/>
      <c r="K4" s="184">
        <v>1</v>
      </c>
      <c r="L4" s="258">
        <f>ROUNDDOWN(H4*I4*J4*K4,3)</f>
        <v>0</v>
      </c>
      <c r="M4" s="155"/>
      <c r="N4" s="258">
        <f>M4*L4</f>
        <v>0</v>
      </c>
      <c r="O4" s="156"/>
      <c r="P4" s="261">
        <f>L4*O4</f>
        <v>0</v>
      </c>
      <c r="Q4" s="262">
        <f>N4-P4</f>
        <v>0</v>
      </c>
      <c r="R4" s="157"/>
      <c r="S4" s="157"/>
      <c r="T4" s="267">
        <f>IF(S4="",R4,MIN(R4:S4))</f>
        <v>0</v>
      </c>
      <c r="U4" s="267">
        <f t="shared" ref="U4:U58" si="0">ROUNDDOWN(R4*N4,0)</f>
        <v>0</v>
      </c>
      <c r="V4" s="267">
        <f t="shared" ref="V4:V58" si="1">ROUNDDOWN(P4*T4,0)</f>
        <v>0</v>
      </c>
      <c r="X4" s="148"/>
      <c r="Y4" s="148"/>
      <c r="Z4" s="148"/>
      <c r="AA4" s="150"/>
      <c r="AB4" s="148"/>
      <c r="AC4" s="148"/>
      <c r="AD4" s="150"/>
      <c r="AE4" s="148"/>
      <c r="AF4" s="148"/>
      <c r="AG4" s="150"/>
    </row>
    <row r="5" spans="1:41" ht="24" customHeight="1">
      <c r="B5" s="306"/>
      <c r="C5" s="307" t="s">
        <v>271</v>
      </c>
      <c r="D5" s="158"/>
      <c r="E5" s="164" t="s">
        <v>272</v>
      </c>
      <c r="F5" s="165"/>
      <c r="G5" s="256" t="s">
        <v>420</v>
      </c>
      <c r="H5" s="166"/>
      <c r="I5" s="167"/>
      <c r="J5" s="168"/>
      <c r="K5" s="168">
        <v>1</v>
      </c>
      <c r="L5" s="259">
        <f t="shared" ref="L5:L58" si="2">ROUNDDOWN(H5*I5*J5*K5,3)</f>
        <v>0</v>
      </c>
      <c r="M5" s="159"/>
      <c r="N5" s="259">
        <f t="shared" ref="N5:N58" si="3">M5*L5</f>
        <v>0</v>
      </c>
      <c r="O5" s="160"/>
      <c r="P5" s="263">
        <f t="shared" ref="P5:P58" si="4">L5*O5</f>
        <v>0</v>
      </c>
      <c r="Q5" s="264">
        <f t="shared" ref="Q5:Q58" si="5">N5-P5</f>
        <v>0</v>
      </c>
      <c r="R5" s="161"/>
      <c r="S5" s="161"/>
      <c r="T5" s="268">
        <f t="shared" ref="T5:T58" si="6">IF(S5="",R5,MIN(R5:S5))</f>
        <v>0</v>
      </c>
      <c r="U5" s="268">
        <f t="shared" si="0"/>
        <v>0</v>
      </c>
      <c r="V5" s="268">
        <f t="shared" si="1"/>
        <v>0</v>
      </c>
      <c r="X5" s="148"/>
      <c r="Y5" s="148"/>
      <c r="Z5" s="148"/>
      <c r="AA5" s="150"/>
      <c r="AB5" s="148"/>
      <c r="AC5" s="148"/>
      <c r="AD5" s="150"/>
      <c r="AE5" s="148"/>
      <c r="AF5" s="148"/>
      <c r="AG5" s="150"/>
    </row>
    <row r="6" spans="1:41" ht="24" customHeight="1">
      <c r="B6" s="306"/>
      <c r="C6" s="307" t="s">
        <v>271</v>
      </c>
      <c r="D6" s="158"/>
      <c r="E6" s="164" t="s">
        <v>272</v>
      </c>
      <c r="F6" s="165"/>
      <c r="G6" s="256" t="s">
        <v>273</v>
      </c>
      <c r="H6" s="166"/>
      <c r="I6" s="167"/>
      <c r="J6" s="168"/>
      <c r="K6" s="168">
        <v>1</v>
      </c>
      <c r="L6" s="259">
        <f t="shared" si="2"/>
        <v>0</v>
      </c>
      <c r="M6" s="159"/>
      <c r="N6" s="259">
        <f t="shared" si="3"/>
        <v>0</v>
      </c>
      <c r="O6" s="160"/>
      <c r="P6" s="263">
        <f t="shared" si="4"/>
        <v>0</v>
      </c>
      <c r="Q6" s="264">
        <f t="shared" si="5"/>
        <v>0</v>
      </c>
      <c r="R6" s="161"/>
      <c r="S6" s="161"/>
      <c r="T6" s="268">
        <f t="shared" si="6"/>
        <v>0</v>
      </c>
      <c r="U6" s="268">
        <f t="shared" si="0"/>
        <v>0</v>
      </c>
      <c r="V6" s="268">
        <f t="shared" si="1"/>
        <v>0</v>
      </c>
      <c r="X6" s="148"/>
      <c r="Y6" s="148"/>
      <c r="Z6" s="148"/>
      <c r="AA6" s="150"/>
      <c r="AB6" s="148"/>
      <c r="AC6" s="148"/>
      <c r="AD6" s="150"/>
      <c r="AE6" s="148"/>
      <c r="AF6" s="148"/>
      <c r="AG6" s="150"/>
    </row>
    <row r="7" spans="1:41" ht="24" customHeight="1">
      <c r="B7" s="308"/>
      <c r="C7" s="309" t="s">
        <v>271</v>
      </c>
      <c r="D7" s="169"/>
      <c r="E7" s="170" t="s">
        <v>272</v>
      </c>
      <c r="F7" s="171"/>
      <c r="G7" s="257" t="s">
        <v>273</v>
      </c>
      <c r="H7" s="172"/>
      <c r="I7" s="173"/>
      <c r="J7" s="174"/>
      <c r="K7" s="174">
        <v>1</v>
      </c>
      <c r="L7" s="260">
        <f t="shared" si="2"/>
        <v>0</v>
      </c>
      <c r="M7" s="178"/>
      <c r="N7" s="260">
        <f t="shared" si="3"/>
        <v>0</v>
      </c>
      <c r="O7" s="176"/>
      <c r="P7" s="265">
        <f t="shared" si="4"/>
        <v>0</v>
      </c>
      <c r="Q7" s="266">
        <f t="shared" si="5"/>
        <v>0</v>
      </c>
      <c r="R7" s="177"/>
      <c r="S7" s="177"/>
      <c r="T7" s="269">
        <f t="shared" si="6"/>
        <v>0</v>
      </c>
      <c r="U7" s="269">
        <f t="shared" si="0"/>
        <v>0</v>
      </c>
      <c r="V7" s="269">
        <f t="shared" si="1"/>
        <v>0</v>
      </c>
      <c r="X7" s="148"/>
      <c r="Y7" s="148"/>
      <c r="Z7" s="148"/>
      <c r="AA7" s="150"/>
      <c r="AB7" s="148"/>
      <c r="AC7" s="148"/>
      <c r="AD7" s="150"/>
      <c r="AE7" s="148"/>
      <c r="AF7" s="148"/>
      <c r="AG7" s="150"/>
    </row>
    <row r="8" spans="1:41" ht="24" customHeight="1">
      <c r="B8" s="308"/>
      <c r="C8" s="307" t="s">
        <v>425</v>
      </c>
      <c r="D8" s="158"/>
      <c r="E8" s="197"/>
      <c r="F8" s="198"/>
      <c r="G8" s="270" t="s">
        <v>429</v>
      </c>
      <c r="H8" s="213"/>
      <c r="I8" s="214"/>
      <c r="J8" s="296"/>
      <c r="K8" s="296">
        <v>1</v>
      </c>
      <c r="L8" s="273">
        <f t="shared" si="2"/>
        <v>0</v>
      </c>
      <c r="M8" s="190"/>
      <c r="N8" s="273">
        <f t="shared" si="3"/>
        <v>0</v>
      </c>
      <c r="O8" s="191"/>
      <c r="P8" s="279">
        <f t="shared" si="4"/>
        <v>0</v>
      </c>
      <c r="Q8" s="280">
        <f t="shared" si="5"/>
        <v>0</v>
      </c>
      <c r="R8" s="192"/>
      <c r="S8" s="192"/>
      <c r="T8" s="288">
        <f t="shared" si="6"/>
        <v>0</v>
      </c>
      <c r="U8" s="288">
        <f t="shared" si="0"/>
        <v>0</v>
      </c>
      <c r="V8" s="288">
        <f t="shared" si="1"/>
        <v>0</v>
      </c>
      <c r="X8" s="148"/>
      <c r="Y8" s="148"/>
      <c r="Z8" s="148"/>
      <c r="AA8" s="150"/>
      <c r="AB8" s="148"/>
      <c r="AC8" s="148"/>
      <c r="AD8" s="150"/>
      <c r="AE8" s="148"/>
      <c r="AF8" s="148"/>
      <c r="AG8" s="150"/>
    </row>
    <row r="9" spans="1:41" ht="24" customHeight="1">
      <c r="B9" s="308"/>
      <c r="C9" s="309" t="s">
        <v>425</v>
      </c>
      <c r="D9" s="193"/>
      <c r="E9" s="202"/>
      <c r="F9" s="203"/>
      <c r="G9" s="271" t="s">
        <v>429</v>
      </c>
      <c r="H9" s="205"/>
      <c r="I9" s="206"/>
      <c r="J9" s="215"/>
      <c r="K9" s="215">
        <v>1</v>
      </c>
      <c r="L9" s="277">
        <f t="shared" si="2"/>
        <v>0</v>
      </c>
      <c r="M9" s="326"/>
      <c r="N9" s="277">
        <f t="shared" si="3"/>
        <v>0</v>
      </c>
      <c r="O9" s="327"/>
      <c r="P9" s="281">
        <f t="shared" si="4"/>
        <v>0</v>
      </c>
      <c r="Q9" s="282">
        <f t="shared" si="5"/>
        <v>0</v>
      </c>
      <c r="R9" s="209"/>
      <c r="S9" s="209"/>
      <c r="T9" s="293">
        <f t="shared" si="6"/>
        <v>0</v>
      </c>
      <c r="U9" s="293">
        <f t="shared" si="0"/>
        <v>0</v>
      </c>
      <c r="V9" s="293">
        <f t="shared" si="1"/>
        <v>0</v>
      </c>
      <c r="X9" s="148"/>
      <c r="Y9" s="148"/>
      <c r="Z9" s="148"/>
      <c r="AA9" s="150"/>
      <c r="AB9" s="148"/>
      <c r="AC9" s="148"/>
      <c r="AD9" s="150"/>
      <c r="AE9" s="148"/>
      <c r="AF9" s="148"/>
      <c r="AG9" s="150"/>
    </row>
    <row r="10" spans="1:41" ht="24" customHeight="1">
      <c r="B10" s="308"/>
      <c r="C10" s="307" t="s">
        <v>392</v>
      </c>
      <c r="D10" s="158"/>
      <c r="E10" s="197" t="s">
        <v>419</v>
      </c>
      <c r="F10" s="198" t="s">
        <v>278</v>
      </c>
      <c r="G10" s="270" t="s">
        <v>273</v>
      </c>
      <c r="H10" s="213"/>
      <c r="I10" s="214"/>
      <c r="J10" s="296"/>
      <c r="K10" s="296">
        <v>1</v>
      </c>
      <c r="L10" s="273">
        <f t="shared" si="2"/>
        <v>0</v>
      </c>
      <c r="M10" s="200"/>
      <c r="N10" s="273">
        <f t="shared" si="3"/>
        <v>0</v>
      </c>
      <c r="O10" s="211"/>
      <c r="P10" s="279">
        <f t="shared" si="4"/>
        <v>0</v>
      </c>
      <c r="Q10" s="280">
        <f t="shared" si="5"/>
        <v>0</v>
      </c>
      <c r="R10" s="192"/>
      <c r="S10" s="192"/>
      <c r="T10" s="288">
        <f t="shared" si="6"/>
        <v>0</v>
      </c>
      <c r="U10" s="288">
        <f t="shared" si="0"/>
        <v>0</v>
      </c>
      <c r="V10" s="288">
        <f t="shared" si="1"/>
        <v>0</v>
      </c>
      <c r="X10" s="148"/>
      <c r="Y10" s="148"/>
      <c r="Z10" s="148"/>
      <c r="AA10" s="150"/>
      <c r="AB10" s="148"/>
      <c r="AC10" s="148"/>
      <c r="AD10" s="150"/>
      <c r="AE10" s="148"/>
      <c r="AF10" s="148"/>
      <c r="AG10" s="150"/>
    </row>
    <row r="11" spans="1:41" ht="24" customHeight="1">
      <c r="B11" s="308"/>
      <c r="C11" s="307" t="s">
        <v>392</v>
      </c>
      <c r="D11" s="158"/>
      <c r="E11" s="164" t="s">
        <v>275</v>
      </c>
      <c r="F11" s="165" t="s">
        <v>375</v>
      </c>
      <c r="G11" s="256" t="s">
        <v>273</v>
      </c>
      <c r="H11" s="166"/>
      <c r="I11" s="167"/>
      <c r="J11" s="168"/>
      <c r="K11" s="168">
        <v>1</v>
      </c>
      <c r="L11" s="259">
        <f t="shared" si="2"/>
        <v>0</v>
      </c>
      <c r="M11" s="159"/>
      <c r="N11" s="259">
        <f t="shared" si="3"/>
        <v>0</v>
      </c>
      <c r="O11" s="160"/>
      <c r="P11" s="263">
        <f t="shared" si="4"/>
        <v>0</v>
      </c>
      <c r="Q11" s="264">
        <f t="shared" si="5"/>
        <v>0</v>
      </c>
      <c r="R11" s="161"/>
      <c r="S11" s="161"/>
      <c r="T11" s="268">
        <f t="shared" si="6"/>
        <v>0</v>
      </c>
      <c r="U11" s="268">
        <f t="shared" si="0"/>
        <v>0</v>
      </c>
      <c r="V11" s="268">
        <f t="shared" si="1"/>
        <v>0</v>
      </c>
      <c r="X11" s="148"/>
      <c r="Y11" s="148"/>
      <c r="Z11" s="148"/>
      <c r="AA11" s="150"/>
      <c r="AB11" s="148"/>
      <c r="AC11" s="148"/>
      <c r="AD11" s="150"/>
      <c r="AE11" s="148"/>
      <c r="AF11" s="148"/>
      <c r="AG11" s="150"/>
    </row>
    <row r="12" spans="1:41" ht="24" customHeight="1">
      <c r="B12" s="308"/>
      <c r="C12" s="307" t="s">
        <v>274</v>
      </c>
      <c r="D12" s="158"/>
      <c r="E12" s="354"/>
      <c r="F12" s="355"/>
      <c r="G12" s="356" t="s">
        <v>273</v>
      </c>
      <c r="H12" s="357"/>
      <c r="I12" s="358"/>
      <c r="J12" s="358"/>
      <c r="K12" s="359">
        <v>1</v>
      </c>
      <c r="L12" s="360">
        <f t="shared" si="2"/>
        <v>0</v>
      </c>
      <c r="M12" s="361"/>
      <c r="N12" s="360">
        <f t="shared" si="3"/>
        <v>0</v>
      </c>
      <c r="O12" s="362"/>
      <c r="P12" s="363">
        <f t="shared" si="4"/>
        <v>0</v>
      </c>
      <c r="Q12" s="364">
        <f t="shared" si="5"/>
        <v>0</v>
      </c>
      <c r="R12" s="365"/>
      <c r="S12" s="365"/>
      <c r="T12" s="366">
        <f t="shared" si="6"/>
        <v>0</v>
      </c>
      <c r="U12" s="366">
        <f t="shared" si="0"/>
        <v>0</v>
      </c>
      <c r="V12" s="366">
        <f t="shared" si="1"/>
        <v>0</v>
      </c>
      <c r="X12" s="148"/>
      <c r="Y12" s="148"/>
      <c r="Z12" s="148"/>
      <c r="AA12" s="150"/>
      <c r="AB12" s="148"/>
      <c r="AC12" s="148"/>
      <c r="AD12" s="150"/>
      <c r="AE12" s="148"/>
      <c r="AF12" s="148"/>
      <c r="AG12" s="150"/>
    </row>
    <row r="13" spans="1:41" ht="24" customHeight="1">
      <c r="B13" s="308"/>
      <c r="C13" s="307" t="s">
        <v>274</v>
      </c>
      <c r="D13" s="158" t="s">
        <v>417</v>
      </c>
      <c r="E13" s="164" t="s">
        <v>285</v>
      </c>
      <c r="F13" s="165"/>
      <c r="G13" s="256" t="s">
        <v>273</v>
      </c>
      <c r="H13" s="166"/>
      <c r="I13" s="167"/>
      <c r="J13" s="167"/>
      <c r="K13" s="168">
        <v>1</v>
      </c>
      <c r="L13" s="259">
        <f t="shared" si="2"/>
        <v>0</v>
      </c>
      <c r="M13" s="159"/>
      <c r="N13" s="259">
        <f t="shared" si="3"/>
        <v>0</v>
      </c>
      <c r="O13" s="160"/>
      <c r="P13" s="263">
        <f t="shared" si="4"/>
        <v>0</v>
      </c>
      <c r="Q13" s="264">
        <f t="shared" si="5"/>
        <v>0</v>
      </c>
      <c r="R13" s="161"/>
      <c r="S13" s="161"/>
      <c r="T13" s="268">
        <f t="shared" si="6"/>
        <v>0</v>
      </c>
      <c r="U13" s="268">
        <f t="shared" si="0"/>
        <v>0</v>
      </c>
      <c r="V13" s="268">
        <f t="shared" si="1"/>
        <v>0</v>
      </c>
      <c r="X13" s="148"/>
      <c r="Y13" s="148"/>
      <c r="Z13" s="148"/>
      <c r="AA13" s="150"/>
      <c r="AB13" s="148"/>
      <c r="AC13" s="148"/>
      <c r="AD13" s="150"/>
      <c r="AE13" s="148"/>
      <c r="AF13" s="148"/>
      <c r="AG13" s="150"/>
    </row>
    <row r="14" spans="1:41" ht="24" customHeight="1">
      <c r="B14" s="308"/>
      <c r="C14" s="309" t="s">
        <v>274</v>
      </c>
      <c r="D14" s="169"/>
      <c r="E14" s="170"/>
      <c r="F14" s="171"/>
      <c r="G14" s="257" t="s">
        <v>273</v>
      </c>
      <c r="H14" s="172"/>
      <c r="I14" s="173"/>
      <c r="J14" s="173"/>
      <c r="K14" s="173">
        <v>1</v>
      </c>
      <c r="L14" s="260">
        <f t="shared" si="2"/>
        <v>0</v>
      </c>
      <c r="M14" s="178"/>
      <c r="N14" s="260">
        <f t="shared" si="3"/>
        <v>0</v>
      </c>
      <c r="O14" s="176"/>
      <c r="P14" s="265">
        <f t="shared" si="4"/>
        <v>0</v>
      </c>
      <c r="Q14" s="266">
        <f t="shared" si="5"/>
        <v>0</v>
      </c>
      <c r="R14" s="177"/>
      <c r="S14" s="177"/>
      <c r="T14" s="269">
        <f t="shared" si="6"/>
        <v>0</v>
      </c>
      <c r="U14" s="269">
        <f t="shared" si="0"/>
        <v>0</v>
      </c>
      <c r="V14" s="269">
        <f t="shared" si="1"/>
        <v>0</v>
      </c>
      <c r="X14" s="148"/>
      <c r="Y14" s="148"/>
      <c r="Z14" s="148"/>
      <c r="AA14" s="150"/>
      <c r="AB14" s="148"/>
      <c r="AC14" s="148"/>
      <c r="AD14" s="150"/>
      <c r="AE14" s="148"/>
      <c r="AF14" s="148"/>
      <c r="AG14" s="150"/>
    </row>
    <row r="15" spans="1:41" ht="24" customHeight="1">
      <c r="B15" s="308"/>
      <c r="C15" s="307" t="s">
        <v>286</v>
      </c>
      <c r="D15" s="158" t="s">
        <v>376</v>
      </c>
      <c r="E15" s="164" t="s">
        <v>275</v>
      </c>
      <c r="F15" s="165" t="s">
        <v>374</v>
      </c>
      <c r="G15" s="256" t="s">
        <v>273</v>
      </c>
      <c r="H15" s="166"/>
      <c r="I15" s="167"/>
      <c r="J15" s="167"/>
      <c r="K15" s="168">
        <v>1</v>
      </c>
      <c r="L15" s="259">
        <f t="shared" si="2"/>
        <v>0</v>
      </c>
      <c r="M15" s="159"/>
      <c r="N15" s="259">
        <f t="shared" si="3"/>
        <v>0</v>
      </c>
      <c r="O15" s="160"/>
      <c r="P15" s="263">
        <f t="shared" si="4"/>
        <v>0</v>
      </c>
      <c r="Q15" s="264">
        <f t="shared" si="5"/>
        <v>0</v>
      </c>
      <c r="R15" s="161"/>
      <c r="S15" s="161"/>
      <c r="T15" s="268">
        <f t="shared" si="6"/>
        <v>0</v>
      </c>
      <c r="U15" s="268">
        <f t="shared" si="0"/>
        <v>0</v>
      </c>
      <c r="V15" s="268">
        <f t="shared" si="1"/>
        <v>0</v>
      </c>
      <c r="X15" s="148"/>
      <c r="Y15" s="148"/>
      <c r="Z15" s="148"/>
      <c r="AA15" s="150"/>
      <c r="AB15" s="148"/>
      <c r="AC15" s="148"/>
      <c r="AD15" s="150"/>
      <c r="AE15" s="148"/>
      <c r="AF15" s="148"/>
      <c r="AG15" s="150"/>
    </row>
    <row r="16" spans="1:41" ht="24" customHeight="1">
      <c r="B16" s="308"/>
      <c r="C16" s="307" t="s">
        <v>286</v>
      </c>
      <c r="D16" s="158" t="s">
        <v>376</v>
      </c>
      <c r="E16" s="164" t="s">
        <v>275</v>
      </c>
      <c r="F16" s="165" t="s">
        <v>374</v>
      </c>
      <c r="G16" s="256" t="s">
        <v>273</v>
      </c>
      <c r="H16" s="166"/>
      <c r="I16" s="167"/>
      <c r="J16" s="167"/>
      <c r="K16" s="168">
        <v>1</v>
      </c>
      <c r="L16" s="259">
        <f t="shared" si="2"/>
        <v>0</v>
      </c>
      <c r="M16" s="159"/>
      <c r="N16" s="259">
        <f t="shared" si="3"/>
        <v>0</v>
      </c>
      <c r="O16" s="160"/>
      <c r="P16" s="263">
        <f t="shared" si="4"/>
        <v>0</v>
      </c>
      <c r="Q16" s="264">
        <f t="shared" si="5"/>
        <v>0</v>
      </c>
      <c r="R16" s="161"/>
      <c r="S16" s="161"/>
      <c r="T16" s="268">
        <f t="shared" si="6"/>
        <v>0</v>
      </c>
      <c r="U16" s="268">
        <f t="shared" si="0"/>
        <v>0</v>
      </c>
      <c r="V16" s="268">
        <f t="shared" si="1"/>
        <v>0</v>
      </c>
      <c r="X16" s="148"/>
      <c r="Y16" s="148"/>
      <c r="Z16" s="148"/>
      <c r="AA16" s="150"/>
      <c r="AB16" s="148"/>
      <c r="AC16" s="148"/>
      <c r="AD16" s="150"/>
      <c r="AE16" s="148"/>
      <c r="AF16" s="148"/>
      <c r="AG16" s="150"/>
    </row>
    <row r="17" spans="1:33" ht="24" customHeight="1">
      <c r="A17" s="145"/>
      <c r="B17" s="308"/>
      <c r="C17" s="309" t="s">
        <v>393</v>
      </c>
      <c r="D17" s="169" t="s">
        <v>376</v>
      </c>
      <c r="E17" s="170" t="s">
        <v>275</v>
      </c>
      <c r="F17" s="171" t="s">
        <v>374</v>
      </c>
      <c r="G17" s="257" t="s">
        <v>273</v>
      </c>
      <c r="H17" s="172"/>
      <c r="I17" s="173"/>
      <c r="J17" s="174"/>
      <c r="K17" s="174">
        <v>1</v>
      </c>
      <c r="L17" s="260">
        <f t="shared" si="2"/>
        <v>0</v>
      </c>
      <c r="M17" s="188"/>
      <c r="N17" s="260">
        <f t="shared" si="3"/>
        <v>0</v>
      </c>
      <c r="O17" s="189"/>
      <c r="P17" s="265">
        <f t="shared" si="4"/>
        <v>0</v>
      </c>
      <c r="Q17" s="266">
        <f t="shared" si="5"/>
        <v>0</v>
      </c>
      <c r="R17" s="177"/>
      <c r="S17" s="177"/>
      <c r="T17" s="269">
        <f t="shared" si="6"/>
        <v>0</v>
      </c>
      <c r="U17" s="269">
        <f t="shared" si="0"/>
        <v>0</v>
      </c>
      <c r="V17" s="269">
        <f t="shared" si="1"/>
        <v>0</v>
      </c>
      <c r="X17" s="148"/>
      <c r="Y17" s="148"/>
      <c r="Z17" s="148"/>
      <c r="AA17" s="150"/>
      <c r="AB17" s="148"/>
      <c r="AC17" s="148"/>
      <c r="AD17" s="150"/>
      <c r="AE17" s="148"/>
      <c r="AF17" s="148"/>
      <c r="AG17" s="150"/>
    </row>
    <row r="18" spans="1:33" ht="24" customHeight="1">
      <c r="A18" s="145"/>
      <c r="B18" s="308"/>
      <c r="C18" s="307" t="s">
        <v>276</v>
      </c>
      <c r="D18" s="158"/>
      <c r="E18" s="197" t="s">
        <v>277</v>
      </c>
      <c r="F18" s="198" t="s">
        <v>375</v>
      </c>
      <c r="G18" s="270" t="s">
        <v>273</v>
      </c>
      <c r="H18" s="213"/>
      <c r="I18" s="214"/>
      <c r="J18" s="214"/>
      <c r="K18" s="214">
        <v>1</v>
      </c>
      <c r="L18" s="273">
        <f t="shared" si="2"/>
        <v>0</v>
      </c>
      <c r="M18" s="200"/>
      <c r="N18" s="273">
        <f t="shared" si="3"/>
        <v>0</v>
      </c>
      <c r="O18" s="325"/>
      <c r="P18" s="279">
        <f t="shared" si="4"/>
        <v>0</v>
      </c>
      <c r="Q18" s="280">
        <f t="shared" si="5"/>
        <v>0</v>
      </c>
      <c r="R18" s="192"/>
      <c r="S18" s="192"/>
      <c r="T18" s="288">
        <f t="shared" si="6"/>
        <v>0</v>
      </c>
      <c r="U18" s="288">
        <f t="shared" si="0"/>
        <v>0</v>
      </c>
      <c r="V18" s="288">
        <f t="shared" si="1"/>
        <v>0</v>
      </c>
      <c r="X18" s="148"/>
      <c r="Y18" s="148"/>
      <c r="Z18" s="148"/>
      <c r="AA18" s="150"/>
      <c r="AB18" s="148"/>
      <c r="AC18" s="148"/>
      <c r="AD18" s="150"/>
      <c r="AE18" s="148"/>
      <c r="AF18" s="148"/>
      <c r="AG18" s="150"/>
    </row>
    <row r="19" spans="1:33" ht="24" customHeight="1">
      <c r="A19" s="145"/>
      <c r="B19" s="308"/>
      <c r="C19" s="307" t="s">
        <v>276</v>
      </c>
      <c r="D19" s="158"/>
      <c r="E19" s="197" t="s">
        <v>277</v>
      </c>
      <c r="F19" s="165" t="s">
        <v>375</v>
      </c>
      <c r="G19" s="256" t="s">
        <v>273</v>
      </c>
      <c r="H19" s="166"/>
      <c r="I19" s="167"/>
      <c r="J19" s="167"/>
      <c r="K19" s="167">
        <v>1</v>
      </c>
      <c r="L19" s="259">
        <f t="shared" si="2"/>
        <v>0</v>
      </c>
      <c r="M19" s="162"/>
      <c r="N19" s="259">
        <f t="shared" si="3"/>
        <v>0</v>
      </c>
      <c r="O19" s="160"/>
      <c r="P19" s="263">
        <f t="shared" si="4"/>
        <v>0</v>
      </c>
      <c r="Q19" s="264">
        <f t="shared" si="5"/>
        <v>0</v>
      </c>
      <c r="R19" s="161"/>
      <c r="S19" s="161"/>
      <c r="T19" s="268">
        <f t="shared" si="6"/>
        <v>0</v>
      </c>
      <c r="U19" s="268">
        <f t="shared" si="0"/>
        <v>0</v>
      </c>
      <c r="V19" s="268">
        <f t="shared" si="1"/>
        <v>0</v>
      </c>
      <c r="X19" s="148"/>
      <c r="Y19" s="148"/>
      <c r="Z19" s="148"/>
      <c r="AA19" s="150"/>
      <c r="AB19" s="148"/>
      <c r="AC19" s="148"/>
      <c r="AD19" s="150"/>
      <c r="AE19" s="148"/>
      <c r="AF19" s="148"/>
      <c r="AG19" s="150"/>
    </row>
    <row r="20" spans="1:33" ht="24" customHeight="1">
      <c r="A20" s="145"/>
      <c r="B20" s="308"/>
      <c r="C20" s="307" t="s">
        <v>276</v>
      </c>
      <c r="D20" s="158"/>
      <c r="E20" s="197" t="s">
        <v>277</v>
      </c>
      <c r="F20" s="165" t="s">
        <v>375</v>
      </c>
      <c r="G20" s="256" t="s">
        <v>273</v>
      </c>
      <c r="H20" s="166"/>
      <c r="I20" s="167"/>
      <c r="J20" s="167"/>
      <c r="K20" s="167">
        <v>1</v>
      </c>
      <c r="L20" s="259">
        <f t="shared" si="2"/>
        <v>0</v>
      </c>
      <c r="M20" s="159"/>
      <c r="N20" s="259">
        <f t="shared" si="3"/>
        <v>0</v>
      </c>
      <c r="O20" s="160"/>
      <c r="P20" s="263">
        <f t="shared" si="4"/>
        <v>0</v>
      </c>
      <c r="Q20" s="264">
        <f t="shared" si="5"/>
        <v>0</v>
      </c>
      <c r="R20" s="161"/>
      <c r="S20" s="161"/>
      <c r="T20" s="268">
        <f t="shared" si="6"/>
        <v>0</v>
      </c>
      <c r="U20" s="268">
        <f t="shared" si="0"/>
        <v>0</v>
      </c>
      <c r="V20" s="268">
        <f t="shared" si="1"/>
        <v>0</v>
      </c>
      <c r="X20" s="148"/>
      <c r="Y20" s="148"/>
      <c r="Z20" s="148"/>
      <c r="AA20" s="150"/>
      <c r="AB20" s="148"/>
      <c r="AC20" s="148"/>
      <c r="AD20" s="150"/>
      <c r="AE20" s="148"/>
      <c r="AF20" s="148"/>
      <c r="AG20" s="150"/>
    </row>
    <row r="21" spans="1:33" ht="24" customHeight="1">
      <c r="A21" s="145"/>
      <c r="B21" s="308"/>
      <c r="C21" s="307" t="s">
        <v>276</v>
      </c>
      <c r="D21" s="158"/>
      <c r="E21" s="197"/>
      <c r="F21" s="165"/>
      <c r="G21" s="256" t="s">
        <v>273</v>
      </c>
      <c r="H21" s="166"/>
      <c r="I21" s="167"/>
      <c r="J21" s="167"/>
      <c r="K21" s="168">
        <v>1</v>
      </c>
      <c r="L21" s="259">
        <f t="shared" si="2"/>
        <v>0</v>
      </c>
      <c r="M21" s="159"/>
      <c r="N21" s="259">
        <f t="shared" si="3"/>
        <v>0</v>
      </c>
      <c r="O21" s="160"/>
      <c r="P21" s="263">
        <f t="shared" si="4"/>
        <v>0</v>
      </c>
      <c r="Q21" s="264">
        <f t="shared" si="5"/>
        <v>0</v>
      </c>
      <c r="R21" s="161"/>
      <c r="S21" s="161"/>
      <c r="T21" s="268">
        <f t="shared" si="6"/>
        <v>0</v>
      </c>
      <c r="U21" s="268">
        <f t="shared" si="0"/>
        <v>0</v>
      </c>
      <c r="V21" s="268">
        <f t="shared" si="1"/>
        <v>0</v>
      </c>
      <c r="X21" s="148"/>
      <c r="Y21" s="148"/>
      <c r="Z21" s="148"/>
      <c r="AA21" s="150"/>
      <c r="AB21" s="148"/>
      <c r="AC21" s="148"/>
      <c r="AD21" s="150"/>
      <c r="AE21" s="148"/>
      <c r="AF21" s="148"/>
      <c r="AG21" s="150"/>
    </row>
    <row r="22" spans="1:33" ht="24" customHeight="1">
      <c r="A22" s="145"/>
      <c r="B22" s="308"/>
      <c r="C22" s="309" t="s">
        <v>276</v>
      </c>
      <c r="D22" s="169"/>
      <c r="E22" s="170"/>
      <c r="F22" s="171"/>
      <c r="G22" s="257" t="s">
        <v>273</v>
      </c>
      <c r="H22" s="172"/>
      <c r="I22" s="173"/>
      <c r="J22" s="173"/>
      <c r="K22" s="173">
        <v>1</v>
      </c>
      <c r="L22" s="260">
        <f t="shared" si="2"/>
        <v>0</v>
      </c>
      <c r="M22" s="178"/>
      <c r="N22" s="260">
        <f t="shared" si="3"/>
        <v>0</v>
      </c>
      <c r="O22" s="176"/>
      <c r="P22" s="265">
        <f t="shared" si="4"/>
        <v>0</v>
      </c>
      <c r="Q22" s="266">
        <f t="shared" si="5"/>
        <v>0</v>
      </c>
      <c r="R22" s="177"/>
      <c r="S22" s="177"/>
      <c r="T22" s="269">
        <f t="shared" si="6"/>
        <v>0</v>
      </c>
      <c r="U22" s="269">
        <f t="shared" si="0"/>
        <v>0</v>
      </c>
      <c r="V22" s="269">
        <f t="shared" si="1"/>
        <v>0</v>
      </c>
      <c r="X22" s="148"/>
      <c r="Y22" s="148"/>
      <c r="Z22" s="148"/>
      <c r="AA22" s="150"/>
      <c r="AB22" s="148"/>
      <c r="AC22" s="148"/>
      <c r="AD22" s="150"/>
      <c r="AE22" s="148"/>
      <c r="AF22" s="148"/>
      <c r="AG22" s="150"/>
    </row>
    <row r="23" spans="1:33" ht="24" customHeight="1">
      <c r="A23" s="145"/>
      <c r="B23" s="308"/>
      <c r="C23" s="305" t="s">
        <v>279</v>
      </c>
      <c r="D23" s="154"/>
      <c r="E23" s="180" t="s">
        <v>277</v>
      </c>
      <c r="F23" s="181" t="s">
        <v>374</v>
      </c>
      <c r="G23" s="255" t="s">
        <v>273</v>
      </c>
      <c r="H23" s="182"/>
      <c r="I23" s="183"/>
      <c r="J23" s="183"/>
      <c r="K23" s="184">
        <v>1</v>
      </c>
      <c r="L23" s="258">
        <f t="shared" si="2"/>
        <v>0</v>
      </c>
      <c r="M23" s="155"/>
      <c r="N23" s="258">
        <f t="shared" si="3"/>
        <v>0</v>
      </c>
      <c r="O23" s="156"/>
      <c r="P23" s="261">
        <f t="shared" si="4"/>
        <v>0</v>
      </c>
      <c r="Q23" s="262">
        <f t="shared" si="5"/>
        <v>0</v>
      </c>
      <c r="R23" s="157"/>
      <c r="S23" s="157"/>
      <c r="T23" s="267">
        <f t="shared" si="6"/>
        <v>0</v>
      </c>
      <c r="U23" s="267">
        <f t="shared" si="0"/>
        <v>0</v>
      </c>
      <c r="V23" s="267">
        <f t="shared" si="1"/>
        <v>0</v>
      </c>
      <c r="X23" s="148"/>
      <c r="Y23" s="148"/>
      <c r="Z23" s="148"/>
      <c r="AA23" s="150"/>
      <c r="AB23" s="148"/>
      <c r="AC23" s="148"/>
      <c r="AD23" s="150"/>
      <c r="AE23" s="148"/>
      <c r="AF23" s="148"/>
      <c r="AG23" s="150"/>
    </row>
    <row r="24" spans="1:33" ht="24" customHeight="1">
      <c r="A24" s="145"/>
      <c r="B24" s="308"/>
      <c r="C24" s="309" t="s">
        <v>279</v>
      </c>
      <c r="D24" s="169"/>
      <c r="E24" s="170" t="s">
        <v>277</v>
      </c>
      <c r="F24" s="171" t="s">
        <v>374</v>
      </c>
      <c r="G24" s="257" t="s">
        <v>273</v>
      </c>
      <c r="H24" s="172"/>
      <c r="I24" s="173"/>
      <c r="J24" s="173"/>
      <c r="K24" s="174">
        <v>1</v>
      </c>
      <c r="L24" s="260">
        <f t="shared" si="2"/>
        <v>0</v>
      </c>
      <c r="M24" s="175"/>
      <c r="N24" s="260">
        <f t="shared" si="3"/>
        <v>0</v>
      </c>
      <c r="O24" s="176"/>
      <c r="P24" s="265">
        <f t="shared" si="4"/>
        <v>0</v>
      </c>
      <c r="Q24" s="266">
        <f t="shared" si="5"/>
        <v>0</v>
      </c>
      <c r="R24" s="177"/>
      <c r="S24" s="177"/>
      <c r="T24" s="269">
        <f t="shared" si="6"/>
        <v>0</v>
      </c>
      <c r="U24" s="269">
        <f t="shared" si="0"/>
        <v>0</v>
      </c>
      <c r="V24" s="269">
        <f t="shared" si="1"/>
        <v>0</v>
      </c>
      <c r="X24" s="148"/>
      <c r="Y24" s="148"/>
      <c r="Z24" s="148"/>
      <c r="AA24" s="150"/>
      <c r="AB24" s="148"/>
      <c r="AC24" s="148"/>
      <c r="AD24" s="150"/>
      <c r="AE24" s="148"/>
      <c r="AF24" s="148"/>
      <c r="AG24" s="150"/>
    </row>
    <row r="25" spans="1:33" ht="24" customHeight="1">
      <c r="A25" s="145"/>
      <c r="B25" s="308"/>
      <c r="C25" s="305" t="s">
        <v>280</v>
      </c>
      <c r="D25" s="154"/>
      <c r="E25" s="180" t="s">
        <v>277</v>
      </c>
      <c r="F25" s="181" t="s">
        <v>373</v>
      </c>
      <c r="G25" s="255" t="s">
        <v>273</v>
      </c>
      <c r="H25" s="182"/>
      <c r="I25" s="183"/>
      <c r="J25" s="183"/>
      <c r="K25" s="184">
        <v>1</v>
      </c>
      <c r="L25" s="258">
        <f t="shared" si="2"/>
        <v>0</v>
      </c>
      <c r="M25" s="155"/>
      <c r="N25" s="258">
        <f t="shared" si="3"/>
        <v>0</v>
      </c>
      <c r="O25" s="156"/>
      <c r="P25" s="261">
        <f t="shared" si="4"/>
        <v>0</v>
      </c>
      <c r="Q25" s="262">
        <f t="shared" si="5"/>
        <v>0</v>
      </c>
      <c r="R25" s="157"/>
      <c r="S25" s="157"/>
      <c r="T25" s="267">
        <f t="shared" si="6"/>
        <v>0</v>
      </c>
      <c r="U25" s="267">
        <f t="shared" si="0"/>
        <v>0</v>
      </c>
      <c r="V25" s="267">
        <f t="shared" si="1"/>
        <v>0</v>
      </c>
      <c r="X25" s="148"/>
      <c r="Y25" s="148"/>
      <c r="Z25" s="148"/>
      <c r="AA25" s="150"/>
      <c r="AB25" s="148"/>
      <c r="AC25" s="148"/>
      <c r="AD25" s="150"/>
      <c r="AE25" s="148"/>
      <c r="AF25" s="148"/>
      <c r="AG25" s="150"/>
    </row>
    <row r="26" spans="1:33" ht="24" customHeight="1">
      <c r="A26" s="145"/>
      <c r="B26" s="308"/>
      <c r="C26" s="307" t="s">
        <v>280</v>
      </c>
      <c r="D26" s="158"/>
      <c r="E26" s="164" t="s">
        <v>277</v>
      </c>
      <c r="F26" s="165" t="s">
        <v>374</v>
      </c>
      <c r="G26" s="256" t="s">
        <v>273</v>
      </c>
      <c r="H26" s="166"/>
      <c r="I26" s="167"/>
      <c r="J26" s="167"/>
      <c r="K26" s="168">
        <v>1</v>
      </c>
      <c r="L26" s="259">
        <f t="shared" si="2"/>
        <v>0</v>
      </c>
      <c r="M26" s="159"/>
      <c r="N26" s="259">
        <f t="shared" si="3"/>
        <v>0</v>
      </c>
      <c r="O26" s="160"/>
      <c r="P26" s="263">
        <f t="shared" si="4"/>
        <v>0</v>
      </c>
      <c r="Q26" s="264">
        <f t="shared" si="5"/>
        <v>0</v>
      </c>
      <c r="R26" s="161"/>
      <c r="S26" s="161"/>
      <c r="T26" s="268">
        <f t="shared" si="6"/>
        <v>0</v>
      </c>
      <c r="U26" s="268">
        <f t="shared" si="0"/>
        <v>0</v>
      </c>
      <c r="V26" s="268">
        <f t="shared" si="1"/>
        <v>0</v>
      </c>
      <c r="X26" s="148"/>
      <c r="Y26" s="148"/>
      <c r="Z26" s="148"/>
      <c r="AA26" s="150"/>
      <c r="AB26" s="148"/>
      <c r="AC26" s="148"/>
      <c r="AD26" s="150"/>
      <c r="AE26" s="148"/>
      <c r="AF26" s="148"/>
      <c r="AG26" s="150"/>
    </row>
    <row r="27" spans="1:33" ht="24" customHeight="1">
      <c r="A27" s="145"/>
      <c r="B27" s="308"/>
      <c r="C27" s="307" t="s">
        <v>280</v>
      </c>
      <c r="D27" s="158"/>
      <c r="E27" s="164" t="s">
        <v>277</v>
      </c>
      <c r="F27" s="165" t="s">
        <v>374</v>
      </c>
      <c r="G27" s="256" t="s">
        <v>273</v>
      </c>
      <c r="H27" s="166"/>
      <c r="I27" s="167"/>
      <c r="J27" s="167"/>
      <c r="K27" s="168">
        <v>1</v>
      </c>
      <c r="L27" s="259">
        <f t="shared" si="2"/>
        <v>0</v>
      </c>
      <c r="M27" s="159"/>
      <c r="N27" s="259">
        <f t="shared" si="3"/>
        <v>0</v>
      </c>
      <c r="O27" s="160"/>
      <c r="P27" s="263">
        <f t="shared" si="4"/>
        <v>0</v>
      </c>
      <c r="Q27" s="264">
        <f t="shared" si="5"/>
        <v>0</v>
      </c>
      <c r="R27" s="161"/>
      <c r="S27" s="161"/>
      <c r="T27" s="268">
        <f t="shared" si="6"/>
        <v>0</v>
      </c>
      <c r="U27" s="268">
        <f t="shared" si="0"/>
        <v>0</v>
      </c>
      <c r="V27" s="268">
        <f t="shared" si="1"/>
        <v>0</v>
      </c>
      <c r="X27" s="148"/>
      <c r="Y27" s="148"/>
      <c r="Z27" s="148"/>
      <c r="AA27" s="150"/>
      <c r="AB27" s="148"/>
      <c r="AC27" s="148"/>
      <c r="AD27" s="150"/>
      <c r="AE27" s="148"/>
      <c r="AF27" s="148"/>
      <c r="AG27" s="150"/>
    </row>
    <row r="28" spans="1:33" ht="24" customHeight="1">
      <c r="A28" s="145"/>
      <c r="B28" s="308"/>
      <c r="C28" s="307" t="s">
        <v>280</v>
      </c>
      <c r="D28" s="158"/>
      <c r="E28" s="164" t="s">
        <v>277</v>
      </c>
      <c r="F28" s="165" t="s">
        <v>374</v>
      </c>
      <c r="G28" s="256" t="s">
        <v>273</v>
      </c>
      <c r="H28" s="166"/>
      <c r="I28" s="167"/>
      <c r="J28" s="167"/>
      <c r="K28" s="168">
        <v>1</v>
      </c>
      <c r="L28" s="259">
        <f t="shared" si="2"/>
        <v>0</v>
      </c>
      <c r="M28" s="159"/>
      <c r="N28" s="259">
        <f t="shared" si="3"/>
        <v>0</v>
      </c>
      <c r="O28" s="160"/>
      <c r="P28" s="263">
        <f t="shared" si="4"/>
        <v>0</v>
      </c>
      <c r="Q28" s="264">
        <f t="shared" si="5"/>
        <v>0</v>
      </c>
      <c r="R28" s="161"/>
      <c r="S28" s="161"/>
      <c r="T28" s="268">
        <f t="shared" si="6"/>
        <v>0</v>
      </c>
      <c r="U28" s="268">
        <f t="shared" si="0"/>
        <v>0</v>
      </c>
      <c r="V28" s="268">
        <f t="shared" si="1"/>
        <v>0</v>
      </c>
      <c r="X28" s="148"/>
      <c r="Y28" s="148"/>
      <c r="Z28" s="148"/>
      <c r="AA28" s="150"/>
      <c r="AB28" s="148"/>
      <c r="AC28" s="148"/>
      <c r="AD28" s="150"/>
      <c r="AE28" s="148"/>
      <c r="AF28" s="148"/>
      <c r="AG28" s="150"/>
    </row>
    <row r="29" spans="1:33" ht="24" customHeight="1">
      <c r="A29" s="145"/>
      <c r="B29" s="308"/>
      <c r="C29" s="309" t="s">
        <v>280</v>
      </c>
      <c r="D29" s="169"/>
      <c r="E29" s="170" t="s">
        <v>277</v>
      </c>
      <c r="F29" s="171" t="s">
        <v>375</v>
      </c>
      <c r="G29" s="257" t="s">
        <v>273</v>
      </c>
      <c r="H29" s="172"/>
      <c r="I29" s="173"/>
      <c r="J29" s="173"/>
      <c r="K29" s="174">
        <v>1</v>
      </c>
      <c r="L29" s="260">
        <f>ROUNDDOWN(H29*I29*J29*K29,3)</f>
        <v>0</v>
      </c>
      <c r="M29" s="175"/>
      <c r="N29" s="260">
        <f>M29*L29</f>
        <v>0</v>
      </c>
      <c r="O29" s="176"/>
      <c r="P29" s="265">
        <f>L29*O29</f>
        <v>0</v>
      </c>
      <c r="Q29" s="266">
        <f>N29-P29</f>
        <v>0</v>
      </c>
      <c r="R29" s="177"/>
      <c r="S29" s="177"/>
      <c r="T29" s="269">
        <f>IF(S29="",R29,MIN(R29:S29))</f>
        <v>0</v>
      </c>
      <c r="U29" s="269">
        <f t="shared" si="0"/>
        <v>0</v>
      </c>
      <c r="V29" s="269">
        <f t="shared" si="1"/>
        <v>0</v>
      </c>
      <c r="X29" s="148"/>
      <c r="Y29" s="148"/>
      <c r="Z29" s="148"/>
      <c r="AA29" s="150"/>
      <c r="AB29" s="148"/>
      <c r="AC29" s="148"/>
      <c r="AD29" s="150"/>
      <c r="AE29" s="148"/>
      <c r="AF29" s="148"/>
      <c r="AG29" s="150"/>
    </row>
    <row r="30" spans="1:33" ht="24" customHeight="1">
      <c r="A30" s="145"/>
      <c r="B30" s="308"/>
      <c r="C30" s="307" t="s">
        <v>280</v>
      </c>
      <c r="D30" s="158"/>
      <c r="E30" s="216" t="s">
        <v>277</v>
      </c>
      <c r="F30" s="217" t="s">
        <v>374</v>
      </c>
      <c r="G30" s="272" t="s">
        <v>273</v>
      </c>
      <c r="H30" s="218"/>
      <c r="I30" s="219"/>
      <c r="J30" s="219"/>
      <c r="K30" s="220">
        <v>1</v>
      </c>
      <c r="L30" s="278">
        <f t="shared" si="2"/>
        <v>0</v>
      </c>
      <c r="M30" s="321"/>
      <c r="N30" s="278">
        <f t="shared" si="3"/>
        <v>0</v>
      </c>
      <c r="O30" s="322"/>
      <c r="P30" s="286">
        <f t="shared" si="4"/>
        <v>0</v>
      </c>
      <c r="Q30" s="287">
        <f t="shared" si="5"/>
        <v>0</v>
      </c>
      <c r="R30" s="223"/>
      <c r="S30" s="223"/>
      <c r="T30" s="294">
        <f t="shared" si="6"/>
        <v>0</v>
      </c>
      <c r="U30" s="294">
        <f t="shared" si="0"/>
        <v>0</v>
      </c>
      <c r="V30" s="294">
        <f t="shared" si="1"/>
        <v>0</v>
      </c>
      <c r="X30" s="148"/>
      <c r="Y30" s="148"/>
      <c r="Z30" s="148"/>
      <c r="AA30" s="150"/>
      <c r="AB30" s="148"/>
      <c r="AC30" s="148"/>
      <c r="AD30" s="150"/>
      <c r="AE30" s="148"/>
      <c r="AF30" s="148"/>
      <c r="AG30" s="150"/>
    </row>
    <row r="31" spans="1:33" ht="24" customHeight="1">
      <c r="A31" s="145"/>
      <c r="B31" s="308"/>
      <c r="C31" s="309" t="s">
        <v>280</v>
      </c>
      <c r="D31" s="169"/>
      <c r="E31" s="170" t="s">
        <v>277</v>
      </c>
      <c r="F31" s="171" t="s">
        <v>375</v>
      </c>
      <c r="G31" s="257" t="s">
        <v>273</v>
      </c>
      <c r="H31" s="172"/>
      <c r="I31" s="173"/>
      <c r="J31" s="173"/>
      <c r="K31" s="174">
        <v>1</v>
      </c>
      <c r="L31" s="260">
        <f t="shared" si="2"/>
        <v>0</v>
      </c>
      <c r="M31" s="175"/>
      <c r="N31" s="260">
        <f t="shared" si="3"/>
        <v>0</v>
      </c>
      <c r="O31" s="176"/>
      <c r="P31" s="265">
        <f t="shared" si="4"/>
        <v>0</v>
      </c>
      <c r="Q31" s="266">
        <f t="shared" si="5"/>
        <v>0</v>
      </c>
      <c r="R31" s="177"/>
      <c r="S31" s="177"/>
      <c r="T31" s="269">
        <f t="shared" si="6"/>
        <v>0</v>
      </c>
      <c r="U31" s="269">
        <f t="shared" si="0"/>
        <v>0</v>
      </c>
      <c r="V31" s="269">
        <f t="shared" si="1"/>
        <v>0</v>
      </c>
      <c r="X31" s="148"/>
      <c r="Y31" s="148"/>
      <c r="Z31" s="148"/>
      <c r="AA31" s="150"/>
      <c r="AB31" s="148"/>
      <c r="AC31" s="148"/>
      <c r="AD31" s="150"/>
      <c r="AE31" s="148"/>
      <c r="AF31" s="148"/>
      <c r="AG31" s="150"/>
    </row>
    <row r="32" spans="1:33" ht="24" customHeight="1">
      <c r="A32" s="145"/>
      <c r="B32" s="304" t="s">
        <v>270</v>
      </c>
      <c r="C32" s="305" t="s">
        <v>281</v>
      </c>
      <c r="D32" s="154"/>
      <c r="E32" s="180"/>
      <c r="F32" s="181"/>
      <c r="G32" s="255" t="s">
        <v>273</v>
      </c>
      <c r="H32" s="182"/>
      <c r="I32" s="183"/>
      <c r="J32" s="183"/>
      <c r="K32" s="184">
        <v>1</v>
      </c>
      <c r="L32" s="258">
        <f t="shared" si="2"/>
        <v>0</v>
      </c>
      <c r="M32" s="155"/>
      <c r="N32" s="258">
        <f t="shared" si="3"/>
        <v>0</v>
      </c>
      <c r="O32" s="156"/>
      <c r="P32" s="261">
        <f t="shared" si="4"/>
        <v>0</v>
      </c>
      <c r="Q32" s="262">
        <f t="shared" si="5"/>
        <v>0</v>
      </c>
      <c r="R32" s="157"/>
      <c r="S32" s="157"/>
      <c r="T32" s="267">
        <f t="shared" si="6"/>
        <v>0</v>
      </c>
      <c r="U32" s="267">
        <f t="shared" si="0"/>
        <v>0</v>
      </c>
      <c r="V32" s="267">
        <f t="shared" si="1"/>
        <v>0</v>
      </c>
      <c r="X32" s="148"/>
      <c r="Y32" s="148"/>
      <c r="Z32" s="148"/>
      <c r="AA32" s="150"/>
      <c r="AB32" s="148"/>
      <c r="AC32" s="148"/>
      <c r="AD32" s="150"/>
      <c r="AE32" s="148"/>
      <c r="AF32" s="148"/>
      <c r="AG32" s="150"/>
    </row>
    <row r="33" spans="1:33" ht="24" customHeight="1">
      <c r="A33" s="145"/>
      <c r="B33" s="308"/>
      <c r="C33" s="309" t="s">
        <v>281</v>
      </c>
      <c r="D33" s="169"/>
      <c r="E33" s="170"/>
      <c r="F33" s="171"/>
      <c r="G33" s="257" t="s">
        <v>273</v>
      </c>
      <c r="H33" s="172"/>
      <c r="I33" s="173"/>
      <c r="J33" s="173"/>
      <c r="K33" s="174">
        <v>1</v>
      </c>
      <c r="L33" s="260">
        <f t="shared" si="2"/>
        <v>0</v>
      </c>
      <c r="M33" s="175"/>
      <c r="N33" s="260">
        <f t="shared" si="3"/>
        <v>0</v>
      </c>
      <c r="O33" s="176"/>
      <c r="P33" s="265">
        <f t="shared" si="4"/>
        <v>0</v>
      </c>
      <c r="Q33" s="266">
        <f t="shared" si="5"/>
        <v>0</v>
      </c>
      <c r="R33" s="177"/>
      <c r="S33" s="177"/>
      <c r="T33" s="269">
        <f t="shared" si="6"/>
        <v>0</v>
      </c>
      <c r="U33" s="269">
        <f t="shared" si="0"/>
        <v>0</v>
      </c>
      <c r="V33" s="269">
        <f t="shared" si="1"/>
        <v>0</v>
      </c>
      <c r="X33" s="148"/>
      <c r="Y33" s="148"/>
      <c r="Z33" s="148"/>
      <c r="AA33" s="150"/>
      <c r="AB33" s="148"/>
      <c r="AC33" s="148"/>
      <c r="AD33" s="150"/>
      <c r="AE33" s="148"/>
      <c r="AF33" s="148"/>
      <c r="AG33" s="150"/>
    </row>
    <row r="34" spans="1:33" ht="24" customHeight="1">
      <c r="A34" s="145"/>
      <c r="B34" s="308"/>
      <c r="C34" s="305" t="s">
        <v>282</v>
      </c>
      <c r="D34" s="154"/>
      <c r="E34" s="180" t="s">
        <v>277</v>
      </c>
      <c r="F34" s="181" t="s">
        <v>374</v>
      </c>
      <c r="G34" s="255" t="s">
        <v>273</v>
      </c>
      <c r="H34" s="182"/>
      <c r="I34" s="183"/>
      <c r="J34" s="183"/>
      <c r="K34" s="184">
        <v>1</v>
      </c>
      <c r="L34" s="258">
        <f t="shared" si="2"/>
        <v>0</v>
      </c>
      <c r="M34" s="155"/>
      <c r="N34" s="258">
        <f t="shared" si="3"/>
        <v>0</v>
      </c>
      <c r="O34" s="156"/>
      <c r="P34" s="261">
        <f t="shared" si="4"/>
        <v>0</v>
      </c>
      <c r="Q34" s="262">
        <f t="shared" si="5"/>
        <v>0</v>
      </c>
      <c r="R34" s="157"/>
      <c r="S34" s="157"/>
      <c r="T34" s="267">
        <f t="shared" si="6"/>
        <v>0</v>
      </c>
      <c r="U34" s="267">
        <f t="shared" si="0"/>
        <v>0</v>
      </c>
      <c r="V34" s="267">
        <f t="shared" si="1"/>
        <v>0</v>
      </c>
      <c r="X34" s="148"/>
      <c r="Y34" s="148"/>
      <c r="Z34" s="148"/>
      <c r="AA34" s="150"/>
      <c r="AB34" s="148"/>
      <c r="AC34" s="148"/>
      <c r="AD34" s="150"/>
      <c r="AE34" s="148"/>
      <c r="AF34" s="148"/>
      <c r="AG34" s="150"/>
    </row>
    <row r="35" spans="1:33" ht="24" customHeight="1">
      <c r="A35" s="145"/>
      <c r="B35" s="308"/>
      <c r="C35" s="307" t="s">
        <v>282</v>
      </c>
      <c r="D35" s="158"/>
      <c r="E35" s="197" t="s">
        <v>277</v>
      </c>
      <c r="F35" s="198" t="s">
        <v>374</v>
      </c>
      <c r="G35" s="270" t="s">
        <v>273</v>
      </c>
      <c r="H35" s="213"/>
      <c r="I35" s="214"/>
      <c r="J35" s="214"/>
      <c r="K35" s="296">
        <v>1</v>
      </c>
      <c r="L35" s="273">
        <f t="shared" si="2"/>
        <v>0</v>
      </c>
      <c r="M35" s="210"/>
      <c r="N35" s="273">
        <f t="shared" si="3"/>
        <v>0</v>
      </c>
      <c r="O35" s="325"/>
      <c r="P35" s="279">
        <f t="shared" si="4"/>
        <v>0</v>
      </c>
      <c r="Q35" s="280">
        <f t="shared" si="5"/>
        <v>0</v>
      </c>
      <c r="R35" s="192"/>
      <c r="S35" s="192"/>
      <c r="T35" s="288">
        <f t="shared" si="6"/>
        <v>0</v>
      </c>
      <c r="U35" s="288">
        <f t="shared" si="0"/>
        <v>0</v>
      </c>
      <c r="V35" s="288">
        <f t="shared" si="1"/>
        <v>0</v>
      </c>
      <c r="X35" s="148"/>
      <c r="Y35" s="148"/>
      <c r="Z35" s="148"/>
      <c r="AA35" s="150"/>
      <c r="AB35" s="148"/>
      <c r="AC35" s="148"/>
      <c r="AD35" s="150"/>
      <c r="AE35" s="148"/>
      <c r="AF35" s="148"/>
      <c r="AG35" s="150"/>
    </row>
    <row r="36" spans="1:33" ht="24" customHeight="1">
      <c r="A36" s="145"/>
      <c r="B36" s="308"/>
      <c r="C36" s="309" t="s">
        <v>282</v>
      </c>
      <c r="D36" s="169"/>
      <c r="E36" s="170" t="s">
        <v>277</v>
      </c>
      <c r="F36" s="171" t="s">
        <v>374</v>
      </c>
      <c r="G36" s="257" t="s">
        <v>273</v>
      </c>
      <c r="H36" s="172"/>
      <c r="I36" s="173"/>
      <c r="J36" s="173"/>
      <c r="K36" s="174">
        <v>1</v>
      </c>
      <c r="L36" s="260">
        <f t="shared" si="2"/>
        <v>0</v>
      </c>
      <c r="M36" s="175"/>
      <c r="N36" s="260">
        <f t="shared" si="3"/>
        <v>0</v>
      </c>
      <c r="O36" s="176"/>
      <c r="P36" s="265">
        <f t="shared" si="4"/>
        <v>0</v>
      </c>
      <c r="Q36" s="266">
        <f t="shared" si="5"/>
        <v>0</v>
      </c>
      <c r="R36" s="177"/>
      <c r="S36" s="177"/>
      <c r="T36" s="269">
        <f t="shared" si="6"/>
        <v>0</v>
      </c>
      <c r="U36" s="269">
        <f t="shared" si="0"/>
        <v>0</v>
      </c>
      <c r="V36" s="269">
        <f t="shared" si="1"/>
        <v>0</v>
      </c>
      <c r="X36" s="148"/>
      <c r="Y36" s="148"/>
      <c r="Z36" s="148"/>
      <c r="AA36" s="150"/>
      <c r="AB36" s="148"/>
      <c r="AC36" s="148"/>
      <c r="AD36" s="150"/>
      <c r="AE36" s="148"/>
      <c r="AF36" s="148"/>
      <c r="AG36" s="150"/>
    </row>
    <row r="37" spans="1:33" ht="24" customHeight="1">
      <c r="A37" s="145"/>
      <c r="B37" s="308"/>
      <c r="C37" s="305" t="s">
        <v>283</v>
      </c>
      <c r="D37" s="154"/>
      <c r="E37" s="180" t="s">
        <v>277</v>
      </c>
      <c r="F37" s="181" t="s">
        <v>374</v>
      </c>
      <c r="G37" s="255" t="s">
        <v>273</v>
      </c>
      <c r="H37" s="182"/>
      <c r="I37" s="183"/>
      <c r="J37" s="183"/>
      <c r="K37" s="184">
        <v>1</v>
      </c>
      <c r="L37" s="258">
        <f t="shared" si="2"/>
        <v>0</v>
      </c>
      <c r="M37" s="155"/>
      <c r="N37" s="258">
        <f t="shared" si="3"/>
        <v>0</v>
      </c>
      <c r="O37" s="156"/>
      <c r="P37" s="261">
        <f t="shared" si="4"/>
        <v>0</v>
      </c>
      <c r="Q37" s="262">
        <f t="shared" si="5"/>
        <v>0</v>
      </c>
      <c r="R37" s="157"/>
      <c r="S37" s="157"/>
      <c r="T37" s="267">
        <f t="shared" si="6"/>
        <v>0</v>
      </c>
      <c r="U37" s="267">
        <f t="shared" si="0"/>
        <v>0</v>
      </c>
      <c r="V37" s="267">
        <f t="shared" si="1"/>
        <v>0</v>
      </c>
      <c r="X37" s="148"/>
      <c r="Y37" s="148"/>
      <c r="Z37" s="148"/>
      <c r="AA37" s="150"/>
      <c r="AB37" s="148"/>
      <c r="AC37" s="148"/>
      <c r="AD37" s="150"/>
      <c r="AE37" s="148"/>
      <c r="AF37" s="148"/>
      <c r="AG37" s="150"/>
    </row>
    <row r="38" spans="1:33" ht="24" customHeight="1">
      <c r="A38" s="145"/>
      <c r="B38" s="308"/>
      <c r="C38" s="307" t="s">
        <v>283</v>
      </c>
      <c r="D38" s="158"/>
      <c r="E38" s="164" t="s">
        <v>277</v>
      </c>
      <c r="F38" s="165" t="s">
        <v>378</v>
      </c>
      <c r="G38" s="256" t="s">
        <v>273</v>
      </c>
      <c r="H38" s="166"/>
      <c r="I38" s="167"/>
      <c r="J38" s="167"/>
      <c r="K38" s="168">
        <v>1</v>
      </c>
      <c r="L38" s="259">
        <f t="shared" si="2"/>
        <v>0</v>
      </c>
      <c r="M38" s="159"/>
      <c r="N38" s="259">
        <f t="shared" si="3"/>
        <v>0</v>
      </c>
      <c r="O38" s="160"/>
      <c r="P38" s="263">
        <f t="shared" si="4"/>
        <v>0</v>
      </c>
      <c r="Q38" s="264">
        <f t="shared" si="5"/>
        <v>0</v>
      </c>
      <c r="R38" s="161"/>
      <c r="S38" s="161"/>
      <c r="T38" s="268">
        <f t="shared" si="6"/>
        <v>0</v>
      </c>
      <c r="U38" s="268">
        <f t="shared" si="0"/>
        <v>0</v>
      </c>
      <c r="V38" s="268">
        <f t="shared" si="1"/>
        <v>0</v>
      </c>
      <c r="X38" s="148"/>
      <c r="Y38" s="148"/>
      <c r="Z38" s="148"/>
      <c r="AA38" s="150"/>
      <c r="AB38" s="148"/>
      <c r="AC38" s="148"/>
      <c r="AD38" s="150"/>
      <c r="AE38" s="148"/>
      <c r="AF38" s="148"/>
      <c r="AG38" s="150"/>
    </row>
    <row r="39" spans="1:33" ht="24" customHeight="1">
      <c r="A39" s="145"/>
      <c r="B39" s="308"/>
      <c r="C39" s="309" t="s">
        <v>421</v>
      </c>
      <c r="D39" s="169"/>
      <c r="E39" s="170" t="s">
        <v>277</v>
      </c>
      <c r="F39" s="171" t="s">
        <v>374</v>
      </c>
      <c r="G39" s="257" t="s">
        <v>273</v>
      </c>
      <c r="H39" s="172"/>
      <c r="I39" s="173"/>
      <c r="J39" s="173"/>
      <c r="K39" s="174">
        <v>1</v>
      </c>
      <c r="L39" s="260">
        <f t="shared" si="2"/>
        <v>0</v>
      </c>
      <c r="M39" s="175"/>
      <c r="N39" s="260">
        <f t="shared" si="3"/>
        <v>0</v>
      </c>
      <c r="O39" s="176"/>
      <c r="P39" s="265">
        <f t="shared" si="4"/>
        <v>0</v>
      </c>
      <c r="Q39" s="266">
        <f t="shared" si="5"/>
        <v>0</v>
      </c>
      <c r="R39" s="177"/>
      <c r="S39" s="177"/>
      <c r="T39" s="269">
        <f t="shared" si="6"/>
        <v>0</v>
      </c>
      <c r="U39" s="269">
        <f t="shared" si="0"/>
        <v>0</v>
      </c>
      <c r="V39" s="269">
        <f t="shared" si="1"/>
        <v>0</v>
      </c>
      <c r="X39" s="148"/>
      <c r="Y39" s="148"/>
      <c r="Z39" s="148"/>
      <c r="AA39" s="150"/>
      <c r="AB39" s="148"/>
      <c r="AC39" s="148"/>
      <c r="AD39" s="150"/>
      <c r="AE39" s="148"/>
      <c r="AF39" s="148"/>
      <c r="AG39" s="150"/>
    </row>
    <row r="40" spans="1:33" ht="24" customHeight="1">
      <c r="A40" s="145"/>
      <c r="B40" s="308"/>
      <c r="C40" s="305" t="s">
        <v>284</v>
      </c>
      <c r="D40" s="154"/>
      <c r="E40" s="180" t="s">
        <v>285</v>
      </c>
      <c r="F40" s="181"/>
      <c r="G40" s="255" t="s">
        <v>273</v>
      </c>
      <c r="H40" s="182"/>
      <c r="I40" s="183"/>
      <c r="J40" s="183"/>
      <c r="K40" s="184">
        <v>1</v>
      </c>
      <c r="L40" s="258">
        <f t="shared" si="2"/>
        <v>0</v>
      </c>
      <c r="M40" s="155"/>
      <c r="N40" s="258">
        <f t="shared" si="3"/>
        <v>0</v>
      </c>
      <c r="O40" s="156"/>
      <c r="P40" s="261">
        <f t="shared" si="4"/>
        <v>0</v>
      </c>
      <c r="Q40" s="262">
        <f t="shared" si="5"/>
        <v>0</v>
      </c>
      <c r="R40" s="157"/>
      <c r="S40" s="157"/>
      <c r="T40" s="267">
        <f t="shared" si="6"/>
        <v>0</v>
      </c>
      <c r="U40" s="267">
        <f t="shared" si="0"/>
        <v>0</v>
      </c>
      <c r="V40" s="267">
        <f t="shared" si="1"/>
        <v>0</v>
      </c>
      <c r="X40" s="148"/>
      <c r="Y40" s="148"/>
      <c r="Z40" s="148"/>
      <c r="AA40" s="150"/>
      <c r="AB40" s="148"/>
      <c r="AC40" s="148"/>
      <c r="AD40" s="150"/>
      <c r="AE40" s="148"/>
      <c r="AF40" s="148"/>
      <c r="AG40" s="150"/>
    </row>
    <row r="41" spans="1:33" ht="24" customHeight="1">
      <c r="A41" s="145"/>
      <c r="B41" s="308"/>
      <c r="C41" s="307" t="s">
        <v>284</v>
      </c>
      <c r="D41" s="158"/>
      <c r="E41" s="164" t="s">
        <v>285</v>
      </c>
      <c r="F41" s="165"/>
      <c r="G41" s="256" t="s">
        <v>273</v>
      </c>
      <c r="H41" s="166"/>
      <c r="I41" s="167"/>
      <c r="J41" s="167"/>
      <c r="K41" s="168">
        <v>1</v>
      </c>
      <c r="L41" s="259">
        <f t="shared" si="2"/>
        <v>0</v>
      </c>
      <c r="M41" s="159"/>
      <c r="N41" s="259">
        <f t="shared" si="3"/>
        <v>0</v>
      </c>
      <c r="O41" s="160"/>
      <c r="P41" s="263">
        <f t="shared" si="4"/>
        <v>0</v>
      </c>
      <c r="Q41" s="264">
        <f t="shared" si="5"/>
        <v>0</v>
      </c>
      <c r="R41" s="161"/>
      <c r="S41" s="161"/>
      <c r="T41" s="268">
        <f t="shared" si="6"/>
        <v>0</v>
      </c>
      <c r="U41" s="268">
        <f t="shared" si="0"/>
        <v>0</v>
      </c>
      <c r="V41" s="268">
        <f t="shared" si="1"/>
        <v>0</v>
      </c>
      <c r="X41" s="148"/>
      <c r="Y41" s="148"/>
      <c r="Z41" s="148"/>
      <c r="AA41" s="150"/>
      <c r="AB41" s="148"/>
      <c r="AC41" s="148"/>
      <c r="AD41" s="150"/>
      <c r="AE41" s="148"/>
      <c r="AF41" s="148"/>
      <c r="AG41" s="150"/>
    </row>
    <row r="42" spans="1:33" ht="24" customHeight="1">
      <c r="A42" s="145"/>
      <c r="B42" s="308"/>
      <c r="C42" s="309" t="s">
        <v>377</v>
      </c>
      <c r="D42" s="169"/>
      <c r="E42" s="170" t="s">
        <v>285</v>
      </c>
      <c r="F42" s="171"/>
      <c r="G42" s="257" t="s">
        <v>273</v>
      </c>
      <c r="H42" s="172"/>
      <c r="I42" s="173"/>
      <c r="J42" s="173"/>
      <c r="K42" s="174">
        <v>1</v>
      </c>
      <c r="L42" s="260">
        <f t="shared" si="2"/>
        <v>0</v>
      </c>
      <c r="M42" s="175"/>
      <c r="N42" s="260">
        <f t="shared" si="3"/>
        <v>0</v>
      </c>
      <c r="O42" s="176"/>
      <c r="P42" s="265">
        <f t="shared" si="4"/>
        <v>0</v>
      </c>
      <c r="Q42" s="266">
        <f t="shared" si="5"/>
        <v>0</v>
      </c>
      <c r="R42" s="177"/>
      <c r="S42" s="177"/>
      <c r="T42" s="269">
        <f t="shared" si="6"/>
        <v>0</v>
      </c>
      <c r="U42" s="269">
        <f t="shared" si="0"/>
        <v>0</v>
      </c>
      <c r="V42" s="269">
        <f t="shared" si="1"/>
        <v>0</v>
      </c>
      <c r="X42" s="148"/>
      <c r="Y42" s="148"/>
      <c r="Z42" s="148"/>
      <c r="AA42" s="150"/>
      <c r="AB42" s="148"/>
      <c r="AC42" s="148"/>
      <c r="AD42" s="150"/>
      <c r="AE42" s="148"/>
      <c r="AF42" s="148"/>
      <c r="AG42" s="150"/>
    </row>
    <row r="43" spans="1:33" ht="24" customHeight="1">
      <c r="A43" s="145"/>
      <c r="B43" s="308"/>
      <c r="C43" s="305" t="s">
        <v>423</v>
      </c>
      <c r="D43" s="154"/>
      <c r="E43" s="180" t="s">
        <v>285</v>
      </c>
      <c r="F43" s="181" t="s">
        <v>374</v>
      </c>
      <c r="G43" s="255" t="s">
        <v>273</v>
      </c>
      <c r="H43" s="182"/>
      <c r="I43" s="183"/>
      <c r="J43" s="184"/>
      <c r="K43" s="184">
        <v>1</v>
      </c>
      <c r="L43" s="258">
        <f t="shared" si="2"/>
        <v>0</v>
      </c>
      <c r="M43" s="185"/>
      <c r="N43" s="258">
        <f t="shared" si="3"/>
        <v>0</v>
      </c>
      <c r="O43" s="186"/>
      <c r="P43" s="261">
        <f t="shared" si="4"/>
        <v>0</v>
      </c>
      <c r="Q43" s="262">
        <f t="shared" si="5"/>
        <v>0</v>
      </c>
      <c r="R43" s="157"/>
      <c r="S43" s="157"/>
      <c r="T43" s="267">
        <f t="shared" si="6"/>
        <v>0</v>
      </c>
      <c r="U43" s="267">
        <f t="shared" si="0"/>
        <v>0</v>
      </c>
      <c r="V43" s="267">
        <f t="shared" si="1"/>
        <v>0</v>
      </c>
      <c r="X43" s="148"/>
      <c r="Y43" s="148"/>
      <c r="Z43" s="148"/>
      <c r="AA43" s="150"/>
      <c r="AB43" s="148"/>
      <c r="AC43" s="148"/>
      <c r="AD43" s="150"/>
      <c r="AE43" s="148"/>
      <c r="AF43" s="148"/>
      <c r="AG43" s="150"/>
    </row>
    <row r="44" spans="1:33" ht="24" customHeight="1">
      <c r="A44" s="145"/>
      <c r="B44" s="308"/>
      <c r="C44" s="309" t="s">
        <v>423</v>
      </c>
      <c r="D44" s="169"/>
      <c r="E44" s="170" t="s">
        <v>285</v>
      </c>
      <c r="F44" s="171" t="s">
        <v>374</v>
      </c>
      <c r="G44" s="257" t="s">
        <v>273</v>
      </c>
      <c r="H44" s="172"/>
      <c r="I44" s="173"/>
      <c r="J44" s="174"/>
      <c r="K44" s="174">
        <v>1</v>
      </c>
      <c r="L44" s="260">
        <f t="shared" si="2"/>
        <v>0</v>
      </c>
      <c r="M44" s="188"/>
      <c r="N44" s="260">
        <f t="shared" si="3"/>
        <v>0</v>
      </c>
      <c r="O44" s="189"/>
      <c r="P44" s="265">
        <f t="shared" si="4"/>
        <v>0</v>
      </c>
      <c r="Q44" s="266">
        <f t="shared" si="5"/>
        <v>0</v>
      </c>
      <c r="R44" s="177"/>
      <c r="S44" s="177"/>
      <c r="T44" s="269">
        <f t="shared" si="6"/>
        <v>0</v>
      </c>
      <c r="U44" s="269">
        <f t="shared" si="0"/>
        <v>0</v>
      </c>
      <c r="V44" s="269">
        <f t="shared" si="1"/>
        <v>0</v>
      </c>
      <c r="X44" s="148"/>
      <c r="Y44" s="148"/>
      <c r="Z44" s="148"/>
      <c r="AA44" s="150"/>
      <c r="AB44" s="148"/>
      <c r="AC44" s="148"/>
      <c r="AD44" s="150"/>
      <c r="AE44" s="148"/>
      <c r="AF44" s="148"/>
      <c r="AG44" s="150"/>
    </row>
    <row r="45" spans="1:33" ht="24" customHeight="1">
      <c r="A45" s="145"/>
      <c r="B45" s="308"/>
      <c r="C45" s="305" t="s">
        <v>424</v>
      </c>
      <c r="D45" s="154"/>
      <c r="E45" s="180" t="s">
        <v>285</v>
      </c>
      <c r="F45" s="181" t="s">
        <v>374</v>
      </c>
      <c r="G45" s="255" t="s">
        <v>273</v>
      </c>
      <c r="H45" s="182"/>
      <c r="I45" s="183"/>
      <c r="J45" s="184"/>
      <c r="K45" s="184">
        <v>1</v>
      </c>
      <c r="L45" s="258">
        <f t="shared" si="2"/>
        <v>0</v>
      </c>
      <c r="M45" s="185"/>
      <c r="N45" s="258">
        <f t="shared" si="3"/>
        <v>0</v>
      </c>
      <c r="O45" s="186"/>
      <c r="P45" s="261">
        <f t="shared" si="4"/>
        <v>0</v>
      </c>
      <c r="Q45" s="262">
        <f t="shared" si="5"/>
        <v>0</v>
      </c>
      <c r="R45" s="157"/>
      <c r="S45" s="157"/>
      <c r="T45" s="267">
        <f t="shared" si="6"/>
        <v>0</v>
      </c>
      <c r="U45" s="267">
        <f t="shared" si="0"/>
        <v>0</v>
      </c>
      <c r="V45" s="267">
        <f t="shared" si="1"/>
        <v>0</v>
      </c>
      <c r="X45" s="148"/>
      <c r="Y45" s="148"/>
      <c r="Z45" s="148"/>
      <c r="AA45" s="150"/>
      <c r="AB45" s="148"/>
      <c r="AC45" s="148"/>
      <c r="AD45" s="150"/>
      <c r="AE45" s="148"/>
      <c r="AF45" s="148"/>
      <c r="AG45" s="150"/>
    </row>
    <row r="46" spans="1:33" ht="24" customHeight="1">
      <c r="A46" s="145"/>
      <c r="B46" s="308"/>
      <c r="C46" s="309" t="s">
        <v>424</v>
      </c>
      <c r="D46" s="169"/>
      <c r="E46" s="170" t="s">
        <v>285</v>
      </c>
      <c r="F46" s="171" t="s">
        <v>374</v>
      </c>
      <c r="G46" s="257" t="s">
        <v>273</v>
      </c>
      <c r="H46" s="172"/>
      <c r="I46" s="173"/>
      <c r="J46" s="174"/>
      <c r="K46" s="174">
        <v>1</v>
      </c>
      <c r="L46" s="260">
        <f t="shared" si="2"/>
        <v>0</v>
      </c>
      <c r="M46" s="188"/>
      <c r="N46" s="260">
        <f t="shared" si="3"/>
        <v>0</v>
      </c>
      <c r="O46" s="189"/>
      <c r="P46" s="265">
        <f t="shared" si="4"/>
        <v>0</v>
      </c>
      <c r="Q46" s="266">
        <f t="shared" si="5"/>
        <v>0</v>
      </c>
      <c r="R46" s="177"/>
      <c r="S46" s="177"/>
      <c r="T46" s="269">
        <f t="shared" si="6"/>
        <v>0</v>
      </c>
      <c r="U46" s="269">
        <f t="shared" si="0"/>
        <v>0</v>
      </c>
      <c r="V46" s="269">
        <f t="shared" si="1"/>
        <v>0</v>
      </c>
      <c r="X46" s="148"/>
      <c r="Y46" s="148"/>
      <c r="Z46" s="148"/>
      <c r="AA46" s="150"/>
      <c r="AB46" s="148"/>
      <c r="AC46" s="148"/>
      <c r="AD46" s="150"/>
      <c r="AE46" s="148"/>
      <c r="AF46" s="148"/>
      <c r="AG46" s="150"/>
    </row>
    <row r="47" spans="1:33" ht="24" customHeight="1">
      <c r="A47" s="145"/>
      <c r="B47" s="308"/>
      <c r="C47" s="307"/>
      <c r="D47" s="158"/>
      <c r="E47" s="197"/>
      <c r="F47" s="198"/>
      <c r="G47" s="270" t="s">
        <v>273</v>
      </c>
      <c r="H47" s="213"/>
      <c r="I47" s="214"/>
      <c r="J47" s="296"/>
      <c r="K47" s="296">
        <v>1</v>
      </c>
      <c r="L47" s="273">
        <f t="shared" si="2"/>
        <v>0</v>
      </c>
      <c r="M47" s="190"/>
      <c r="N47" s="273">
        <f t="shared" si="3"/>
        <v>0</v>
      </c>
      <c r="O47" s="191"/>
      <c r="P47" s="279">
        <f t="shared" si="4"/>
        <v>0</v>
      </c>
      <c r="Q47" s="280">
        <f t="shared" si="5"/>
        <v>0</v>
      </c>
      <c r="R47" s="192"/>
      <c r="S47" s="192"/>
      <c r="T47" s="288">
        <f t="shared" si="6"/>
        <v>0</v>
      </c>
      <c r="U47" s="288">
        <f t="shared" si="0"/>
        <v>0</v>
      </c>
      <c r="V47" s="288">
        <f t="shared" si="1"/>
        <v>0</v>
      </c>
      <c r="X47" s="148"/>
      <c r="Y47" s="148"/>
      <c r="Z47" s="148"/>
      <c r="AA47" s="150"/>
      <c r="AB47" s="148"/>
      <c r="AC47" s="148"/>
      <c r="AD47" s="150"/>
      <c r="AE47" s="148"/>
      <c r="AF47" s="148"/>
      <c r="AG47" s="150"/>
    </row>
    <row r="48" spans="1:33" ht="24" customHeight="1">
      <c r="A48" s="145"/>
      <c r="B48" s="308"/>
      <c r="C48" s="307"/>
      <c r="D48" s="158"/>
      <c r="E48" s="197"/>
      <c r="F48" s="198"/>
      <c r="G48" s="270" t="s">
        <v>273</v>
      </c>
      <c r="H48" s="213"/>
      <c r="I48" s="214"/>
      <c r="J48" s="214"/>
      <c r="K48" s="214">
        <v>1</v>
      </c>
      <c r="L48" s="273">
        <f t="shared" si="2"/>
        <v>0</v>
      </c>
      <c r="M48" s="200"/>
      <c r="N48" s="273">
        <f t="shared" si="3"/>
        <v>0</v>
      </c>
      <c r="O48" s="325"/>
      <c r="P48" s="279">
        <f t="shared" si="4"/>
        <v>0</v>
      </c>
      <c r="Q48" s="280">
        <f t="shared" si="5"/>
        <v>0</v>
      </c>
      <c r="R48" s="192"/>
      <c r="S48" s="192"/>
      <c r="T48" s="288">
        <f t="shared" si="6"/>
        <v>0</v>
      </c>
      <c r="U48" s="288">
        <f t="shared" si="0"/>
        <v>0</v>
      </c>
      <c r="V48" s="288">
        <f t="shared" si="1"/>
        <v>0</v>
      </c>
      <c r="X48" s="148"/>
      <c r="Y48" s="148"/>
      <c r="Z48" s="148"/>
      <c r="AA48" s="150"/>
      <c r="AB48" s="148"/>
      <c r="AC48" s="148"/>
      <c r="AD48" s="150"/>
      <c r="AE48" s="148"/>
      <c r="AF48" s="148"/>
      <c r="AG48" s="150"/>
    </row>
    <row r="49" spans="1:33" ht="24" customHeight="1">
      <c r="A49" s="145"/>
      <c r="B49" s="306"/>
      <c r="C49" s="307"/>
      <c r="D49" s="158"/>
      <c r="E49" s="164"/>
      <c r="F49" s="165"/>
      <c r="G49" s="256" t="s">
        <v>273</v>
      </c>
      <c r="H49" s="166"/>
      <c r="I49" s="167"/>
      <c r="J49" s="168"/>
      <c r="K49" s="168">
        <v>1</v>
      </c>
      <c r="L49" s="259">
        <f t="shared" si="2"/>
        <v>0</v>
      </c>
      <c r="M49" s="159"/>
      <c r="N49" s="259">
        <f t="shared" si="3"/>
        <v>0</v>
      </c>
      <c r="O49" s="160"/>
      <c r="P49" s="263">
        <f t="shared" si="4"/>
        <v>0</v>
      </c>
      <c r="Q49" s="264">
        <f t="shared" si="5"/>
        <v>0</v>
      </c>
      <c r="R49" s="161"/>
      <c r="S49" s="161"/>
      <c r="T49" s="268">
        <f t="shared" si="6"/>
        <v>0</v>
      </c>
      <c r="U49" s="268">
        <f t="shared" si="0"/>
        <v>0</v>
      </c>
      <c r="V49" s="268">
        <f t="shared" si="1"/>
        <v>0</v>
      </c>
      <c r="X49" s="148"/>
      <c r="Y49" s="148"/>
      <c r="Z49" s="148"/>
      <c r="AA49" s="150"/>
      <c r="AB49" s="148"/>
      <c r="AC49" s="148"/>
      <c r="AD49" s="150"/>
      <c r="AE49" s="148"/>
      <c r="AF49" s="148"/>
      <c r="AG49" s="150"/>
    </row>
    <row r="50" spans="1:33" ht="24" customHeight="1">
      <c r="B50" s="308"/>
      <c r="C50" s="307"/>
      <c r="D50" s="158"/>
      <c r="E50" s="197"/>
      <c r="F50" s="198"/>
      <c r="G50" s="270" t="s">
        <v>273</v>
      </c>
      <c r="H50" s="213"/>
      <c r="I50" s="214"/>
      <c r="J50" s="214"/>
      <c r="K50" s="214">
        <v>1</v>
      </c>
      <c r="L50" s="273">
        <f t="shared" si="2"/>
        <v>0</v>
      </c>
      <c r="M50" s="200"/>
      <c r="N50" s="273">
        <f t="shared" si="3"/>
        <v>0</v>
      </c>
      <c r="O50" s="325"/>
      <c r="P50" s="279">
        <f t="shared" si="4"/>
        <v>0</v>
      </c>
      <c r="Q50" s="280">
        <f t="shared" si="5"/>
        <v>0</v>
      </c>
      <c r="R50" s="192"/>
      <c r="S50" s="192"/>
      <c r="T50" s="288">
        <f t="shared" si="6"/>
        <v>0</v>
      </c>
      <c r="U50" s="288">
        <f t="shared" si="0"/>
        <v>0</v>
      </c>
      <c r="V50" s="288">
        <f t="shared" si="1"/>
        <v>0</v>
      </c>
      <c r="X50" s="148"/>
      <c r="Y50" s="148"/>
      <c r="Z50" s="148"/>
      <c r="AA50" s="150"/>
      <c r="AB50" s="148"/>
      <c r="AC50" s="148"/>
      <c r="AD50" s="150"/>
      <c r="AE50" s="148"/>
      <c r="AF50" s="148"/>
      <c r="AG50" s="150"/>
    </row>
    <row r="51" spans="1:33" ht="24" customHeight="1">
      <c r="B51" s="306"/>
      <c r="C51" s="307"/>
      <c r="D51" s="158"/>
      <c r="E51" s="164"/>
      <c r="F51" s="165"/>
      <c r="G51" s="256" t="s">
        <v>273</v>
      </c>
      <c r="H51" s="166"/>
      <c r="I51" s="167"/>
      <c r="J51" s="168"/>
      <c r="K51" s="168">
        <v>1</v>
      </c>
      <c r="L51" s="259">
        <f>ROUNDDOWN(H51*I51*J51*K51,3)</f>
        <v>0</v>
      </c>
      <c r="M51" s="159"/>
      <c r="N51" s="259">
        <f>M51*L51</f>
        <v>0</v>
      </c>
      <c r="O51" s="160"/>
      <c r="P51" s="263">
        <f>L51*O51</f>
        <v>0</v>
      </c>
      <c r="Q51" s="264">
        <f>N51-P51</f>
        <v>0</v>
      </c>
      <c r="R51" s="161"/>
      <c r="S51" s="161"/>
      <c r="T51" s="268">
        <f>IF(S51="",R51,MIN(R51:S51))</f>
        <v>0</v>
      </c>
      <c r="U51" s="268">
        <f t="shared" si="0"/>
        <v>0</v>
      </c>
      <c r="V51" s="268">
        <f t="shared" si="1"/>
        <v>0</v>
      </c>
      <c r="X51" s="148"/>
      <c r="Y51" s="148"/>
      <c r="Z51" s="148"/>
      <c r="AA51" s="150"/>
      <c r="AB51" s="148"/>
      <c r="AC51" s="148"/>
      <c r="AD51" s="150"/>
      <c r="AE51" s="148"/>
      <c r="AF51" s="148"/>
      <c r="AG51" s="150"/>
    </row>
    <row r="52" spans="1:33" ht="24" customHeight="1">
      <c r="B52" s="308"/>
      <c r="C52" s="307"/>
      <c r="D52" s="158"/>
      <c r="E52" s="164"/>
      <c r="F52" s="165"/>
      <c r="G52" s="256" t="s">
        <v>273</v>
      </c>
      <c r="H52" s="166"/>
      <c r="I52" s="167"/>
      <c r="J52" s="167"/>
      <c r="K52" s="168">
        <v>1</v>
      </c>
      <c r="L52" s="259">
        <f>ROUNDDOWN(H52*I52*J52*K52,3)</f>
        <v>0</v>
      </c>
      <c r="M52" s="159"/>
      <c r="N52" s="259">
        <f>M52*L52</f>
        <v>0</v>
      </c>
      <c r="O52" s="160"/>
      <c r="P52" s="263">
        <f>L52*O52</f>
        <v>0</v>
      </c>
      <c r="Q52" s="264">
        <f>N52-P52</f>
        <v>0</v>
      </c>
      <c r="R52" s="161"/>
      <c r="S52" s="161"/>
      <c r="T52" s="268">
        <f>IF(S52="",R52,MIN(R52:S52))</f>
        <v>0</v>
      </c>
      <c r="U52" s="268">
        <f t="shared" si="0"/>
        <v>0</v>
      </c>
      <c r="V52" s="268">
        <f t="shared" si="1"/>
        <v>0</v>
      </c>
      <c r="X52" s="148"/>
      <c r="Y52" s="148"/>
      <c r="Z52" s="148"/>
      <c r="AA52" s="150"/>
      <c r="AB52" s="148"/>
      <c r="AC52" s="148"/>
      <c r="AD52" s="150"/>
      <c r="AE52" s="148"/>
      <c r="AF52" s="148"/>
      <c r="AG52" s="150"/>
    </row>
    <row r="53" spans="1:33" ht="24" customHeight="1">
      <c r="B53" s="308"/>
      <c r="C53" s="307"/>
      <c r="D53" s="158"/>
      <c r="E53" s="164"/>
      <c r="F53" s="165"/>
      <c r="G53" s="256" t="s">
        <v>273</v>
      </c>
      <c r="H53" s="166"/>
      <c r="I53" s="167"/>
      <c r="J53" s="167"/>
      <c r="K53" s="168">
        <v>1</v>
      </c>
      <c r="L53" s="259">
        <f>ROUNDDOWN(H53*I53*J53*K53,3)</f>
        <v>0</v>
      </c>
      <c r="M53" s="159"/>
      <c r="N53" s="259">
        <f>M53*L53</f>
        <v>0</v>
      </c>
      <c r="O53" s="160"/>
      <c r="P53" s="263">
        <f>L53*O53</f>
        <v>0</v>
      </c>
      <c r="Q53" s="264">
        <f>N53-P53</f>
        <v>0</v>
      </c>
      <c r="R53" s="161"/>
      <c r="S53" s="161"/>
      <c r="T53" s="268">
        <f>IF(S53="",R53,MIN(R53:S53))</f>
        <v>0</v>
      </c>
      <c r="U53" s="268">
        <f t="shared" si="0"/>
        <v>0</v>
      </c>
      <c r="V53" s="268">
        <f t="shared" si="1"/>
        <v>0</v>
      </c>
      <c r="X53" s="148"/>
      <c r="Y53" s="148"/>
      <c r="Z53" s="148"/>
      <c r="AA53" s="150"/>
      <c r="AB53" s="148"/>
      <c r="AC53" s="148"/>
      <c r="AD53" s="150"/>
      <c r="AE53" s="148"/>
      <c r="AF53" s="148"/>
      <c r="AG53" s="150"/>
    </row>
    <row r="54" spans="1:33" ht="24" customHeight="1">
      <c r="B54" s="306"/>
      <c r="C54" s="307"/>
      <c r="D54" s="158"/>
      <c r="E54" s="164"/>
      <c r="F54" s="165"/>
      <c r="G54" s="256" t="s">
        <v>273</v>
      </c>
      <c r="H54" s="166"/>
      <c r="I54" s="167"/>
      <c r="J54" s="168"/>
      <c r="K54" s="168">
        <v>1</v>
      </c>
      <c r="L54" s="259">
        <f t="shared" si="2"/>
        <v>0</v>
      </c>
      <c r="M54" s="159"/>
      <c r="N54" s="259">
        <f t="shared" si="3"/>
        <v>0</v>
      </c>
      <c r="O54" s="160"/>
      <c r="P54" s="263">
        <f t="shared" si="4"/>
        <v>0</v>
      </c>
      <c r="Q54" s="264">
        <f t="shared" si="5"/>
        <v>0</v>
      </c>
      <c r="R54" s="161"/>
      <c r="S54" s="161"/>
      <c r="T54" s="268">
        <f t="shared" si="6"/>
        <v>0</v>
      </c>
      <c r="U54" s="268">
        <f t="shared" si="0"/>
        <v>0</v>
      </c>
      <c r="V54" s="268">
        <f t="shared" si="1"/>
        <v>0</v>
      </c>
      <c r="X54" s="148"/>
      <c r="Y54" s="148"/>
      <c r="Z54" s="148"/>
      <c r="AA54" s="150"/>
      <c r="AB54" s="148"/>
      <c r="AC54" s="148"/>
      <c r="AD54" s="150"/>
      <c r="AE54" s="148"/>
      <c r="AF54" s="148"/>
      <c r="AG54" s="150"/>
    </row>
    <row r="55" spans="1:33" ht="24" customHeight="1">
      <c r="B55" s="308"/>
      <c r="C55" s="307"/>
      <c r="D55" s="158"/>
      <c r="E55" s="164"/>
      <c r="F55" s="165"/>
      <c r="G55" s="256" t="s">
        <v>273</v>
      </c>
      <c r="H55" s="166"/>
      <c r="I55" s="167"/>
      <c r="J55" s="167"/>
      <c r="K55" s="168">
        <v>1</v>
      </c>
      <c r="L55" s="259">
        <f t="shared" si="2"/>
        <v>0</v>
      </c>
      <c r="M55" s="159"/>
      <c r="N55" s="259">
        <f t="shared" si="3"/>
        <v>0</v>
      </c>
      <c r="O55" s="160"/>
      <c r="P55" s="263">
        <f t="shared" si="4"/>
        <v>0</v>
      </c>
      <c r="Q55" s="264">
        <f t="shared" si="5"/>
        <v>0</v>
      </c>
      <c r="R55" s="161"/>
      <c r="S55" s="161"/>
      <c r="T55" s="268">
        <f t="shared" si="6"/>
        <v>0</v>
      </c>
      <c r="U55" s="268">
        <f t="shared" si="0"/>
        <v>0</v>
      </c>
      <c r="V55" s="268">
        <f t="shared" si="1"/>
        <v>0</v>
      </c>
      <c r="X55" s="148"/>
      <c r="Y55" s="148"/>
      <c r="Z55" s="148"/>
      <c r="AA55" s="150"/>
      <c r="AB55" s="148"/>
      <c r="AC55" s="148"/>
      <c r="AD55" s="150"/>
      <c r="AE55" s="148"/>
      <c r="AF55" s="148"/>
      <c r="AG55" s="150"/>
    </row>
    <row r="56" spans="1:33" ht="24" customHeight="1">
      <c r="B56" s="308"/>
      <c r="C56" s="307"/>
      <c r="D56" s="158"/>
      <c r="E56" s="164"/>
      <c r="F56" s="165"/>
      <c r="G56" s="256" t="s">
        <v>273</v>
      </c>
      <c r="H56" s="166"/>
      <c r="I56" s="167"/>
      <c r="J56" s="167"/>
      <c r="K56" s="168">
        <v>1</v>
      </c>
      <c r="L56" s="259">
        <f t="shared" si="2"/>
        <v>0</v>
      </c>
      <c r="M56" s="159"/>
      <c r="N56" s="259">
        <f t="shared" si="3"/>
        <v>0</v>
      </c>
      <c r="O56" s="160"/>
      <c r="P56" s="263">
        <f t="shared" si="4"/>
        <v>0</v>
      </c>
      <c r="Q56" s="264">
        <f t="shared" si="5"/>
        <v>0</v>
      </c>
      <c r="R56" s="161"/>
      <c r="S56" s="161"/>
      <c r="T56" s="268">
        <f t="shared" si="6"/>
        <v>0</v>
      </c>
      <c r="U56" s="268">
        <f t="shared" si="0"/>
        <v>0</v>
      </c>
      <c r="V56" s="268">
        <f t="shared" si="1"/>
        <v>0</v>
      </c>
      <c r="X56" s="148"/>
      <c r="Y56" s="148"/>
      <c r="Z56" s="148"/>
      <c r="AA56" s="150"/>
      <c r="AB56" s="148"/>
      <c r="AC56" s="148"/>
      <c r="AD56" s="150"/>
      <c r="AE56" s="148"/>
      <c r="AF56" s="148"/>
      <c r="AG56" s="150"/>
    </row>
    <row r="57" spans="1:33" ht="24" customHeight="1">
      <c r="B57" s="308"/>
      <c r="C57" s="307"/>
      <c r="D57" s="158"/>
      <c r="E57" s="164"/>
      <c r="F57" s="165"/>
      <c r="G57" s="256" t="s">
        <v>273</v>
      </c>
      <c r="H57" s="166"/>
      <c r="I57" s="167"/>
      <c r="J57" s="167"/>
      <c r="K57" s="168">
        <v>1</v>
      </c>
      <c r="L57" s="259">
        <f t="shared" si="2"/>
        <v>0</v>
      </c>
      <c r="M57" s="159"/>
      <c r="N57" s="259">
        <f t="shared" si="3"/>
        <v>0</v>
      </c>
      <c r="O57" s="160"/>
      <c r="P57" s="263">
        <f t="shared" si="4"/>
        <v>0</v>
      </c>
      <c r="Q57" s="264">
        <f t="shared" si="5"/>
        <v>0</v>
      </c>
      <c r="R57" s="161"/>
      <c r="S57" s="161"/>
      <c r="T57" s="268">
        <f t="shared" si="6"/>
        <v>0</v>
      </c>
      <c r="U57" s="268">
        <f t="shared" si="0"/>
        <v>0</v>
      </c>
      <c r="V57" s="268">
        <f t="shared" si="1"/>
        <v>0</v>
      </c>
      <c r="X57" s="148"/>
      <c r="Y57" s="148"/>
      <c r="Z57" s="148"/>
      <c r="AA57" s="150"/>
      <c r="AB57" s="148"/>
      <c r="AC57" s="148"/>
      <c r="AD57" s="150"/>
      <c r="AE57" s="148"/>
      <c r="AF57" s="148"/>
      <c r="AG57" s="150"/>
    </row>
    <row r="58" spans="1:33" ht="24" customHeight="1">
      <c r="B58" s="308"/>
      <c r="C58" s="309"/>
      <c r="D58" s="169"/>
      <c r="E58" s="170"/>
      <c r="F58" s="171"/>
      <c r="G58" s="257" t="s">
        <v>273</v>
      </c>
      <c r="H58" s="172"/>
      <c r="I58" s="173"/>
      <c r="J58" s="174"/>
      <c r="K58" s="174">
        <v>1</v>
      </c>
      <c r="L58" s="260">
        <f t="shared" si="2"/>
        <v>0</v>
      </c>
      <c r="M58" s="188"/>
      <c r="N58" s="260">
        <f t="shared" si="3"/>
        <v>0</v>
      </c>
      <c r="O58" s="189"/>
      <c r="P58" s="265">
        <f t="shared" si="4"/>
        <v>0</v>
      </c>
      <c r="Q58" s="266">
        <f t="shared" si="5"/>
        <v>0</v>
      </c>
      <c r="R58" s="177"/>
      <c r="S58" s="177"/>
      <c r="T58" s="269">
        <f t="shared" si="6"/>
        <v>0</v>
      </c>
      <c r="U58" s="269">
        <f t="shared" si="0"/>
        <v>0</v>
      </c>
      <c r="V58" s="269">
        <f t="shared" si="1"/>
        <v>0</v>
      </c>
      <c r="X58" s="148"/>
      <c r="Y58" s="148"/>
      <c r="Z58" s="148"/>
      <c r="AA58" s="150"/>
      <c r="AB58" s="148"/>
      <c r="AC58" s="148"/>
      <c r="AD58" s="150"/>
      <c r="AE58" s="148"/>
      <c r="AF58" s="148"/>
      <c r="AG58" s="150"/>
    </row>
    <row r="59" spans="1:33" s="152" customFormat="1" ht="24" customHeight="1">
      <c r="A59" s="151"/>
      <c r="B59" s="917" t="s">
        <v>287</v>
      </c>
      <c r="C59" s="297"/>
      <c r="D59" s="298"/>
      <c r="E59" s="299"/>
      <c r="F59" s="299"/>
      <c r="G59" s="243"/>
      <c r="H59" s="300"/>
      <c r="I59" s="300"/>
      <c r="J59" s="300"/>
      <c r="K59" s="301"/>
      <c r="L59" s="274">
        <f>SUM(L4:L58)</f>
        <v>0</v>
      </c>
      <c r="M59" s="302"/>
      <c r="N59" s="274">
        <f>SUM(N4:N58)</f>
        <v>0</v>
      </c>
      <c r="O59" s="274"/>
      <c r="P59" s="274">
        <f>SUM(P4:P58)</f>
        <v>0</v>
      </c>
      <c r="Q59" s="274">
        <f>SUM(Q4:Q58)</f>
        <v>0</v>
      </c>
      <c r="R59" s="289"/>
      <c r="S59" s="289"/>
      <c r="T59" s="290"/>
      <c r="U59" s="291">
        <f>SUM(U4:U58)</f>
        <v>0</v>
      </c>
      <c r="V59" s="291">
        <f>SUM(V4:V58)</f>
        <v>0</v>
      </c>
      <c r="X59" s="549"/>
      <c r="Y59" s="549"/>
      <c r="Z59" s="549"/>
      <c r="AA59" s="151"/>
      <c r="AB59" s="549"/>
      <c r="AC59" s="549"/>
      <c r="AD59" s="151"/>
      <c r="AE59" s="549"/>
      <c r="AF59" s="549"/>
      <c r="AG59" s="151"/>
    </row>
    <row r="60" spans="1:33" s="152" customFormat="1" ht="24" customHeight="1">
      <c r="A60" s="151"/>
      <c r="B60" s="917"/>
      <c r="C60" s="297"/>
      <c r="D60" s="298"/>
      <c r="E60" s="299"/>
      <c r="F60" s="299"/>
      <c r="G60" s="243"/>
      <c r="H60" s="300"/>
      <c r="I60" s="300"/>
      <c r="J60" s="300"/>
      <c r="K60" s="301"/>
      <c r="L60" s="274">
        <f>ROUNDDOWN(L59,2)</f>
        <v>0</v>
      </c>
      <c r="M60" s="302"/>
      <c r="N60" s="274">
        <f>ROUNDDOWN(N59,2)</f>
        <v>0</v>
      </c>
      <c r="O60" s="274"/>
      <c r="P60" s="274">
        <f>ROUNDDOWN(P59,2)</f>
        <v>0</v>
      </c>
      <c r="Q60" s="274">
        <f>ROUNDDOWN(Q59,2)</f>
        <v>0</v>
      </c>
      <c r="R60" s="289"/>
      <c r="S60" s="289"/>
      <c r="T60" s="290" t="s">
        <v>288</v>
      </c>
      <c r="U60" s="292">
        <f>ROUNDDOWN(U59,-2)</f>
        <v>0</v>
      </c>
      <c r="V60" s="292">
        <f>ROUNDDOWN(V59,-2)</f>
        <v>0</v>
      </c>
      <c r="X60" s="549"/>
      <c r="Y60" s="549"/>
      <c r="Z60" s="549"/>
      <c r="AA60" s="151"/>
      <c r="AB60" s="549"/>
      <c r="AC60" s="549"/>
      <c r="AD60" s="151"/>
      <c r="AE60" s="549"/>
      <c r="AF60" s="549"/>
      <c r="AG60" s="151"/>
    </row>
    <row r="61" spans="1:33" ht="24" customHeight="1">
      <c r="B61" s="304" t="s">
        <v>289</v>
      </c>
      <c r="C61" s="305" t="s">
        <v>308</v>
      </c>
      <c r="D61" s="154"/>
      <c r="E61" s="180"/>
      <c r="F61" s="181"/>
      <c r="G61" s="255" t="s">
        <v>273</v>
      </c>
      <c r="H61" s="182"/>
      <c r="I61" s="183"/>
      <c r="J61" s="183"/>
      <c r="K61" s="183">
        <v>1</v>
      </c>
      <c r="L61" s="258">
        <f t="shared" ref="L61:L127" si="7">ROUNDDOWN(H61*I61*J61*K61,3)</f>
        <v>0</v>
      </c>
      <c r="M61" s="179"/>
      <c r="N61" s="258">
        <f t="shared" ref="N61:N127" si="8">M61*L61</f>
        <v>0</v>
      </c>
      <c r="O61" s="201"/>
      <c r="P61" s="261">
        <f t="shared" ref="P61:P127" si="9">L61*O61</f>
        <v>0</v>
      </c>
      <c r="Q61" s="262">
        <f t="shared" ref="Q61:Q127" si="10">N61-P61</f>
        <v>0</v>
      </c>
      <c r="R61" s="157"/>
      <c r="S61" s="157"/>
      <c r="T61" s="267">
        <f t="shared" ref="T61:T127" si="11">IF(S61="",R61,MIN(R61:S61))</f>
        <v>0</v>
      </c>
      <c r="U61" s="267">
        <f t="shared" ref="U61:U124" si="12">ROUNDDOWN(R61*N61,0)</f>
        <v>0</v>
      </c>
      <c r="V61" s="267">
        <f t="shared" ref="V61:V124" si="13">ROUNDDOWN(P61*T61,0)</f>
        <v>0</v>
      </c>
      <c r="X61" s="148"/>
      <c r="Y61" s="148"/>
      <c r="Z61" s="148"/>
      <c r="AA61" s="150"/>
      <c r="AB61" s="148"/>
      <c r="AC61" s="148"/>
      <c r="AD61" s="150"/>
      <c r="AE61" s="148"/>
      <c r="AF61" s="148"/>
      <c r="AG61" s="150"/>
    </row>
    <row r="62" spans="1:33" ht="24" customHeight="1">
      <c r="B62" s="308"/>
      <c r="C62" s="307" t="s">
        <v>308</v>
      </c>
      <c r="D62" s="158"/>
      <c r="E62" s="197"/>
      <c r="F62" s="198"/>
      <c r="G62" s="256" t="s">
        <v>273</v>
      </c>
      <c r="H62" s="213"/>
      <c r="I62" s="214"/>
      <c r="J62" s="167"/>
      <c r="K62" s="214">
        <v>1</v>
      </c>
      <c r="L62" s="259">
        <f t="shared" si="7"/>
        <v>0</v>
      </c>
      <c r="M62" s="200"/>
      <c r="N62" s="259">
        <f t="shared" si="8"/>
        <v>0</v>
      </c>
      <c r="O62" s="163"/>
      <c r="P62" s="263">
        <f t="shared" si="9"/>
        <v>0</v>
      </c>
      <c r="Q62" s="264">
        <f t="shared" si="10"/>
        <v>0</v>
      </c>
      <c r="R62" s="161"/>
      <c r="S62" s="161"/>
      <c r="T62" s="268">
        <f t="shared" si="11"/>
        <v>0</v>
      </c>
      <c r="U62" s="268">
        <f t="shared" si="12"/>
        <v>0</v>
      </c>
      <c r="V62" s="268">
        <f t="shared" si="13"/>
        <v>0</v>
      </c>
      <c r="X62" s="148"/>
      <c r="Y62" s="148"/>
      <c r="Z62" s="148"/>
      <c r="AA62" s="150"/>
      <c r="AB62" s="148"/>
      <c r="AC62" s="148"/>
      <c r="AD62" s="150"/>
      <c r="AE62" s="148"/>
      <c r="AF62" s="148"/>
      <c r="AG62" s="150"/>
    </row>
    <row r="63" spans="1:33" ht="24" customHeight="1">
      <c r="B63" s="308"/>
      <c r="C63" s="307" t="s">
        <v>308</v>
      </c>
      <c r="D63" s="158"/>
      <c r="E63" s="197"/>
      <c r="F63" s="198"/>
      <c r="G63" s="256" t="s">
        <v>273</v>
      </c>
      <c r="H63" s="213"/>
      <c r="I63" s="214"/>
      <c r="J63" s="167"/>
      <c r="K63" s="214">
        <v>1</v>
      </c>
      <c r="L63" s="259">
        <f t="shared" si="7"/>
        <v>0</v>
      </c>
      <c r="M63" s="200"/>
      <c r="N63" s="259">
        <f t="shared" si="8"/>
        <v>0</v>
      </c>
      <c r="O63" s="200"/>
      <c r="P63" s="263">
        <f t="shared" si="9"/>
        <v>0</v>
      </c>
      <c r="Q63" s="264">
        <f t="shared" si="10"/>
        <v>0</v>
      </c>
      <c r="R63" s="161"/>
      <c r="S63" s="161"/>
      <c r="T63" s="268">
        <f t="shared" si="11"/>
        <v>0</v>
      </c>
      <c r="U63" s="268">
        <f t="shared" si="12"/>
        <v>0</v>
      </c>
      <c r="V63" s="268">
        <f t="shared" si="13"/>
        <v>0</v>
      </c>
      <c r="X63" s="148"/>
      <c r="Y63" s="148"/>
      <c r="Z63" s="148"/>
      <c r="AA63" s="150"/>
      <c r="AB63" s="148"/>
      <c r="AC63" s="148"/>
      <c r="AD63" s="150"/>
      <c r="AE63" s="148"/>
      <c r="AF63" s="148"/>
      <c r="AG63" s="150"/>
    </row>
    <row r="64" spans="1:33" ht="24" customHeight="1">
      <c r="B64" s="308"/>
      <c r="C64" s="307" t="s">
        <v>308</v>
      </c>
      <c r="D64" s="158"/>
      <c r="E64" s="197"/>
      <c r="F64" s="198"/>
      <c r="G64" s="256" t="s">
        <v>273</v>
      </c>
      <c r="H64" s="213"/>
      <c r="I64" s="214"/>
      <c r="J64" s="167"/>
      <c r="K64" s="214">
        <v>1</v>
      </c>
      <c r="L64" s="259">
        <f t="shared" si="7"/>
        <v>0</v>
      </c>
      <c r="M64" s="200"/>
      <c r="N64" s="259">
        <f t="shared" si="8"/>
        <v>0</v>
      </c>
      <c r="O64" s="200"/>
      <c r="P64" s="263">
        <f t="shared" si="9"/>
        <v>0</v>
      </c>
      <c r="Q64" s="264">
        <f t="shared" si="10"/>
        <v>0</v>
      </c>
      <c r="R64" s="161"/>
      <c r="S64" s="161"/>
      <c r="T64" s="268">
        <f t="shared" si="11"/>
        <v>0</v>
      </c>
      <c r="U64" s="268">
        <f t="shared" si="12"/>
        <v>0</v>
      </c>
      <c r="V64" s="268">
        <f t="shared" si="13"/>
        <v>0</v>
      </c>
      <c r="X64" s="148"/>
      <c r="Y64" s="148"/>
      <c r="Z64" s="148"/>
      <c r="AA64" s="150"/>
      <c r="AB64" s="148"/>
      <c r="AC64" s="148"/>
      <c r="AD64" s="150"/>
      <c r="AE64" s="148"/>
      <c r="AF64" s="148"/>
      <c r="AG64" s="150"/>
    </row>
    <row r="65" spans="1:33" ht="24" customHeight="1">
      <c r="B65" s="308"/>
      <c r="C65" s="309" t="s">
        <v>308</v>
      </c>
      <c r="D65" s="169"/>
      <c r="E65" s="202"/>
      <c r="F65" s="203"/>
      <c r="G65" s="257" t="s">
        <v>273</v>
      </c>
      <c r="H65" s="205"/>
      <c r="I65" s="206"/>
      <c r="J65" s="173"/>
      <c r="K65" s="206">
        <v>1</v>
      </c>
      <c r="L65" s="260">
        <f t="shared" si="7"/>
        <v>0</v>
      </c>
      <c r="M65" s="212"/>
      <c r="N65" s="260">
        <f t="shared" si="8"/>
        <v>0</v>
      </c>
      <c r="O65" s="204"/>
      <c r="P65" s="265">
        <f t="shared" si="9"/>
        <v>0</v>
      </c>
      <c r="Q65" s="266">
        <f t="shared" si="10"/>
        <v>0</v>
      </c>
      <c r="R65" s="177"/>
      <c r="S65" s="177"/>
      <c r="T65" s="269">
        <f t="shared" si="11"/>
        <v>0</v>
      </c>
      <c r="U65" s="269">
        <f t="shared" si="12"/>
        <v>0</v>
      </c>
      <c r="V65" s="269">
        <f t="shared" si="13"/>
        <v>0</v>
      </c>
      <c r="X65" s="148"/>
      <c r="Y65" s="148"/>
      <c r="Z65" s="148"/>
      <c r="AA65" s="150"/>
      <c r="AB65" s="148"/>
      <c r="AC65" s="148"/>
      <c r="AD65" s="150"/>
      <c r="AE65" s="148"/>
      <c r="AF65" s="148"/>
      <c r="AG65" s="150"/>
    </row>
    <row r="66" spans="1:33" ht="24" customHeight="1">
      <c r="B66" s="308"/>
      <c r="C66" s="305" t="s">
        <v>309</v>
      </c>
      <c r="D66" s="154"/>
      <c r="E66" s="180"/>
      <c r="F66" s="181"/>
      <c r="G66" s="255" t="s">
        <v>273</v>
      </c>
      <c r="H66" s="182"/>
      <c r="I66" s="183"/>
      <c r="J66" s="183"/>
      <c r="K66" s="183">
        <v>1</v>
      </c>
      <c r="L66" s="258">
        <f t="shared" si="7"/>
        <v>0</v>
      </c>
      <c r="M66" s="179"/>
      <c r="N66" s="258">
        <f t="shared" si="8"/>
        <v>0</v>
      </c>
      <c r="O66" s="201"/>
      <c r="P66" s="261">
        <f t="shared" si="9"/>
        <v>0</v>
      </c>
      <c r="Q66" s="262">
        <f t="shared" si="10"/>
        <v>0</v>
      </c>
      <c r="R66" s="157"/>
      <c r="S66" s="157"/>
      <c r="T66" s="267">
        <f t="shared" si="11"/>
        <v>0</v>
      </c>
      <c r="U66" s="267">
        <f t="shared" si="12"/>
        <v>0</v>
      </c>
      <c r="V66" s="267">
        <f t="shared" si="13"/>
        <v>0</v>
      </c>
      <c r="X66" s="148"/>
      <c r="Y66" s="148"/>
      <c r="Z66" s="148"/>
      <c r="AA66" s="150"/>
      <c r="AB66" s="148"/>
      <c r="AC66" s="148"/>
      <c r="AD66" s="150"/>
      <c r="AE66" s="148"/>
      <c r="AF66" s="148"/>
      <c r="AG66" s="150"/>
    </row>
    <row r="67" spans="1:33" ht="24" customHeight="1">
      <c r="B67" s="308"/>
      <c r="C67" s="307" t="s">
        <v>309</v>
      </c>
      <c r="D67" s="158"/>
      <c r="E67" s="197"/>
      <c r="F67" s="198"/>
      <c r="G67" s="256" t="s">
        <v>273</v>
      </c>
      <c r="H67" s="213"/>
      <c r="I67" s="214"/>
      <c r="J67" s="167"/>
      <c r="K67" s="214">
        <v>1</v>
      </c>
      <c r="L67" s="259">
        <f t="shared" si="7"/>
        <v>0</v>
      </c>
      <c r="M67" s="200"/>
      <c r="N67" s="259">
        <f t="shared" si="8"/>
        <v>0</v>
      </c>
      <c r="O67" s="163"/>
      <c r="P67" s="263">
        <f t="shared" si="9"/>
        <v>0</v>
      </c>
      <c r="Q67" s="264">
        <f t="shared" si="10"/>
        <v>0</v>
      </c>
      <c r="R67" s="161"/>
      <c r="S67" s="161"/>
      <c r="T67" s="268">
        <f t="shared" si="11"/>
        <v>0</v>
      </c>
      <c r="U67" s="268">
        <f t="shared" si="12"/>
        <v>0</v>
      </c>
      <c r="V67" s="268">
        <f t="shared" si="13"/>
        <v>0</v>
      </c>
      <c r="X67" s="148"/>
      <c r="Y67" s="148"/>
      <c r="Z67" s="148"/>
      <c r="AA67" s="150"/>
      <c r="AB67" s="148"/>
      <c r="AC67" s="148"/>
      <c r="AD67" s="150"/>
      <c r="AE67" s="148"/>
      <c r="AF67" s="148"/>
      <c r="AG67" s="150"/>
    </row>
    <row r="68" spans="1:33" ht="24" customHeight="1">
      <c r="A68" s="145"/>
      <c r="B68" s="308"/>
      <c r="C68" s="307" t="s">
        <v>309</v>
      </c>
      <c r="D68" s="158"/>
      <c r="E68" s="197"/>
      <c r="F68" s="198"/>
      <c r="G68" s="256" t="s">
        <v>273</v>
      </c>
      <c r="H68" s="213"/>
      <c r="I68" s="214"/>
      <c r="J68" s="167"/>
      <c r="K68" s="214">
        <v>1</v>
      </c>
      <c r="L68" s="259">
        <f t="shared" si="7"/>
        <v>0</v>
      </c>
      <c r="M68" s="200"/>
      <c r="N68" s="259">
        <f t="shared" si="8"/>
        <v>0</v>
      </c>
      <c r="O68" s="163"/>
      <c r="P68" s="263">
        <f t="shared" si="9"/>
        <v>0</v>
      </c>
      <c r="Q68" s="264">
        <f t="shared" si="10"/>
        <v>0</v>
      </c>
      <c r="R68" s="192"/>
      <c r="S68" s="192"/>
      <c r="T68" s="288">
        <f t="shared" si="11"/>
        <v>0</v>
      </c>
      <c r="U68" s="288">
        <f t="shared" si="12"/>
        <v>0</v>
      </c>
      <c r="V68" s="288">
        <f t="shared" si="13"/>
        <v>0</v>
      </c>
      <c r="X68" s="148"/>
      <c r="Y68" s="148"/>
      <c r="Z68" s="148"/>
      <c r="AA68" s="150"/>
      <c r="AB68" s="148"/>
      <c r="AC68" s="148"/>
      <c r="AD68" s="150"/>
      <c r="AE68" s="148"/>
      <c r="AF68" s="148"/>
      <c r="AG68" s="150"/>
    </row>
    <row r="69" spans="1:33" ht="24" customHeight="1">
      <c r="A69" s="145"/>
      <c r="B69" s="308"/>
      <c r="C69" s="309" t="s">
        <v>396</v>
      </c>
      <c r="D69" s="169"/>
      <c r="E69" s="202"/>
      <c r="F69" s="203"/>
      <c r="G69" s="257" t="s">
        <v>273</v>
      </c>
      <c r="H69" s="205"/>
      <c r="I69" s="206"/>
      <c r="J69" s="173"/>
      <c r="K69" s="206">
        <v>1</v>
      </c>
      <c r="L69" s="260">
        <f t="shared" si="7"/>
        <v>0</v>
      </c>
      <c r="M69" s="212"/>
      <c r="N69" s="260">
        <f t="shared" si="8"/>
        <v>0</v>
      </c>
      <c r="O69" s="204"/>
      <c r="P69" s="265">
        <f t="shared" si="9"/>
        <v>0</v>
      </c>
      <c r="Q69" s="266">
        <f t="shared" si="10"/>
        <v>0</v>
      </c>
      <c r="R69" s="177"/>
      <c r="S69" s="177"/>
      <c r="T69" s="269">
        <f t="shared" si="11"/>
        <v>0</v>
      </c>
      <c r="U69" s="269">
        <f t="shared" si="12"/>
        <v>0</v>
      </c>
      <c r="V69" s="269">
        <f t="shared" si="13"/>
        <v>0</v>
      </c>
      <c r="X69" s="148"/>
      <c r="Y69" s="148"/>
      <c r="Z69" s="148"/>
      <c r="AA69" s="150"/>
      <c r="AB69" s="148"/>
      <c r="AC69" s="148"/>
      <c r="AD69" s="150"/>
      <c r="AE69" s="148"/>
      <c r="AF69" s="148"/>
      <c r="AG69" s="150"/>
    </row>
    <row r="70" spans="1:33" ht="24" customHeight="1">
      <c r="A70" s="145"/>
      <c r="B70" s="308"/>
      <c r="C70" s="307" t="s">
        <v>310</v>
      </c>
      <c r="D70" s="158"/>
      <c r="E70" s="197"/>
      <c r="F70" s="198"/>
      <c r="G70" s="256" t="s">
        <v>273</v>
      </c>
      <c r="H70" s="213"/>
      <c r="I70" s="214"/>
      <c r="J70" s="214"/>
      <c r="K70" s="214">
        <v>1</v>
      </c>
      <c r="L70" s="259">
        <f t="shared" si="7"/>
        <v>0</v>
      </c>
      <c r="M70" s="200"/>
      <c r="N70" s="259">
        <f t="shared" si="8"/>
        <v>0</v>
      </c>
      <c r="O70" s="200"/>
      <c r="P70" s="263">
        <f t="shared" si="9"/>
        <v>0</v>
      </c>
      <c r="Q70" s="264">
        <f t="shared" si="10"/>
        <v>0</v>
      </c>
      <c r="R70" s="161"/>
      <c r="S70" s="161"/>
      <c r="T70" s="268">
        <f t="shared" si="11"/>
        <v>0</v>
      </c>
      <c r="U70" s="268">
        <f t="shared" si="12"/>
        <v>0</v>
      </c>
      <c r="V70" s="268">
        <f t="shared" si="13"/>
        <v>0</v>
      </c>
      <c r="X70" s="148"/>
      <c r="Y70" s="148"/>
      <c r="Z70" s="148"/>
      <c r="AA70" s="150"/>
      <c r="AB70" s="148"/>
      <c r="AC70" s="148"/>
      <c r="AD70" s="150"/>
      <c r="AE70" s="148"/>
      <c r="AF70" s="148"/>
      <c r="AG70" s="150"/>
    </row>
    <row r="71" spans="1:33" ht="24" customHeight="1">
      <c r="A71" s="145"/>
      <c r="B71" s="308"/>
      <c r="C71" s="309" t="s">
        <v>310</v>
      </c>
      <c r="D71" s="169"/>
      <c r="E71" s="202"/>
      <c r="F71" s="203"/>
      <c r="G71" s="257" t="s">
        <v>273</v>
      </c>
      <c r="H71" s="205"/>
      <c r="I71" s="206"/>
      <c r="J71" s="173"/>
      <c r="K71" s="206">
        <v>1</v>
      </c>
      <c r="L71" s="260">
        <f t="shared" si="7"/>
        <v>0</v>
      </c>
      <c r="M71" s="212"/>
      <c r="N71" s="260">
        <f t="shared" si="8"/>
        <v>0</v>
      </c>
      <c r="O71" s="204"/>
      <c r="P71" s="265">
        <f t="shared" si="9"/>
        <v>0</v>
      </c>
      <c r="Q71" s="266">
        <f t="shared" si="10"/>
        <v>0</v>
      </c>
      <c r="R71" s="177"/>
      <c r="S71" s="177"/>
      <c r="T71" s="269">
        <f t="shared" si="11"/>
        <v>0</v>
      </c>
      <c r="U71" s="269">
        <f t="shared" si="12"/>
        <v>0</v>
      </c>
      <c r="V71" s="269">
        <f t="shared" si="13"/>
        <v>0</v>
      </c>
      <c r="X71" s="148"/>
      <c r="Y71" s="148"/>
      <c r="Z71" s="148"/>
      <c r="AA71" s="150"/>
      <c r="AB71" s="148"/>
      <c r="AC71" s="148"/>
      <c r="AD71" s="150"/>
      <c r="AE71" s="148"/>
      <c r="AF71" s="148"/>
      <c r="AG71" s="150"/>
    </row>
    <row r="72" spans="1:33" ht="24" customHeight="1">
      <c r="A72" s="145"/>
      <c r="B72" s="308"/>
      <c r="C72" s="305" t="s">
        <v>311</v>
      </c>
      <c r="D72" s="154"/>
      <c r="E72" s="180" t="s">
        <v>292</v>
      </c>
      <c r="F72" s="181"/>
      <c r="G72" s="255" t="s">
        <v>273</v>
      </c>
      <c r="H72" s="182"/>
      <c r="I72" s="183"/>
      <c r="J72" s="183"/>
      <c r="K72" s="183">
        <v>1</v>
      </c>
      <c r="L72" s="258">
        <f t="shared" si="7"/>
        <v>0</v>
      </c>
      <c r="M72" s="179"/>
      <c r="N72" s="258">
        <f t="shared" si="8"/>
        <v>0</v>
      </c>
      <c r="O72" s="201"/>
      <c r="P72" s="261">
        <f t="shared" si="9"/>
        <v>0</v>
      </c>
      <c r="Q72" s="262">
        <f t="shared" si="10"/>
        <v>0</v>
      </c>
      <c r="R72" s="157"/>
      <c r="S72" s="157"/>
      <c r="T72" s="267">
        <f t="shared" si="11"/>
        <v>0</v>
      </c>
      <c r="U72" s="267">
        <f t="shared" si="12"/>
        <v>0</v>
      </c>
      <c r="V72" s="267">
        <f t="shared" si="13"/>
        <v>0</v>
      </c>
      <c r="X72" s="148"/>
      <c r="Y72" s="148"/>
      <c r="Z72" s="148"/>
      <c r="AA72" s="150"/>
      <c r="AB72" s="148"/>
      <c r="AC72" s="148"/>
      <c r="AD72" s="150"/>
      <c r="AE72" s="148"/>
      <c r="AF72" s="148"/>
      <c r="AG72" s="150"/>
    </row>
    <row r="73" spans="1:33" ht="24" customHeight="1">
      <c r="A73" s="145"/>
      <c r="B73" s="308"/>
      <c r="C73" s="309" t="s">
        <v>311</v>
      </c>
      <c r="D73" s="169"/>
      <c r="E73" s="202" t="s">
        <v>292</v>
      </c>
      <c r="F73" s="203"/>
      <c r="G73" s="257" t="s">
        <v>273</v>
      </c>
      <c r="H73" s="205"/>
      <c r="I73" s="206"/>
      <c r="J73" s="173"/>
      <c r="K73" s="206">
        <v>1</v>
      </c>
      <c r="L73" s="260">
        <f t="shared" si="7"/>
        <v>0</v>
      </c>
      <c r="M73" s="212"/>
      <c r="N73" s="260">
        <f t="shared" si="8"/>
        <v>0</v>
      </c>
      <c r="O73" s="204"/>
      <c r="P73" s="265">
        <f t="shared" si="9"/>
        <v>0</v>
      </c>
      <c r="Q73" s="266">
        <f t="shared" si="10"/>
        <v>0</v>
      </c>
      <c r="R73" s="177"/>
      <c r="S73" s="177"/>
      <c r="T73" s="269">
        <f t="shared" si="11"/>
        <v>0</v>
      </c>
      <c r="U73" s="269">
        <f t="shared" si="12"/>
        <v>0</v>
      </c>
      <c r="V73" s="269">
        <f t="shared" si="13"/>
        <v>0</v>
      </c>
      <c r="X73" s="148"/>
      <c r="Y73" s="148"/>
      <c r="Z73" s="148"/>
      <c r="AA73" s="150"/>
      <c r="AB73" s="148"/>
      <c r="AC73" s="148"/>
      <c r="AD73" s="150"/>
      <c r="AE73" s="148"/>
      <c r="AF73" s="148"/>
      <c r="AG73" s="150"/>
    </row>
    <row r="74" spans="1:33" ht="24" customHeight="1">
      <c r="A74" s="145"/>
      <c r="B74" s="308"/>
      <c r="C74" s="305" t="s">
        <v>312</v>
      </c>
      <c r="D74" s="154"/>
      <c r="E74" s="180" t="s">
        <v>296</v>
      </c>
      <c r="F74" s="181"/>
      <c r="G74" s="255" t="s">
        <v>273</v>
      </c>
      <c r="H74" s="182"/>
      <c r="I74" s="183"/>
      <c r="J74" s="183"/>
      <c r="K74" s="183">
        <v>1</v>
      </c>
      <c r="L74" s="258">
        <f t="shared" si="7"/>
        <v>0</v>
      </c>
      <c r="M74" s="179"/>
      <c r="N74" s="258">
        <f t="shared" si="8"/>
        <v>0</v>
      </c>
      <c r="O74" s="201"/>
      <c r="P74" s="261">
        <f t="shared" si="9"/>
        <v>0</v>
      </c>
      <c r="Q74" s="262">
        <f t="shared" si="10"/>
        <v>0</v>
      </c>
      <c r="R74" s="157"/>
      <c r="S74" s="157"/>
      <c r="T74" s="267">
        <f t="shared" si="11"/>
        <v>0</v>
      </c>
      <c r="U74" s="267">
        <f t="shared" si="12"/>
        <v>0</v>
      </c>
      <c r="V74" s="267">
        <f t="shared" si="13"/>
        <v>0</v>
      </c>
      <c r="X74" s="148"/>
      <c r="Y74" s="148"/>
      <c r="Z74" s="148"/>
      <c r="AA74" s="150"/>
      <c r="AB74" s="148"/>
      <c r="AC74" s="148"/>
      <c r="AD74" s="150"/>
      <c r="AE74" s="148"/>
      <c r="AF74" s="148"/>
      <c r="AG74" s="150"/>
    </row>
    <row r="75" spans="1:33" ht="24" customHeight="1">
      <c r="A75" s="145"/>
      <c r="B75" s="308"/>
      <c r="C75" s="309" t="s">
        <v>312</v>
      </c>
      <c r="D75" s="169"/>
      <c r="E75" s="202" t="s">
        <v>296</v>
      </c>
      <c r="F75" s="203"/>
      <c r="G75" s="271" t="s">
        <v>273</v>
      </c>
      <c r="H75" s="205"/>
      <c r="I75" s="206"/>
      <c r="J75" s="206"/>
      <c r="K75" s="206">
        <v>1</v>
      </c>
      <c r="L75" s="277">
        <f t="shared" si="7"/>
        <v>0</v>
      </c>
      <c r="M75" s="212"/>
      <c r="N75" s="277">
        <f t="shared" si="8"/>
        <v>0</v>
      </c>
      <c r="O75" s="208"/>
      <c r="P75" s="281">
        <f t="shared" si="9"/>
        <v>0</v>
      </c>
      <c r="Q75" s="282">
        <f t="shared" si="10"/>
        <v>0</v>
      </c>
      <c r="R75" s="209"/>
      <c r="S75" s="209"/>
      <c r="T75" s="293">
        <f t="shared" si="11"/>
        <v>0</v>
      </c>
      <c r="U75" s="293">
        <f t="shared" si="12"/>
        <v>0</v>
      </c>
      <c r="V75" s="293">
        <f t="shared" si="13"/>
        <v>0</v>
      </c>
      <c r="X75" s="148"/>
      <c r="Y75" s="148"/>
      <c r="Z75" s="148"/>
      <c r="AA75" s="150"/>
      <c r="AB75" s="148"/>
      <c r="AC75" s="148"/>
      <c r="AD75" s="150"/>
      <c r="AE75" s="148"/>
      <c r="AF75" s="148"/>
      <c r="AG75" s="150"/>
    </row>
    <row r="76" spans="1:33" ht="24" customHeight="1">
      <c r="A76" s="145"/>
      <c r="B76" s="308"/>
      <c r="C76" s="307" t="s">
        <v>428</v>
      </c>
      <c r="D76" s="158"/>
      <c r="E76" s="197" t="s">
        <v>419</v>
      </c>
      <c r="F76" s="198" t="s">
        <v>723</v>
      </c>
      <c r="G76" s="256" t="s">
        <v>273</v>
      </c>
      <c r="H76" s="213"/>
      <c r="I76" s="214"/>
      <c r="J76" s="214"/>
      <c r="K76" s="214">
        <v>1</v>
      </c>
      <c r="L76" s="259">
        <f t="shared" si="7"/>
        <v>0</v>
      </c>
      <c r="M76" s="200"/>
      <c r="N76" s="259">
        <f t="shared" si="8"/>
        <v>0</v>
      </c>
      <c r="O76" s="200"/>
      <c r="P76" s="263">
        <f t="shared" si="9"/>
        <v>0</v>
      </c>
      <c r="Q76" s="264">
        <f t="shared" si="10"/>
        <v>0</v>
      </c>
      <c r="R76" s="161"/>
      <c r="S76" s="161"/>
      <c r="T76" s="268">
        <f t="shared" si="11"/>
        <v>0</v>
      </c>
      <c r="U76" s="268">
        <f t="shared" si="12"/>
        <v>0</v>
      </c>
      <c r="V76" s="268">
        <f t="shared" si="13"/>
        <v>0</v>
      </c>
      <c r="X76" s="148"/>
      <c r="Y76" s="148"/>
      <c r="Z76" s="148"/>
      <c r="AA76" s="150"/>
      <c r="AB76" s="148"/>
      <c r="AC76" s="148"/>
      <c r="AD76" s="150"/>
      <c r="AE76" s="148"/>
      <c r="AF76" s="148"/>
      <c r="AG76" s="150"/>
    </row>
    <row r="77" spans="1:33" ht="24" customHeight="1">
      <c r="A77" s="145"/>
      <c r="B77" s="308"/>
      <c r="C77" s="307" t="s">
        <v>428</v>
      </c>
      <c r="D77" s="158"/>
      <c r="E77" s="197"/>
      <c r="F77" s="198"/>
      <c r="G77" s="256" t="s">
        <v>273</v>
      </c>
      <c r="H77" s="213"/>
      <c r="I77" s="214"/>
      <c r="J77" s="214"/>
      <c r="K77" s="214">
        <v>1</v>
      </c>
      <c r="L77" s="259">
        <f t="shared" si="7"/>
        <v>0</v>
      </c>
      <c r="M77" s="200"/>
      <c r="N77" s="259">
        <f t="shared" si="8"/>
        <v>0</v>
      </c>
      <c r="O77" s="200"/>
      <c r="P77" s="263">
        <f t="shared" si="9"/>
        <v>0</v>
      </c>
      <c r="Q77" s="264">
        <f t="shared" si="10"/>
        <v>0</v>
      </c>
      <c r="R77" s="161"/>
      <c r="S77" s="161"/>
      <c r="T77" s="268">
        <f t="shared" si="11"/>
        <v>0</v>
      </c>
      <c r="U77" s="268">
        <f t="shared" si="12"/>
        <v>0</v>
      </c>
      <c r="V77" s="268">
        <f t="shared" si="13"/>
        <v>0</v>
      </c>
      <c r="X77" s="148"/>
      <c r="Y77" s="148"/>
      <c r="Z77" s="148"/>
      <c r="AA77" s="150"/>
      <c r="AB77" s="148"/>
      <c r="AC77" s="148"/>
      <c r="AD77" s="150"/>
      <c r="AE77" s="148"/>
      <c r="AF77" s="148"/>
      <c r="AG77" s="150"/>
    </row>
    <row r="78" spans="1:33" ht="24" customHeight="1">
      <c r="A78" s="145"/>
      <c r="B78" s="306"/>
      <c r="C78" s="307" t="s">
        <v>428</v>
      </c>
      <c r="D78" s="158"/>
      <c r="E78" s="197"/>
      <c r="F78" s="198"/>
      <c r="G78" s="270" t="s">
        <v>273</v>
      </c>
      <c r="H78" s="213"/>
      <c r="I78" s="214"/>
      <c r="J78" s="214"/>
      <c r="K78" s="214">
        <v>1</v>
      </c>
      <c r="L78" s="273">
        <f t="shared" si="7"/>
        <v>0</v>
      </c>
      <c r="M78" s="210"/>
      <c r="N78" s="273">
        <f t="shared" si="8"/>
        <v>0</v>
      </c>
      <c r="O78" s="211"/>
      <c r="P78" s="279">
        <f t="shared" si="9"/>
        <v>0</v>
      </c>
      <c r="Q78" s="280">
        <f t="shared" si="10"/>
        <v>0</v>
      </c>
      <c r="R78" s="192"/>
      <c r="S78" s="192"/>
      <c r="T78" s="288">
        <f t="shared" si="11"/>
        <v>0</v>
      </c>
      <c r="U78" s="288">
        <f t="shared" si="12"/>
        <v>0</v>
      </c>
      <c r="V78" s="288">
        <f t="shared" si="13"/>
        <v>0</v>
      </c>
      <c r="X78" s="148"/>
      <c r="Y78" s="148"/>
      <c r="Z78" s="148"/>
      <c r="AA78" s="150"/>
      <c r="AB78" s="148"/>
      <c r="AC78" s="148"/>
      <c r="AD78" s="150"/>
      <c r="AE78" s="148"/>
      <c r="AF78" s="148"/>
      <c r="AG78" s="150"/>
    </row>
    <row r="79" spans="1:33" ht="24" customHeight="1">
      <c r="A79" s="145"/>
      <c r="B79" s="308"/>
      <c r="C79" s="307" t="s">
        <v>428</v>
      </c>
      <c r="D79" s="158"/>
      <c r="E79" s="197"/>
      <c r="F79" s="198"/>
      <c r="G79" s="256" t="s">
        <v>273</v>
      </c>
      <c r="H79" s="166"/>
      <c r="I79" s="167"/>
      <c r="J79" s="167"/>
      <c r="K79" s="167">
        <v>1</v>
      </c>
      <c r="L79" s="259">
        <f t="shared" si="7"/>
        <v>0</v>
      </c>
      <c r="M79" s="159"/>
      <c r="N79" s="259">
        <f t="shared" si="8"/>
        <v>0</v>
      </c>
      <c r="O79" s="163"/>
      <c r="P79" s="263">
        <f t="shared" si="9"/>
        <v>0</v>
      </c>
      <c r="Q79" s="264">
        <f t="shared" si="10"/>
        <v>0</v>
      </c>
      <c r="R79" s="161"/>
      <c r="S79" s="161"/>
      <c r="T79" s="268">
        <f t="shared" si="11"/>
        <v>0</v>
      </c>
      <c r="U79" s="268">
        <f t="shared" si="12"/>
        <v>0</v>
      </c>
      <c r="V79" s="268">
        <f t="shared" si="13"/>
        <v>0</v>
      </c>
      <c r="X79" s="148"/>
      <c r="Y79" s="148"/>
      <c r="Z79" s="148"/>
      <c r="AA79" s="150"/>
      <c r="AB79" s="148"/>
      <c r="AC79" s="148"/>
      <c r="AD79" s="150"/>
      <c r="AE79" s="148"/>
      <c r="AF79" s="148"/>
      <c r="AG79" s="150"/>
    </row>
    <row r="80" spans="1:33" ht="24" customHeight="1">
      <c r="A80" s="145"/>
      <c r="B80" s="308"/>
      <c r="C80" s="309" t="s">
        <v>428</v>
      </c>
      <c r="D80" s="169"/>
      <c r="E80" s="202"/>
      <c r="F80" s="203"/>
      <c r="G80" s="257" t="s">
        <v>273</v>
      </c>
      <c r="H80" s="172"/>
      <c r="I80" s="173"/>
      <c r="J80" s="173"/>
      <c r="K80" s="173">
        <v>1</v>
      </c>
      <c r="L80" s="260">
        <f t="shared" si="7"/>
        <v>0</v>
      </c>
      <c r="M80" s="175"/>
      <c r="N80" s="260">
        <f t="shared" si="8"/>
        <v>0</v>
      </c>
      <c r="O80" s="204"/>
      <c r="P80" s="265">
        <f t="shared" si="9"/>
        <v>0</v>
      </c>
      <c r="Q80" s="266">
        <f t="shared" si="10"/>
        <v>0</v>
      </c>
      <c r="R80" s="177"/>
      <c r="S80" s="177"/>
      <c r="T80" s="269">
        <f t="shared" si="11"/>
        <v>0</v>
      </c>
      <c r="U80" s="269">
        <f t="shared" si="12"/>
        <v>0</v>
      </c>
      <c r="V80" s="269">
        <f t="shared" si="13"/>
        <v>0</v>
      </c>
      <c r="X80" s="148"/>
      <c r="Y80" s="148"/>
      <c r="Z80" s="148"/>
      <c r="AA80" s="150"/>
      <c r="AB80" s="148"/>
      <c r="AC80" s="148"/>
      <c r="AD80" s="150"/>
      <c r="AE80" s="148"/>
      <c r="AF80" s="148"/>
      <c r="AG80" s="150"/>
    </row>
    <row r="81" spans="1:33" ht="24" customHeight="1">
      <c r="A81" s="145"/>
      <c r="B81" s="308"/>
      <c r="C81" s="305" t="s">
        <v>313</v>
      </c>
      <c r="D81" s="154"/>
      <c r="E81" s="180"/>
      <c r="F81" s="181"/>
      <c r="G81" s="255" t="s">
        <v>273</v>
      </c>
      <c r="H81" s="182"/>
      <c r="I81" s="183"/>
      <c r="J81" s="183"/>
      <c r="K81" s="183">
        <v>1</v>
      </c>
      <c r="L81" s="258">
        <f t="shared" si="7"/>
        <v>0</v>
      </c>
      <c r="M81" s="179"/>
      <c r="N81" s="258">
        <f t="shared" si="8"/>
        <v>0</v>
      </c>
      <c r="O81" s="179"/>
      <c r="P81" s="261">
        <f t="shared" si="9"/>
        <v>0</v>
      </c>
      <c r="Q81" s="262">
        <f t="shared" si="10"/>
        <v>0</v>
      </c>
      <c r="R81" s="157"/>
      <c r="S81" s="157"/>
      <c r="T81" s="267">
        <f t="shared" si="11"/>
        <v>0</v>
      </c>
      <c r="U81" s="267">
        <f t="shared" si="12"/>
        <v>0</v>
      </c>
      <c r="V81" s="267">
        <f t="shared" si="13"/>
        <v>0</v>
      </c>
      <c r="X81" s="148"/>
      <c r="Y81" s="148"/>
      <c r="Z81" s="148"/>
      <c r="AA81" s="150"/>
      <c r="AB81" s="148"/>
      <c r="AC81" s="148"/>
      <c r="AD81" s="150"/>
      <c r="AE81" s="148"/>
      <c r="AF81" s="148"/>
      <c r="AG81" s="150"/>
    </row>
    <row r="82" spans="1:33" ht="24" customHeight="1">
      <c r="A82" s="145"/>
      <c r="B82" s="308"/>
      <c r="C82" s="309" t="s">
        <v>313</v>
      </c>
      <c r="D82" s="169"/>
      <c r="E82" s="202"/>
      <c r="F82" s="203"/>
      <c r="G82" s="257" t="s">
        <v>273</v>
      </c>
      <c r="H82" s="205"/>
      <c r="I82" s="206"/>
      <c r="J82" s="173"/>
      <c r="K82" s="206">
        <v>1</v>
      </c>
      <c r="L82" s="260">
        <f t="shared" si="7"/>
        <v>0</v>
      </c>
      <c r="M82" s="212"/>
      <c r="N82" s="260">
        <f t="shared" si="8"/>
        <v>0</v>
      </c>
      <c r="O82" s="212"/>
      <c r="P82" s="265">
        <f t="shared" si="9"/>
        <v>0</v>
      </c>
      <c r="Q82" s="266">
        <f t="shared" si="10"/>
        <v>0</v>
      </c>
      <c r="R82" s="209"/>
      <c r="S82" s="209"/>
      <c r="T82" s="293">
        <f t="shared" si="11"/>
        <v>0</v>
      </c>
      <c r="U82" s="293">
        <f t="shared" si="12"/>
        <v>0</v>
      </c>
      <c r="V82" s="293">
        <f t="shared" si="13"/>
        <v>0</v>
      </c>
      <c r="X82" s="148"/>
      <c r="Y82" s="148"/>
      <c r="Z82" s="148"/>
      <c r="AA82" s="150"/>
      <c r="AB82" s="148"/>
      <c r="AC82" s="148"/>
      <c r="AD82" s="150"/>
      <c r="AE82" s="148"/>
      <c r="AF82" s="148"/>
      <c r="AG82" s="150"/>
    </row>
    <row r="83" spans="1:33" ht="24" customHeight="1">
      <c r="A83" s="145"/>
      <c r="B83" s="308"/>
      <c r="C83" s="305" t="s">
        <v>305</v>
      </c>
      <c r="D83" s="154" t="s">
        <v>395</v>
      </c>
      <c r="E83" s="180"/>
      <c r="F83" s="181"/>
      <c r="G83" s="255" t="s">
        <v>273</v>
      </c>
      <c r="H83" s="182"/>
      <c r="I83" s="183"/>
      <c r="J83" s="184"/>
      <c r="K83" s="184">
        <v>1</v>
      </c>
      <c r="L83" s="258">
        <f t="shared" si="7"/>
        <v>0</v>
      </c>
      <c r="M83" s="185"/>
      <c r="N83" s="258">
        <f t="shared" si="8"/>
        <v>0</v>
      </c>
      <c r="O83" s="194"/>
      <c r="P83" s="261">
        <f t="shared" si="9"/>
        <v>0</v>
      </c>
      <c r="Q83" s="262">
        <f t="shared" si="10"/>
        <v>0</v>
      </c>
      <c r="R83" s="157"/>
      <c r="S83" s="157"/>
      <c r="T83" s="267">
        <f t="shared" si="11"/>
        <v>0</v>
      </c>
      <c r="U83" s="267">
        <f t="shared" si="12"/>
        <v>0</v>
      </c>
      <c r="V83" s="267">
        <f t="shared" si="13"/>
        <v>0</v>
      </c>
      <c r="X83" s="148"/>
      <c r="Y83" s="148"/>
      <c r="Z83" s="148"/>
      <c r="AA83" s="150"/>
      <c r="AB83" s="148"/>
      <c r="AC83" s="148"/>
      <c r="AD83" s="150"/>
      <c r="AE83" s="148"/>
      <c r="AF83" s="148"/>
      <c r="AG83" s="150"/>
    </row>
    <row r="84" spans="1:33" ht="24" customHeight="1">
      <c r="A84" s="145"/>
      <c r="B84" s="306"/>
      <c r="C84" s="307" t="s">
        <v>305</v>
      </c>
      <c r="D84" s="158" t="s">
        <v>382</v>
      </c>
      <c r="E84" s="197"/>
      <c r="F84" s="198"/>
      <c r="G84" s="270" t="s">
        <v>273</v>
      </c>
      <c r="H84" s="213"/>
      <c r="I84" s="214"/>
      <c r="J84" s="214"/>
      <c r="K84" s="214">
        <v>1</v>
      </c>
      <c r="L84" s="273">
        <f t="shared" si="7"/>
        <v>0</v>
      </c>
      <c r="M84" s="210"/>
      <c r="N84" s="273">
        <f t="shared" si="8"/>
        <v>0</v>
      </c>
      <c r="O84" s="211"/>
      <c r="P84" s="279">
        <f t="shared" si="9"/>
        <v>0</v>
      </c>
      <c r="Q84" s="280">
        <f t="shared" si="10"/>
        <v>0</v>
      </c>
      <c r="R84" s="192"/>
      <c r="S84" s="192"/>
      <c r="T84" s="288">
        <f t="shared" si="11"/>
        <v>0</v>
      </c>
      <c r="U84" s="288">
        <f t="shared" si="12"/>
        <v>0</v>
      </c>
      <c r="V84" s="288">
        <f t="shared" si="13"/>
        <v>0</v>
      </c>
      <c r="X84" s="148"/>
      <c r="Y84" s="148"/>
      <c r="Z84" s="148"/>
      <c r="AA84" s="150"/>
      <c r="AB84" s="148"/>
      <c r="AC84" s="148"/>
      <c r="AD84" s="150"/>
      <c r="AE84" s="148"/>
      <c r="AF84" s="148"/>
      <c r="AG84" s="150"/>
    </row>
    <row r="85" spans="1:33" ht="24" customHeight="1">
      <c r="A85" s="145"/>
      <c r="B85" s="306"/>
      <c r="C85" s="307" t="s">
        <v>305</v>
      </c>
      <c r="D85" s="158" t="s">
        <v>382</v>
      </c>
      <c r="E85" s="197"/>
      <c r="F85" s="198"/>
      <c r="G85" s="256" t="s">
        <v>273</v>
      </c>
      <c r="H85" s="166"/>
      <c r="I85" s="167"/>
      <c r="J85" s="167"/>
      <c r="K85" s="167">
        <v>1</v>
      </c>
      <c r="L85" s="259">
        <f t="shared" si="7"/>
        <v>0</v>
      </c>
      <c r="M85" s="159"/>
      <c r="N85" s="259">
        <f t="shared" si="8"/>
        <v>0</v>
      </c>
      <c r="O85" s="163"/>
      <c r="P85" s="263">
        <f t="shared" si="9"/>
        <v>0</v>
      </c>
      <c r="Q85" s="264">
        <f t="shared" si="10"/>
        <v>0</v>
      </c>
      <c r="R85" s="161"/>
      <c r="S85" s="161"/>
      <c r="T85" s="268">
        <f t="shared" si="11"/>
        <v>0</v>
      </c>
      <c r="U85" s="268">
        <f t="shared" si="12"/>
        <v>0</v>
      </c>
      <c r="V85" s="268">
        <f t="shared" si="13"/>
        <v>0</v>
      </c>
      <c r="X85" s="148"/>
      <c r="Y85" s="148"/>
      <c r="Z85" s="148"/>
      <c r="AA85" s="150"/>
      <c r="AB85" s="148"/>
      <c r="AC85" s="148"/>
      <c r="AD85" s="150"/>
      <c r="AE85" s="148"/>
      <c r="AF85" s="148"/>
      <c r="AG85" s="150"/>
    </row>
    <row r="86" spans="1:33" ht="24" customHeight="1">
      <c r="A86" s="145"/>
      <c r="B86" s="306"/>
      <c r="C86" s="307" t="s">
        <v>305</v>
      </c>
      <c r="D86" s="158" t="s">
        <v>382</v>
      </c>
      <c r="E86" s="197"/>
      <c r="F86" s="198"/>
      <c r="G86" s="270" t="s">
        <v>273</v>
      </c>
      <c r="H86" s="213"/>
      <c r="I86" s="214"/>
      <c r="J86" s="214"/>
      <c r="K86" s="214">
        <v>1</v>
      </c>
      <c r="L86" s="273">
        <f>ROUNDDOWN(H86*I86*J86*K86,3)</f>
        <v>0</v>
      </c>
      <c r="M86" s="210"/>
      <c r="N86" s="273">
        <f>M86*L86</f>
        <v>0</v>
      </c>
      <c r="O86" s="211"/>
      <c r="P86" s="279">
        <f>L86*O86</f>
        <v>0</v>
      </c>
      <c r="Q86" s="280">
        <f>N86-P86</f>
        <v>0</v>
      </c>
      <c r="R86" s="192"/>
      <c r="S86" s="192"/>
      <c r="T86" s="288">
        <f>IF(S86="",R86,MIN(R86:S86))</f>
        <v>0</v>
      </c>
      <c r="U86" s="288">
        <f t="shared" si="12"/>
        <v>0</v>
      </c>
      <c r="V86" s="288">
        <f t="shared" si="13"/>
        <v>0</v>
      </c>
      <c r="X86" s="148"/>
      <c r="Y86" s="148"/>
      <c r="Z86" s="148"/>
      <c r="AA86" s="150"/>
      <c r="AB86" s="148"/>
      <c r="AC86" s="148"/>
      <c r="AD86" s="150"/>
      <c r="AE86" s="148"/>
      <c r="AF86" s="148"/>
      <c r="AG86" s="150"/>
    </row>
    <row r="87" spans="1:33" ht="24" customHeight="1">
      <c r="A87" s="145"/>
      <c r="B87" s="306"/>
      <c r="C87" s="307" t="s">
        <v>305</v>
      </c>
      <c r="D87" s="158" t="s">
        <v>382</v>
      </c>
      <c r="E87" s="197"/>
      <c r="F87" s="198"/>
      <c r="G87" s="256" t="s">
        <v>273</v>
      </c>
      <c r="H87" s="166"/>
      <c r="I87" s="167"/>
      <c r="J87" s="167"/>
      <c r="K87" s="167">
        <v>1</v>
      </c>
      <c r="L87" s="259">
        <f>ROUNDDOWN(H87*I87*J87*K87,3)</f>
        <v>0</v>
      </c>
      <c r="M87" s="159"/>
      <c r="N87" s="259">
        <f>M87*L87</f>
        <v>0</v>
      </c>
      <c r="O87" s="163"/>
      <c r="P87" s="263">
        <f>L87*O87</f>
        <v>0</v>
      </c>
      <c r="Q87" s="264">
        <f>N87-P87</f>
        <v>0</v>
      </c>
      <c r="R87" s="161"/>
      <c r="S87" s="161"/>
      <c r="T87" s="268">
        <f>IF(S87="",R87,MIN(R87:S87))</f>
        <v>0</v>
      </c>
      <c r="U87" s="268">
        <f t="shared" si="12"/>
        <v>0</v>
      </c>
      <c r="V87" s="268">
        <f t="shared" si="13"/>
        <v>0</v>
      </c>
      <c r="X87" s="148"/>
      <c r="Y87" s="148"/>
      <c r="Z87" s="148"/>
      <c r="AA87" s="150"/>
      <c r="AB87" s="148"/>
      <c r="AC87" s="148"/>
      <c r="AD87" s="150"/>
      <c r="AE87" s="148"/>
      <c r="AF87" s="148"/>
      <c r="AG87" s="150"/>
    </row>
    <row r="88" spans="1:33" ht="24" customHeight="1">
      <c r="A88" s="145"/>
      <c r="B88" s="306"/>
      <c r="C88" s="307" t="s">
        <v>305</v>
      </c>
      <c r="D88" s="158" t="s">
        <v>384</v>
      </c>
      <c r="E88" s="197"/>
      <c r="F88" s="198"/>
      <c r="G88" s="256" t="s">
        <v>273</v>
      </c>
      <c r="H88" s="166"/>
      <c r="I88" s="167"/>
      <c r="J88" s="167"/>
      <c r="K88" s="167">
        <v>1</v>
      </c>
      <c r="L88" s="259">
        <f t="shared" si="7"/>
        <v>0</v>
      </c>
      <c r="M88" s="159"/>
      <c r="N88" s="259">
        <f t="shared" si="8"/>
        <v>0</v>
      </c>
      <c r="O88" s="163"/>
      <c r="P88" s="263">
        <f t="shared" si="9"/>
        <v>0</v>
      </c>
      <c r="Q88" s="264">
        <f t="shared" si="10"/>
        <v>0</v>
      </c>
      <c r="R88" s="161"/>
      <c r="S88" s="161"/>
      <c r="T88" s="268">
        <f t="shared" si="11"/>
        <v>0</v>
      </c>
      <c r="U88" s="268">
        <f t="shared" si="12"/>
        <v>0</v>
      </c>
      <c r="V88" s="268">
        <f t="shared" si="13"/>
        <v>0</v>
      </c>
      <c r="X88" s="148"/>
      <c r="Y88" s="148"/>
      <c r="Z88" s="148"/>
      <c r="AA88" s="150"/>
      <c r="AB88" s="148"/>
      <c r="AC88" s="148"/>
      <c r="AD88" s="150"/>
      <c r="AE88" s="148"/>
      <c r="AF88" s="148"/>
      <c r="AG88" s="150"/>
    </row>
    <row r="89" spans="1:33" ht="24" customHeight="1">
      <c r="A89" s="145"/>
      <c r="B89" s="306"/>
      <c r="C89" s="309" t="s">
        <v>305</v>
      </c>
      <c r="D89" s="169" t="s">
        <v>384</v>
      </c>
      <c r="E89" s="202"/>
      <c r="F89" s="203"/>
      <c r="G89" s="257" t="s">
        <v>273</v>
      </c>
      <c r="H89" s="172"/>
      <c r="I89" s="173"/>
      <c r="J89" s="173"/>
      <c r="K89" s="173">
        <v>1</v>
      </c>
      <c r="L89" s="260">
        <f t="shared" si="7"/>
        <v>0</v>
      </c>
      <c r="M89" s="175"/>
      <c r="N89" s="260">
        <f t="shared" si="8"/>
        <v>0</v>
      </c>
      <c r="O89" s="204"/>
      <c r="P89" s="265">
        <f t="shared" si="9"/>
        <v>0</v>
      </c>
      <c r="Q89" s="266">
        <f t="shared" si="10"/>
        <v>0</v>
      </c>
      <c r="R89" s="177"/>
      <c r="S89" s="177"/>
      <c r="T89" s="269">
        <f t="shared" si="11"/>
        <v>0</v>
      </c>
      <c r="U89" s="269">
        <f t="shared" si="12"/>
        <v>0</v>
      </c>
      <c r="V89" s="269">
        <f t="shared" si="13"/>
        <v>0</v>
      </c>
      <c r="X89" s="148"/>
      <c r="Y89" s="148"/>
      <c r="Z89" s="148"/>
      <c r="AA89" s="150"/>
      <c r="AB89" s="148"/>
      <c r="AC89" s="148"/>
      <c r="AD89" s="150"/>
      <c r="AE89" s="148"/>
      <c r="AF89" s="148"/>
      <c r="AG89" s="150"/>
    </row>
    <row r="90" spans="1:33" ht="24" customHeight="1">
      <c r="A90" s="145"/>
      <c r="B90" s="304" t="s">
        <v>289</v>
      </c>
      <c r="C90" s="305" t="s">
        <v>306</v>
      </c>
      <c r="D90" s="154" t="s">
        <v>382</v>
      </c>
      <c r="E90" s="180"/>
      <c r="F90" s="181"/>
      <c r="G90" s="255" t="s">
        <v>273</v>
      </c>
      <c r="H90" s="182"/>
      <c r="I90" s="183"/>
      <c r="J90" s="183"/>
      <c r="K90" s="183">
        <v>1</v>
      </c>
      <c r="L90" s="258">
        <f t="shared" si="7"/>
        <v>0</v>
      </c>
      <c r="M90" s="155"/>
      <c r="N90" s="258">
        <f t="shared" si="8"/>
        <v>0</v>
      </c>
      <c r="O90" s="201"/>
      <c r="P90" s="261">
        <f t="shared" si="9"/>
        <v>0</v>
      </c>
      <c r="Q90" s="262">
        <f t="shared" si="10"/>
        <v>0</v>
      </c>
      <c r="R90" s="157"/>
      <c r="S90" s="157"/>
      <c r="T90" s="267">
        <f t="shared" si="11"/>
        <v>0</v>
      </c>
      <c r="U90" s="267">
        <f t="shared" si="12"/>
        <v>0</v>
      </c>
      <c r="V90" s="267">
        <f t="shared" si="13"/>
        <v>0</v>
      </c>
      <c r="X90" s="148"/>
      <c r="Y90" s="148"/>
      <c r="Z90" s="148"/>
      <c r="AA90" s="150"/>
      <c r="AB90" s="148"/>
      <c r="AC90" s="148"/>
      <c r="AD90" s="150"/>
      <c r="AE90" s="148"/>
      <c r="AF90" s="148"/>
      <c r="AG90" s="150"/>
    </row>
    <row r="91" spans="1:33" ht="24" customHeight="1">
      <c r="A91" s="145"/>
      <c r="B91" s="306"/>
      <c r="C91" s="309" t="s">
        <v>306</v>
      </c>
      <c r="D91" s="169" t="s">
        <v>394</v>
      </c>
      <c r="E91" s="202"/>
      <c r="F91" s="203"/>
      <c r="G91" s="257" t="s">
        <v>273</v>
      </c>
      <c r="H91" s="205"/>
      <c r="I91" s="206"/>
      <c r="J91" s="206"/>
      <c r="K91" s="206">
        <v>1</v>
      </c>
      <c r="L91" s="276">
        <f t="shared" si="7"/>
        <v>0</v>
      </c>
      <c r="M91" s="207"/>
      <c r="N91" s="260">
        <f t="shared" si="8"/>
        <v>0</v>
      </c>
      <c r="O91" s="208"/>
      <c r="P91" s="265">
        <f t="shared" si="9"/>
        <v>0</v>
      </c>
      <c r="Q91" s="266">
        <f t="shared" si="10"/>
        <v>0</v>
      </c>
      <c r="R91" s="209"/>
      <c r="S91" s="209"/>
      <c r="T91" s="293">
        <f t="shared" si="11"/>
        <v>0</v>
      </c>
      <c r="U91" s="293">
        <f t="shared" si="12"/>
        <v>0</v>
      </c>
      <c r="V91" s="293">
        <f t="shared" si="13"/>
        <v>0</v>
      </c>
      <c r="X91" s="148"/>
      <c r="Y91" s="148"/>
      <c r="Z91" s="148"/>
      <c r="AA91" s="150"/>
      <c r="AB91" s="148"/>
      <c r="AC91" s="148"/>
      <c r="AD91" s="150"/>
      <c r="AE91" s="148"/>
      <c r="AF91" s="148"/>
      <c r="AG91" s="150"/>
    </row>
    <row r="92" spans="1:33" ht="24" customHeight="1">
      <c r="A92" s="145"/>
      <c r="B92" s="308"/>
      <c r="C92" s="305" t="s">
        <v>307</v>
      </c>
      <c r="D92" s="154" t="s">
        <v>382</v>
      </c>
      <c r="E92" s="180"/>
      <c r="F92" s="181"/>
      <c r="G92" s="255" t="s">
        <v>273</v>
      </c>
      <c r="H92" s="182"/>
      <c r="I92" s="183"/>
      <c r="J92" s="183"/>
      <c r="K92" s="183">
        <v>1</v>
      </c>
      <c r="L92" s="258">
        <f t="shared" si="7"/>
        <v>0</v>
      </c>
      <c r="M92" s="155"/>
      <c r="N92" s="258">
        <f t="shared" si="8"/>
        <v>0</v>
      </c>
      <c r="O92" s="201"/>
      <c r="P92" s="261">
        <f t="shared" si="9"/>
        <v>0</v>
      </c>
      <c r="Q92" s="262">
        <f t="shared" si="10"/>
        <v>0</v>
      </c>
      <c r="R92" s="157"/>
      <c r="S92" s="157"/>
      <c r="T92" s="267">
        <f t="shared" si="11"/>
        <v>0</v>
      </c>
      <c r="U92" s="267">
        <f t="shared" si="12"/>
        <v>0</v>
      </c>
      <c r="V92" s="267">
        <f t="shared" si="13"/>
        <v>0</v>
      </c>
      <c r="X92" s="148"/>
      <c r="Y92" s="148"/>
      <c r="Z92" s="148"/>
      <c r="AA92" s="150"/>
      <c r="AB92" s="148"/>
      <c r="AC92" s="148"/>
      <c r="AD92" s="150"/>
      <c r="AE92" s="148"/>
      <c r="AF92" s="148"/>
      <c r="AG92" s="150"/>
    </row>
    <row r="93" spans="1:33" ht="24" customHeight="1">
      <c r="A93" s="145"/>
      <c r="B93" s="308"/>
      <c r="C93" s="307" t="s">
        <v>307</v>
      </c>
      <c r="D93" s="158" t="s">
        <v>382</v>
      </c>
      <c r="E93" s="164"/>
      <c r="F93" s="165"/>
      <c r="G93" s="256" t="s">
        <v>273</v>
      </c>
      <c r="H93" s="166"/>
      <c r="I93" s="167"/>
      <c r="J93" s="167"/>
      <c r="K93" s="167">
        <v>1</v>
      </c>
      <c r="L93" s="259">
        <f t="shared" si="7"/>
        <v>0</v>
      </c>
      <c r="M93" s="159"/>
      <c r="N93" s="259">
        <f t="shared" si="8"/>
        <v>0</v>
      </c>
      <c r="O93" s="163"/>
      <c r="P93" s="263">
        <f t="shared" si="9"/>
        <v>0</v>
      </c>
      <c r="Q93" s="264">
        <f t="shared" si="10"/>
        <v>0</v>
      </c>
      <c r="R93" s="161"/>
      <c r="S93" s="161"/>
      <c r="T93" s="268">
        <f t="shared" si="11"/>
        <v>0</v>
      </c>
      <c r="U93" s="268">
        <f t="shared" si="12"/>
        <v>0</v>
      </c>
      <c r="V93" s="268">
        <f t="shared" si="13"/>
        <v>0</v>
      </c>
      <c r="X93" s="148"/>
      <c r="Y93" s="148"/>
      <c r="Z93" s="148"/>
      <c r="AA93" s="150"/>
      <c r="AB93" s="148"/>
      <c r="AC93" s="148"/>
      <c r="AD93" s="150"/>
      <c r="AE93" s="148"/>
      <c r="AF93" s="148"/>
      <c r="AG93" s="150"/>
    </row>
    <row r="94" spans="1:33" ht="24" customHeight="1">
      <c r="A94" s="145"/>
      <c r="B94" s="308"/>
      <c r="C94" s="307" t="s">
        <v>307</v>
      </c>
      <c r="D94" s="158" t="s">
        <v>383</v>
      </c>
      <c r="E94" s="197"/>
      <c r="F94" s="198"/>
      <c r="G94" s="256" t="s">
        <v>273</v>
      </c>
      <c r="H94" s="166"/>
      <c r="I94" s="167"/>
      <c r="J94" s="167"/>
      <c r="K94" s="167">
        <v>1</v>
      </c>
      <c r="L94" s="259">
        <f t="shared" si="7"/>
        <v>0</v>
      </c>
      <c r="M94" s="159"/>
      <c r="N94" s="259">
        <f t="shared" si="8"/>
        <v>0</v>
      </c>
      <c r="O94" s="163"/>
      <c r="P94" s="263">
        <f t="shared" si="9"/>
        <v>0</v>
      </c>
      <c r="Q94" s="264">
        <f t="shared" si="10"/>
        <v>0</v>
      </c>
      <c r="R94" s="161"/>
      <c r="S94" s="161"/>
      <c r="T94" s="268">
        <f t="shared" si="11"/>
        <v>0</v>
      </c>
      <c r="U94" s="268">
        <f t="shared" si="12"/>
        <v>0</v>
      </c>
      <c r="V94" s="268">
        <f t="shared" si="13"/>
        <v>0</v>
      </c>
      <c r="X94" s="148"/>
      <c r="Y94" s="148"/>
      <c r="Z94" s="148"/>
      <c r="AA94" s="150"/>
      <c r="AB94" s="148"/>
      <c r="AC94" s="148"/>
      <c r="AD94" s="150"/>
      <c r="AE94" s="148"/>
      <c r="AF94" s="148"/>
      <c r="AG94" s="150"/>
    </row>
    <row r="95" spans="1:33" ht="24" customHeight="1">
      <c r="A95" s="145"/>
      <c r="B95" s="308"/>
      <c r="C95" s="307" t="s">
        <v>307</v>
      </c>
      <c r="D95" s="158" t="s">
        <v>383</v>
      </c>
      <c r="E95" s="197"/>
      <c r="F95" s="198"/>
      <c r="G95" s="256" t="s">
        <v>273</v>
      </c>
      <c r="H95" s="166"/>
      <c r="I95" s="167"/>
      <c r="J95" s="167"/>
      <c r="K95" s="167">
        <v>1</v>
      </c>
      <c r="L95" s="259">
        <f t="shared" si="7"/>
        <v>0</v>
      </c>
      <c r="M95" s="159"/>
      <c r="N95" s="259">
        <f t="shared" si="8"/>
        <v>0</v>
      </c>
      <c r="O95" s="163"/>
      <c r="P95" s="263">
        <f t="shared" si="9"/>
        <v>0</v>
      </c>
      <c r="Q95" s="264">
        <f t="shared" si="10"/>
        <v>0</v>
      </c>
      <c r="R95" s="161"/>
      <c r="S95" s="161"/>
      <c r="T95" s="268">
        <f t="shared" si="11"/>
        <v>0</v>
      </c>
      <c r="U95" s="268">
        <f t="shared" si="12"/>
        <v>0</v>
      </c>
      <c r="V95" s="268">
        <f t="shared" si="13"/>
        <v>0</v>
      </c>
      <c r="X95" s="148"/>
      <c r="Y95" s="148"/>
      <c r="Z95" s="148"/>
      <c r="AA95" s="150"/>
      <c r="AB95" s="148"/>
      <c r="AC95" s="148"/>
      <c r="AD95" s="150"/>
      <c r="AE95" s="148"/>
      <c r="AF95" s="148"/>
      <c r="AG95" s="150"/>
    </row>
    <row r="96" spans="1:33" ht="24" customHeight="1">
      <c r="A96" s="145"/>
      <c r="B96" s="308"/>
      <c r="C96" s="307" t="s">
        <v>307</v>
      </c>
      <c r="D96" s="158"/>
      <c r="E96" s="197"/>
      <c r="F96" s="198"/>
      <c r="G96" s="256" t="s">
        <v>273</v>
      </c>
      <c r="H96" s="166"/>
      <c r="I96" s="167"/>
      <c r="J96" s="167"/>
      <c r="K96" s="167">
        <v>1</v>
      </c>
      <c r="L96" s="259">
        <f t="shared" si="7"/>
        <v>0</v>
      </c>
      <c r="M96" s="159"/>
      <c r="N96" s="259">
        <f t="shared" si="8"/>
        <v>0</v>
      </c>
      <c r="O96" s="163"/>
      <c r="P96" s="263">
        <f t="shared" si="9"/>
        <v>0</v>
      </c>
      <c r="Q96" s="264">
        <f t="shared" si="10"/>
        <v>0</v>
      </c>
      <c r="R96" s="161"/>
      <c r="S96" s="161"/>
      <c r="T96" s="268">
        <f t="shared" si="11"/>
        <v>0</v>
      </c>
      <c r="U96" s="268">
        <f t="shared" si="12"/>
        <v>0</v>
      </c>
      <c r="V96" s="268">
        <f t="shared" si="13"/>
        <v>0</v>
      </c>
      <c r="X96" s="148"/>
      <c r="Y96" s="148"/>
      <c r="Z96" s="148"/>
      <c r="AA96" s="150"/>
      <c r="AB96" s="148"/>
      <c r="AC96" s="148"/>
      <c r="AD96" s="150"/>
      <c r="AE96" s="148"/>
      <c r="AF96" s="148"/>
      <c r="AG96" s="150"/>
    </row>
    <row r="97" spans="1:33" ht="24" customHeight="1">
      <c r="A97" s="145"/>
      <c r="B97" s="308"/>
      <c r="C97" s="309" t="s">
        <v>307</v>
      </c>
      <c r="D97" s="169"/>
      <c r="E97" s="202"/>
      <c r="F97" s="203"/>
      <c r="G97" s="257" t="s">
        <v>273</v>
      </c>
      <c r="H97" s="172"/>
      <c r="I97" s="173"/>
      <c r="J97" s="173"/>
      <c r="K97" s="173">
        <v>1</v>
      </c>
      <c r="L97" s="260">
        <f t="shared" si="7"/>
        <v>0</v>
      </c>
      <c r="M97" s="175"/>
      <c r="N97" s="260">
        <f t="shared" si="8"/>
        <v>0</v>
      </c>
      <c r="O97" s="204"/>
      <c r="P97" s="265">
        <f t="shared" si="9"/>
        <v>0</v>
      </c>
      <c r="Q97" s="266">
        <f t="shared" si="10"/>
        <v>0</v>
      </c>
      <c r="R97" s="177"/>
      <c r="S97" s="177"/>
      <c r="T97" s="269">
        <f t="shared" si="11"/>
        <v>0</v>
      </c>
      <c r="U97" s="269">
        <f t="shared" si="12"/>
        <v>0</v>
      </c>
      <c r="V97" s="269">
        <f t="shared" si="13"/>
        <v>0</v>
      </c>
      <c r="X97" s="148"/>
      <c r="Y97" s="148"/>
      <c r="Z97" s="148"/>
      <c r="AA97" s="150"/>
      <c r="AB97" s="148"/>
      <c r="AC97" s="148"/>
      <c r="AD97" s="150"/>
      <c r="AE97" s="148"/>
      <c r="AF97" s="148"/>
      <c r="AG97" s="150"/>
    </row>
    <row r="98" spans="1:33" ht="24" customHeight="1">
      <c r="A98" s="145"/>
      <c r="B98" s="308"/>
      <c r="C98" s="305" t="s">
        <v>290</v>
      </c>
      <c r="D98" s="154" t="s">
        <v>291</v>
      </c>
      <c r="E98" s="180" t="s">
        <v>285</v>
      </c>
      <c r="F98" s="181" t="s">
        <v>426</v>
      </c>
      <c r="G98" s="255" t="s">
        <v>273</v>
      </c>
      <c r="H98" s="182"/>
      <c r="I98" s="183"/>
      <c r="J98" s="184"/>
      <c r="K98" s="184">
        <v>1</v>
      </c>
      <c r="L98" s="258">
        <f t="shared" si="7"/>
        <v>0</v>
      </c>
      <c r="M98" s="185"/>
      <c r="N98" s="258">
        <f t="shared" si="8"/>
        <v>0</v>
      </c>
      <c r="O98" s="194"/>
      <c r="P98" s="261">
        <f t="shared" si="9"/>
        <v>0</v>
      </c>
      <c r="Q98" s="262">
        <f t="shared" si="10"/>
        <v>0</v>
      </c>
      <c r="R98" s="157"/>
      <c r="S98" s="157"/>
      <c r="T98" s="267">
        <f t="shared" si="11"/>
        <v>0</v>
      </c>
      <c r="U98" s="267">
        <f t="shared" si="12"/>
        <v>0</v>
      </c>
      <c r="V98" s="267">
        <f t="shared" si="13"/>
        <v>0</v>
      </c>
      <c r="X98" s="148"/>
      <c r="Y98" s="148"/>
      <c r="Z98" s="148"/>
      <c r="AA98" s="150"/>
      <c r="AB98" s="148"/>
      <c r="AC98" s="148"/>
      <c r="AD98" s="150"/>
      <c r="AE98" s="148"/>
      <c r="AF98" s="148"/>
      <c r="AG98" s="150"/>
    </row>
    <row r="99" spans="1:33" ht="24" customHeight="1">
      <c r="A99" s="145"/>
      <c r="B99" s="308"/>
      <c r="C99" s="307" t="s">
        <v>290</v>
      </c>
      <c r="D99" s="158" t="s">
        <v>379</v>
      </c>
      <c r="E99" s="164" t="s">
        <v>418</v>
      </c>
      <c r="F99" s="165" t="s">
        <v>427</v>
      </c>
      <c r="G99" s="256" t="s">
        <v>273</v>
      </c>
      <c r="H99" s="166"/>
      <c r="I99" s="167"/>
      <c r="J99" s="168"/>
      <c r="K99" s="168">
        <v>1</v>
      </c>
      <c r="L99" s="259">
        <f t="shared" si="7"/>
        <v>0</v>
      </c>
      <c r="M99" s="187"/>
      <c r="N99" s="259">
        <f t="shared" si="8"/>
        <v>0</v>
      </c>
      <c r="O99" s="195"/>
      <c r="P99" s="263">
        <f t="shared" si="9"/>
        <v>0</v>
      </c>
      <c r="Q99" s="264">
        <f t="shared" si="10"/>
        <v>0</v>
      </c>
      <c r="R99" s="161"/>
      <c r="S99" s="161"/>
      <c r="T99" s="268">
        <f t="shared" si="11"/>
        <v>0</v>
      </c>
      <c r="U99" s="268">
        <f t="shared" si="12"/>
        <v>0</v>
      </c>
      <c r="V99" s="268">
        <f t="shared" si="13"/>
        <v>0</v>
      </c>
      <c r="X99" s="148"/>
      <c r="Y99" s="148"/>
      <c r="Z99" s="148"/>
      <c r="AA99" s="150"/>
      <c r="AB99" s="148"/>
      <c r="AC99" s="148"/>
      <c r="AD99" s="150"/>
      <c r="AE99" s="148"/>
      <c r="AF99" s="148"/>
      <c r="AG99" s="150"/>
    </row>
    <row r="100" spans="1:33" ht="24" customHeight="1">
      <c r="A100" s="145"/>
      <c r="B100" s="308"/>
      <c r="C100" s="307" t="s">
        <v>290</v>
      </c>
      <c r="D100" s="158" t="s">
        <v>293</v>
      </c>
      <c r="E100" s="164" t="s">
        <v>418</v>
      </c>
      <c r="F100" s="165" t="s">
        <v>427</v>
      </c>
      <c r="G100" s="256" t="s">
        <v>273</v>
      </c>
      <c r="H100" s="166"/>
      <c r="I100" s="167"/>
      <c r="J100" s="168"/>
      <c r="K100" s="168">
        <v>1</v>
      </c>
      <c r="L100" s="259">
        <f t="shared" si="7"/>
        <v>0</v>
      </c>
      <c r="M100" s="187"/>
      <c r="N100" s="259">
        <f t="shared" si="8"/>
        <v>0</v>
      </c>
      <c r="O100" s="195"/>
      <c r="P100" s="263">
        <f t="shared" si="9"/>
        <v>0</v>
      </c>
      <c r="Q100" s="264">
        <f t="shared" si="10"/>
        <v>0</v>
      </c>
      <c r="R100" s="161"/>
      <c r="S100" s="161"/>
      <c r="T100" s="268">
        <f t="shared" si="11"/>
        <v>0</v>
      </c>
      <c r="U100" s="268">
        <f t="shared" si="12"/>
        <v>0</v>
      </c>
      <c r="V100" s="268">
        <f t="shared" si="13"/>
        <v>0</v>
      </c>
      <c r="X100" s="148"/>
      <c r="Y100" s="148"/>
      <c r="Z100" s="148"/>
      <c r="AA100" s="150"/>
      <c r="AB100" s="148"/>
      <c r="AC100" s="148"/>
      <c r="AD100" s="150"/>
      <c r="AE100" s="148"/>
      <c r="AF100" s="148"/>
      <c r="AG100" s="150"/>
    </row>
    <row r="101" spans="1:33" ht="24" customHeight="1">
      <c r="A101" s="145"/>
      <c r="B101" s="310"/>
      <c r="C101" s="307" t="s">
        <v>290</v>
      </c>
      <c r="D101" s="158" t="s">
        <v>380</v>
      </c>
      <c r="E101" s="216" t="s">
        <v>418</v>
      </c>
      <c r="F101" s="217" t="s">
        <v>427</v>
      </c>
      <c r="G101" s="272" t="s">
        <v>273</v>
      </c>
      <c r="H101" s="218"/>
      <c r="I101" s="219"/>
      <c r="J101" s="220"/>
      <c r="K101" s="220">
        <v>1</v>
      </c>
      <c r="L101" s="278">
        <f t="shared" si="7"/>
        <v>0</v>
      </c>
      <c r="M101" s="323"/>
      <c r="N101" s="278">
        <f t="shared" si="8"/>
        <v>0</v>
      </c>
      <c r="O101" s="324"/>
      <c r="P101" s="286">
        <f t="shared" si="9"/>
        <v>0</v>
      </c>
      <c r="Q101" s="287">
        <f t="shared" si="10"/>
        <v>0</v>
      </c>
      <c r="R101" s="223"/>
      <c r="S101" s="223"/>
      <c r="T101" s="294">
        <f t="shared" si="11"/>
        <v>0</v>
      </c>
      <c r="U101" s="294">
        <f t="shared" si="12"/>
        <v>0</v>
      </c>
      <c r="V101" s="294">
        <f t="shared" si="13"/>
        <v>0</v>
      </c>
      <c r="X101" s="148"/>
      <c r="Y101" s="148"/>
      <c r="Z101" s="148"/>
      <c r="AA101" s="150"/>
      <c r="AB101" s="148"/>
      <c r="AC101" s="148"/>
      <c r="AD101" s="150"/>
      <c r="AE101" s="148"/>
      <c r="AF101" s="148"/>
      <c r="AG101" s="150"/>
    </row>
    <row r="102" spans="1:33" ht="24" customHeight="1">
      <c r="A102" s="145"/>
      <c r="B102" s="310"/>
      <c r="C102" s="309" t="s">
        <v>381</v>
      </c>
      <c r="D102" s="169"/>
      <c r="E102" s="170" t="s">
        <v>418</v>
      </c>
      <c r="F102" s="171" t="s">
        <v>427</v>
      </c>
      <c r="G102" s="257" t="s">
        <v>273</v>
      </c>
      <c r="H102" s="172"/>
      <c r="I102" s="173"/>
      <c r="J102" s="174"/>
      <c r="K102" s="174">
        <v>1</v>
      </c>
      <c r="L102" s="260">
        <f t="shared" si="7"/>
        <v>0</v>
      </c>
      <c r="M102" s="188"/>
      <c r="N102" s="260">
        <f t="shared" si="8"/>
        <v>0</v>
      </c>
      <c r="O102" s="189"/>
      <c r="P102" s="265">
        <f t="shared" si="9"/>
        <v>0</v>
      </c>
      <c r="Q102" s="266">
        <f t="shared" si="10"/>
        <v>0</v>
      </c>
      <c r="R102" s="177"/>
      <c r="S102" s="177"/>
      <c r="T102" s="269">
        <f t="shared" si="11"/>
        <v>0</v>
      </c>
      <c r="U102" s="269">
        <f t="shared" si="12"/>
        <v>0</v>
      </c>
      <c r="V102" s="269">
        <f t="shared" si="13"/>
        <v>0</v>
      </c>
      <c r="X102" s="148"/>
      <c r="Y102" s="148"/>
      <c r="Z102" s="148"/>
      <c r="AA102" s="150"/>
      <c r="AB102" s="148"/>
      <c r="AC102" s="148"/>
      <c r="AD102" s="150"/>
      <c r="AE102" s="148"/>
      <c r="AF102" s="148"/>
      <c r="AG102" s="150"/>
    </row>
    <row r="103" spans="1:33" ht="24" customHeight="1">
      <c r="A103" s="145"/>
      <c r="B103" s="308"/>
      <c r="C103" s="307" t="s">
        <v>301</v>
      </c>
      <c r="D103" s="158" t="s">
        <v>302</v>
      </c>
      <c r="E103" s="164" t="s">
        <v>285</v>
      </c>
      <c r="F103" s="165"/>
      <c r="G103" s="256" t="s">
        <v>273</v>
      </c>
      <c r="H103" s="166"/>
      <c r="I103" s="167"/>
      <c r="J103" s="168"/>
      <c r="K103" s="168">
        <v>1</v>
      </c>
      <c r="L103" s="259">
        <f t="shared" si="7"/>
        <v>0</v>
      </c>
      <c r="M103" s="187"/>
      <c r="N103" s="259">
        <f t="shared" si="8"/>
        <v>0</v>
      </c>
      <c r="O103" s="195"/>
      <c r="P103" s="263">
        <f t="shared" si="9"/>
        <v>0</v>
      </c>
      <c r="Q103" s="264">
        <f t="shared" si="10"/>
        <v>0</v>
      </c>
      <c r="R103" s="161"/>
      <c r="S103" s="161"/>
      <c r="T103" s="268">
        <f t="shared" si="11"/>
        <v>0</v>
      </c>
      <c r="U103" s="268">
        <f t="shared" si="12"/>
        <v>0</v>
      </c>
      <c r="V103" s="268">
        <f t="shared" si="13"/>
        <v>0</v>
      </c>
      <c r="X103" s="148"/>
      <c r="Y103" s="148"/>
      <c r="Z103" s="148"/>
      <c r="AA103" s="150"/>
      <c r="AB103" s="148"/>
      <c r="AC103" s="148"/>
      <c r="AD103" s="150"/>
      <c r="AE103" s="148"/>
      <c r="AF103" s="148"/>
      <c r="AG103" s="150"/>
    </row>
    <row r="104" spans="1:33" ht="24" customHeight="1">
      <c r="A104" s="145"/>
      <c r="B104" s="308"/>
      <c r="C104" s="307" t="s">
        <v>301</v>
      </c>
      <c r="D104" s="158" t="s">
        <v>303</v>
      </c>
      <c r="E104" s="164" t="s">
        <v>285</v>
      </c>
      <c r="F104" s="165"/>
      <c r="G104" s="256" t="s">
        <v>273</v>
      </c>
      <c r="H104" s="166"/>
      <c r="I104" s="167"/>
      <c r="J104" s="168"/>
      <c r="K104" s="168">
        <v>1</v>
      </c>
      <c r="L104" s="259">
        <f t="shared" si="7"/>
        <v>0</v>
      </c>
      <c r="M104" s="187"/>
      <c r="N104" s="259">
        <f t="shared" si="8"/>
        <v>0</v>
      </c>
      <c r="O104" s="195"/>
      <c r="P104" s="263">
        <f t="shared" si="9"/>
        <v>0</v>
      </c>
      <c r="Q104" s="264">
        <f t="shared" si="10"/>
        <v>0</v>
      </c>
      <c r="R104" s="161"/>
      <c r="S104" s="161"/>
      <c r="T104" s="268">
        <f t="shared" si="11"/>
        <v>0</v>
      </c>
      <c r="U104" s="268">
        <f t="shared" si="12"/>
        <v>0</v>
      </c>
      <c r="V104" s="268">
        <f t="shared" si="13"/>
        <v>0</v>
      </c>
      <c r="X104" s="148"/>
      <c r="Y104" s="148"/>
      <c r="Z104" s="148"/>
      <c r="AA104" s="150"/>
      <c r="AB104" s="148"/>
      <c r="AC104" s="148"/>
      <c r="AD104" s="150"/>
      <c r="AE104" s="148"/>
      <c r="AF104" s="148"/>
      <c r="AG104" s="150"/>
    </row>
    <row r="105" spans="1:33" ht="24" customHeight="1">
      <c r="A105" s="145"/>
      <c r="B105" s="308"/>
      <c r="C105" s="307" t="s">
        <v>301</v>
      </c>
      <c r="D105" s="158" t="s">
        <v>304</v>
      </c>
      <c r="E105" s="164" t="s">
        <v>285</v>
      </c>
      <c r="F105" s="165"/>
      <c r="G105" s="256" t="s">
        <v>273</v>
      </c>
      <c r="H105" s="166"/>
      <c r="I105" s="167"/>
      <c r="J105" s="168"/>
      <c r="K105" s="168">
        <v>1</v>
      </c>
      <c r="L105" s="259">
        <f t="shared" si="7"/>
        <v>0</v>
      </c>
      <c r="M105" s="187"/>
      <c r="N105" s="259">
        <f t="shared" si="8"/>
        <v>0</v>
      </c>
      <c r="O105" s="195"/>
      <c r="P105" s="263">
        <f t="shared" si="9"/>
        <v>0</v>
      </c>
      <c r="Q105" s="264">
        <f t="shared" si="10"/>
        <v>0</v>
      </c>
      <c r="R105" s="161"/>
      <c r="S105" s="161"/>
      <c r="T105" s="268">
        <f t="shared" si="11"/>
        <v>0</v>
      </c>
      <c r="U105" s="268">
        <f t="shared" si="12"/>
        <v>0</v>
      </c>
      <c r="V105" s="268">
        <f t="shared" si="13"/>
        <v>0</v>
      </c>
      <c r="X105" s="148"/>
      <c r="Y105" s="148"/>
      <c r="Z105" s="148"/>
      <c r="AA105" s="150"/>
      <c r="AB105" s="148"/>
      <c r="AC105" s="148"/>
      <c r="AD105" s="150"/>
      <c r="AE105" s="148"/>
      <c r="AF105" s="148"/>
      <c r="AG105" s="150"/>
    </row>
    <row r="106" spans="1:33" ht="24" customHeight="1">
      <c r="A106" s="145"/>
      <c r="B106" s="308"/>
      <c r="C106" s="309" t="s">
        <v>301</v>
      </c>
      <c r="D106" s="169" t="s">
        <v>297</v>
      </c>
      <c r="E106" s="170" t="s">
        <v>285</v>
      </c>
      <c r="F106" s="171"/>
      <c r="G106" s="257" t="s">
        <v>273</v>
      </c>
      <c r="H106" s="172"/>
      <c r="I106" s="173"/>
      <c r="J106" s="174"/>
      <c r="K106" s="174">
        <v>1</v>
      </c>
      <c r="L106" s="260">
        <f t="shared" si="7"/>
        <v>0</v>
      </c>
      <c r="M106" s="188"/>
      <c r="N106" s="260">
        <f t="shared" si="8"/>
        <v>0</v>
      </c>
      <c r="O106" s="196"/>
      <c r="P106" s="265">
        <f t="shared" si="9"/>
        <v>0</v>
      </c>
      <c r="Q106" s="266">
        <f t="shared" si="10"/>
        <v>0</v>
      </c>
      <c r="R106" s="177"/>
      <c r="S106" s="177"/>
      <c r="T106" s="269">
        <f t="shared" si="11"/>
        <v>0</v>
      </c>
      <c r="U106" s="269">
        <f t="shared" si="12"/>
        <v>0</v>
      </c>
      <c r="V106" s="269">
        <f t="shared" si="13"/>
        <v>0</v>
      </c>
      <c r="X106" s="148"/>
      <c r="Y106" s="148"/>
      <c r="Z106" s="148"/>
      <c r="AA106" s="150"/>
      <c r="AB106" s="148"/>
      <c r="AC106" s="148"/>
      <c r="AD106" s="150"/>
      <c r="AE106" s="148"/>
      <c r="AF106" s="148"/>
      <c r="AG106" s="150"/>
    </row>
    <row r="107" spans="1:33" ht="24" customHeight="1">
      <c r="A107" s="145"/>
      <c r="B107" s="308"/>
      <c r="C107" s="305" t="s">
        <v>386</v>
      </c>
      <c r="D107" s="154"/>
      <c r="E107" s="180" t="s">
        <v>385</v>
      </c>
      <c r="F107" s="181"/>
      <c r="G107" s="255" t="s">
        <v>273</v>
      </c>
      <c r="H107" s="182"/>
      <c r="I107" s="183"/>
      <c r="J107" s="183"/>
      <c r="K107" s="184">
        <v>1</v>
      </c>
      <c r="L107" s="258">
        <f t="shared" si="7"/>
        <v>0</v>
      </c>
      <c r="M107" s="179"/>
      <c r="N107" s="258">
        <f t="shared" si="8"/>
        <v>0</v>
      </c>
      <c r="O107" s="201"/>
      <c r="P107" s="261">
        <f t="shared" si="9"/>
        <v>0</v>
      </c>
      <c r="Q107" s="262">
        <f t="shared" si="10"/>
        <v>0</v>
      </c>
      <c r="R107" s="157"/>
      <c r="S107" s="157"/>
      <c r="T107" s="267">
        <f t="shared" si="11"/>
        <v>0</v>
      </c>
      <c r="U107" s="267">
        <f t="shared" si="12"/>
        <v>0</v>
      </c>
      <c r="V107" s="267">
        <f t="shared" si="13"/>
        <v>0</v>
      </c>
      <c r="X107" s="148"/>
      <c r="Y107" s="148"/>
      <c r="Z107" s="148"/>
      <c r="AA107" s="150"/>
      <c r="AB107" s="148"/>
      <c r="AC107" s="148"/>
      <c r="AD107" s="150"/>
      <c r="AE107" s="148"/>
      <c r="AF107" s="148"/>
      <c r="AG107" s="150"/>
    </row>
    <row r="108" spans="1:33" ht="24" customHeight="1">
      <c r="A108" s="145"/>
      <c r="B108" s="308"/>
      <c r="C108" s="307" t="s">
        <v>386</v>
      </c>
      <c r="D108" s="158"/>
      <c r="E108" s="164" t="s">
        <v>385</v>
      </c>
      <c r="F108" s="165"/>
      <c r="G108" s="256" t="s">
        <v>273</v>
      </c>
      <c r="H108" s="167"/>
      <c r="I108" s="167"/>
      <c r="J108" s="167"/>
      <c r="K108" s="168">
        <v>1</v>
      </c>
      <c r="L108" s="259">
        <f t="shared" si="7"/>
        <v>0</v>
      </c>
      <c r="M108" s="162"/>
      <c r="N108" s="259">
        <f t="shared" si="8"/>
        <v>0</v>
      </c>
      <c r="O108" s="163"/>
      <c r="P108" s="263">
        <f t="shared" si="9"/>
        <v>0</v>
      </c>
      <c r="Q108" s="264">
        <f t="shared" si="10"/>
        <v>0</v>
      </c>
      <c r="R108" s="161"/>
      <c r="S108" s="161"/>
      <c r="T108" s="268">
        <f t="shared" si="11"/>
        <v>0</v>
      </c>
      <c r="U108" s="268">
        <f t="shared" si="12"/>
        <v>0</v>
      </c>
      <c r="V108" s="268">
        <f t="shared" si="13"/>
        <v>0</v>
      </c>
      <c r="X108" s="148"/>
      <c r="Y108" s="148"/>
      <c r="Z108" s="148"/>
      <c r="AA108" s="150"/>
      <c r="AB108" s="148"/>
      <c r="AC108" s="148"/>
      <c r="AD108" s="150"/>
      <c r="AE108" s="148"/>
      <c r="AF108" s="148"/>
      <c r="AG108" s="150"/>
    </row>
    <row r="109" spans="1:33" ht="24" customHeight="1">
      <c r="A109" s="145"/>
      <c r="B109" s="308"/>
      <c r="C109" s="307" t="s">
        <v>386</v>
      </c>
      <c r="D109" s="158"/>
      <c r="E109" s="164" t="s">
        <v>385</v>
      </c>
      <c r="F109" s="165"/>
      <c r="G109" s="256" t="s">
        <v>273</v>
      </c>
      <c r="H109" s="167"/>
      <c r="I109" s="167"/>
      <c r="J109" s="167"/>
      <c r="K109" s="168">
        <v>1</v>
      </c>
      <c r="L109" s="259">
        <f t="shared" si="7"/>
        <v>0</v>
      </c>
      <c r="M109" s="162"/>
      <c r="N109" s="259">
        <f t="shared" si="8"/>
        <v>0</v>
      </c>
      <c r="O109" s="163"/>
      <c r="P109" s="263">
        <f t="shared" si="9"/>
        <v>0</v>
      </c>
      <c r="Q109" s="264">
        <f t="shared" si="10"/>
        <v>0</v>
      </c>
      <c r="R109" s="161"/>
      <c r="S109" s="161"/>
      <c r="T109" s="268">
        <f t="shared" si="11"/>
        <v>0</v>
      </c>
      <c r="U109" s="268">
        <f t="shared" si="12"/>
        <v>0</v>
      </c>
      <c r="V109" s="268">
        <f t="shared" si="13"/>
        <v>0</v>
      </c>
      <c r="X109" s="148"/>
      <c r="Y109" s="148"/>
      <c r="Z109" s="148"/>
      <c r="AA109" s="150"/>
      <c r="AB109" s="148"/>
      <c r="AC109" s="148"/>
      <c r="AD109" s="150"/>
      <c r="AE109" s="148"/>
      <c r="AF109" s="148"/>
      <c r="AG109" s="150"/>
    </row>
    <row r="110" spans="1:33" ht="24" customHeight="1">
      <c r="A110" s="145"/>
      <c r="B110" s="308"/>
      <c r="C110" s="309" t="s">
        <v>386</v>
      </c>
      <c r="D110" s="169"/>
      <c r="E110" s="170" t="s">
        <v>385</v>
      </c>
      <c r="F110" s="171"/>
      <c r="G110" s="257" t="s">
        <v>273</v>
      </c>
      <c r="H110" s="173"/>
      <c r="I110" s="173"/>
      <c r="J110" s="173"/>
      <c r="K110" s="174">
        <v>1</v>
      </c>
      <c r="L110" s="260">
        <f t="shared" si="7"/>
        <v>0</v>
      </c>
      <c r="M110" s="178"/>
      <c r="N110" s="260">
        <f t="shared" si="8"/>
        <v>0</v>
      </c>
      <c r="O110" s="204"/>
      <c r="P110" s="265">
        <f t="shared" si="9"/>
        <v>0</v>
      </c>
      <c r="Q110" s="266">
        <f t="shared" si="10"/>
        <v>0</v>
      </c>
      <c r="R110" s="177"/>
      <c r="S110" s="177"/>
      <c r="T110" s="269">
        <f t="shared" si="11"/>
        <v>0</v>
      </c>
      <c r="U110" s="269">
        <f t="shared" si="12"/>
        <v>0</v>
      </c>
      <c r="V110" s="269">
        <f t="shared" si="13"/>
        <v>0</v>
      </c>
      <c r="X110" s="148"/>
      <c r="Y110" s="148"/>
      <c r="Z110" s="148"/>
      <c r="AA110" s="150"/>
      <c r="AB110" s="148"/>
      <c r="AC110" s="148"/>
      <c r="AD110" s="150"/>
      <c r="AE110" s="148"/>
      <c r="AF110" s="148"/>
      <c r="AG110" s="150"/>
    </row>
    <row r="111" spans="1:33" ht="24" customHeight="1">
      <c r="A111" s="145"/>
      <c r="B111" s="308"/>
      <c r="C111" s="305" t="s">
        <v>719</v>
      </c>
      <c r="D111" s="154" t="s">
        <v>774</v>
      </c>
      <c r="E111" s="180" t="s">
        <v>418</v>
      </c>
      <c r="F111" s="181"/>
      <c r="G111" s="255" t="s">
        <v>429</v>
      </c>
      <c r="H111" s="182"/>
      <c r="I111" s="183"/>
      <c r="J111" s="183"/>
      <c r="K111" s="183">
        <v>1</v>
      </c>
      <c r="L111" s="258">
        <f>ROUNDDOWN(H111*I111*J111*K111,3)</f>
        <v>0</v>
      </c>
      <c r="M111" s="179"/>
      <c r="N111" s="258">
        <f>M111*L111</f>
        <v>0</v>
      </c>
      <c r="O111" s="201"/>
      <c r="P111" s="261">
        <f>L111*O111</f>
        <v>0</v>
      </c>
      <c r="Q111" s="262">
        <f>N111-P111</f>
        <v>0</v>
      </c>
      <c r="R111" s="157"/>
      <c r="S111" s="157"/>
      <c r="T111" s="267">
        <f>IF(S111="",R111,MIN(R111:S111))</f>
        <v>0</v>
      </c>
      <c r="U111" s="267">
        <f t="shared" si="12"/>
        <v>0</v>
      </c>
      <c r="V111" s="267">
        <f t="shared" si="13"/>
        <v>0</v>
      </c>
      <c r="X111" s="148"/>
      <c r="Y111" s="148"/>
      <c r="Z111" s="148"/>
      <c r="AA111" s="150"/>
      <c r="AB111" s="148"/>
      <c r="AC111" s="148"/>
      <c r="AD111" s="150"/>
      <c r="AE111" s="148"/>
      <c r="AF111" s="148"/>
      <c r="AG111" s="150"/>
    </row>
    <row r="112" spans="1:33" ht="24" customHeight="1">
      <c r="A112" s="145"/>
      <c r="B112" s="308"/>
      <c r="C112" s="307" t="s">
        <v>719</v>
      </c>
      <c r="D112" s="158" t="s">
        <v>721</v>
      </c>
      <c r="E112" s="197" t="s">
        <v>418</v>
      </c>
      <c r="F112" s="198"/>
      <c r="G112" s="256" t="s">
        <v>429</v>
      </c>
      <c r="H112" s="213"/>
      <c r="I112" s="214"/>
      <c r="J112" s="167"/>
      <c r="K112" s="214">
        <v>1</v>
      </c>
      <c r="L112" s="259">
        <f>ROUNDDOWN(H112*I112*J112*K112,3)</f>
        <v>0</v>
      </c>
      <c r="M112" s="200"/>
      <c r="N112" s="259">
        <f>M112*L112</f>
        <v>0</v>
      </c>
      <c r="O112" s="163"/>
      <c r="P112" s="263">
        <f>L112*O112</f>
        <v>0</v>
      </c>
      <c r="Q112" s="264">
        <f>N112-P112</f>
        <v>0</v>
      </c>
      <c r="R112" s="192"/>
      <c r="S112" s="192"/>
      <c r="T112" s="288">
        <f>IF(S112="",R112,MIN(R112:S112))</f>
        <v>0</v>
      </c>
      <c r="U112" s="288">
        <f t="shared" si="12"/>
        <v>0</v>
      </c>
      <c r="V112" s="288">
        <f t="shared" si="13"/>
        <v>0</v>
      </c>
      <c r="X112" s="148"/>
      <c r="Y112" s="148"/>
      <c r="Z112" s="148"/>
      <c r="AA112" s="150"/>
      <c r="AB112" s="148"/>
      <c r="AC112" s="148"/>
      <c r="AD112" s="150"/>
      <c r="AE112" s="148"/>
      <c r="AF112" s="148"/>
      <c r="AG112" s="150"/>
    </row>
    <row r="113" spans="1:33" ht="24" customHeight="1">
      <c r="A113" s="145"/>
      <c r="B113" s="308"/>
      <c r="C113" s="307"/>
      <c r="D113" s="158"/>
      <c r="E113" s="197"/>
      <c r="F113" s="198"/>
      <c r="G113" s="256" t="s">
        <v>429</v>
      </c>
      <c r="H113" s="213"/>
      <c r="I113" s="214"/>
      <c r="J113" s="167"/>
      <c r="K113" s="214">
        <v>1</v>
      </c>
      <c r="L113" s="259">
        <f>ROUNDDOWN(H113*I113*J113*K113,3)</f>
        <v>0</v>
      </c>
      <c r="M113" s="200"/>
      <c r="N113" s="259">
        <f>M113*L113</f>
        <v>0</v>
      </c>
      <c r="O113" s="200"/>
      <c r="P113" s="263">
        <f>L113*O113</f>
        <v>0</v>
      </c>
      <c r="Q113" s="264">
        <f>N113-P113</f>
        <v>0</v>
      </c>
      <c r="R113" s="192"/>
      <c r="S113" s="192"/>
      <c r="T113" s="288">
        <f>IF(S113="",R113,MIN(R113:S113))</f>
        <v>0</v>
      </c>
      <c r="U113" s="288">
        <f t="shared" si="12"/>
        <v>0</v>
      </c>
      <c r="V113" s="288">
        <f t="shared" si="13"/>
        <v>0</v>
      </c>
      <c r="X113" s="148"/>
      <c r="Y113" s="148"/>
      <c r="Z113" s="148"/>
      <c r="AA113" s="150"/>
      <c r="AB113" s="148"/>
      <c r="AC113" s="148"/>
      <c r="AD113" s="150"/>
      <c r="AE113" s="148"/>
      <c r="AF113" s="148"/>
      <c r="AG113" s="150"/>
    </row>
    <row r="114" spans="1:33" ht="24" customHeight="1">
      <c r="A114" s="145"/>
      <c r="B114" s="308"/>
      <c r="C114" s="309"/>
      <c r="D114" s="169"/>
      <c r="E114" s="202"/>
      <c r="F114" s="203"/>
      <c r="G114" s="257" t="s">
        <v>429</v>
      </c>
      <c r="H114" s="205"/>
      <c r="I114" s="206"/>
      <c r="J114" s="173"/>
      <c r="K114" s="206">
        <v>1</v>
      </c>
      <c r="L114" s="260">
        <f>ROUNDDOWN(H114*I114*J114*K114,3)</f>
        <v>0</v>
      </c>
      <c r="M114" s="212"/>
      <c r="N114" s="260">
        <f>M114*L114</f>
        <v>0</v>
      </c>
      <c r="O114" s="212"/>
      <c r="P114" s="265">
        <f>L114*O114</f>
        <v>0</v>
      </c>
      <c r="Q114" s="266">
        <f>N114-P114</f>
        <v>0</v>
      </c>
      <c r="R114" s="209"/>
      <c r="S114" s="209"/>
      <c r="T114" s="293">
        <f>IF(S114="",R114,MIN(R114:S114))</f>
        <v>0</v>
      </c>
      <c r="U114" s="293">
        <f t="shared" si="12"/>
        <v>0</v>
      </c>
      <c r="V114" s="293">
        <f t="shared" si="13"/>
        <v>0</v>
      </c>
      <c r="X114" s="148"/>
      <c r="Y114" s="148"/>
      <c r="Z114" s="148"/>
      <c r="AA114" s="150"/>
      <c r="AB114" s="148"/>
      <c r="AC114" s="148"/>
      <c r="AD114" s="150"/>
      <c r="AE114" s="148"/>
      <c r="AF114" s="148"/>
      <c r="AG114" s="150"/>
    </row>
    <row r="115" spans="1:33" ht="24" customHeight="1">
      <c r="A115" s="145"/>
      <c r="B115" s="308"/>
      <c r="C115" s="636" t="s">
        <v>820</v>
      </c>
      <c r="D115" s="635" t="s">
        <v>822</v>
      </c>
      <c r="E115" s="180" t="s">
        <v>823</v>
      </c>
      <c r="F115" s="181"/>
      <c r="G115" s="255" t="s">
        <v>429</v>
      </c>
      <c r="H115" s="182"/>
      <c r="I115" s="183"/>
      <c r="J115" s="183"/>
      <c r="K115" s="183">
        <v>1</v>
      </c>
      <c r="L115" s="633">
        <f>ROUNDDOWN(H115*I115*J115*K115,4)</f>
        <v>0</v>
      </c>
      <c r="M115" s="179"/>
      <c r="N115" s="258">
        <f t="shared" si="8"/>
        <v>0</v>
      </c>
      <c r="O115" s="201"/>
      <c r="P115" s="261">
        <f t="shared" si="9"/>
        <v>0</v>
      </c>
      <c r="Q115" s="262">
        <f t="shared" si="10"/>
        <v>0</v>
      </c>
      <c r="R115" s="157"/>
      <c r="S115" s="157"/>
      <c r="T115" s="267">
        <f t="shared" si="11"/>
        <v>0</v>
      </c>
      <c r="U115" s="267">
        <f t="shared" si="12"/>
        <v>0</v>
      </c>
      <c r="V115" s="267">
        <f t="shared" si="13"/>
        <v>0</v>
      </c>
      <c r="X115" s="148"/>
      <c r="Y115" s="148"/>
      <c r="Z115" s="148"/>
      <c r="AA115" s="150"/>
      <c r="AB115" s="148"/>
      <c r="AC115" s="148"/>
      <c r="AD115" s="150"/>
      <c r="AE115" s="148"/>
      <c r="AF115" s="148"/>
      <c r="AG115" s="150"/>
    </row>
    <row r="116" spans="1:33" ht="24" customHeight="1">
      <c r="A116" s="145"/>
      <c r="B116" s="308"/>
      <c r="C116" s="637" t="s">
        <v>821</v>
      </c>
      <c r="D116" s="634"/>
      <c r="E116" s="197"/>
      <c r="F116" s="198"/>
      <c r="G116" s="256" t="s">
        <v>429</v>
      </c>
      <c r="H116" s="213"/>
      <c r="I116" s="214"/>
      <c r="J116" s="167"/>
      <c r="K116" s="214">
        <v>1</v>
      </c>
      <c r="L116" s="259">
        <f t="shared" si="7"/>
        <v>0</v>
      </c>
      <c r="M116" s="200"/>
      <c r="N116" s="259">
        <f t="shared" si="8"/>
        <v>0</v>
      </c>
      <c r="O116" s="163"/>
      <c r="P116" s="263">
        <f t="shared" si="9"/>
        <v>0</v>
      </c>
      <c r="Q116" s="264">
        <f t="shared" si="10"/>
        <v>0</v>
      </c>
      <c r="R116" s="192"/>
      <c r="S116" s="192"/>
      <c r="T116" s="288">
        <f t="shared" si="11"/>
        <v>0</v>
      </c>
      <c r="U116" s="288">
        <f t="shared" si="12"/>
        <v>0</v>
      </c>
      <c r="V116" s="288">
        <f t="shared" si="13"/>
        <v>0</v>
      </c>
      <c r="X116" s="148"/>
      <c r="Y116" s="148"/>
      <c r="Z116" s="148"/>
      <c r="AA116" s="150"/>
      <c r="AB116" s="148"/>
      <c r="AC116" s="148"/>
      <c r="AD116" s="150"/>
      <c r="AE116" s="148"/>
      <c r="AF116" s="148"/>
      <c r="AG116" s="150"/>
    </row>
    <row r="117" spans="1:33" ht="24" customHeight="1">
      <c r="A117" s="145"/>
      <c r="B117" s="308"/>
      <c r="C117" s="307"/>
      <c r="D117" s="158"/>
      <c r="E117" s="197"/>
      <c r="F117" s="198"/>
      <c r="G117" s="256" t="s">
        <v>429</v>
      </c>
      <c r="H117" s="213"/>
      <c r="I117" s="214"/>
      <c r="J117" s="167"/>
      <c r="K117" s="214">
        <v>1</v>
      </c>
      <c r="L117" s="259">
        <f t="shared" si="7"/>
        <v>0</v>
      </c>
      <c r="M117" s="200"/>
      <c r="N117" s="259">
        <f t="shared" si="8"/>
        <v>0</v>
      </c>
      <c r="O117" s="200"/>
      <c r="P117" s="263">
        <f t="shared" si="9"/>
        <v>0</v>
      </c>
      <c r="Q117" s="264">
        <f t="shared" si="10"/>
        <v>0</v>
      </c>
      <c r="R117" s="192"/>
      <c r="S117" s="192"/>
      <c r="T117" s="288">
        <f t="shared" si="11"/>
        <v>0</v>
      </c>
      <c r="U117" s="288">
        <f t="shared" si="12"/>
        <v>0</v>
      </c>
      <c r="V117" s="288">
        <f t="shared" si="13"/>
        <v>0</v>
      </c>
      <c r="X117" s="148"/>
      <c r="Y117" s="148"/>
      <c r="Z117" s="148"/>
      <c r="AA117" s="150"/>
      <c r="AB117" s="148"/>
      <c r="AC117" s="148"/>
      <c r="AD117" s="150"/>
      <c r="AE117" s="148"/>
      <c r="AF117" s="148"/>
      <c r="AG117" s="150"/>
    </row>
    <row r="118" spans="1:33" ht="24" customHeight="1">
      <c r="A118" s="145"/>
      <c r="B118" s="308"/>
      <c r="C118" s="309"/>
      <c r="D118" s="169"/>
      <c r="E118" s="202"/>
      <c r="F118" s="203"/>
      <c r="G118" s="257" t="s">
        <v>429</v>
      </c>
      <c r="H118" s="205"/>
      <c r="I118" s="206"/>
      <c r="J118" s="173"/>
      <c r="K118" s="206">
        <v>1</v>
      </c>
      <c r="L118" s="260">
        <f t="shared" si="7"/>
        <v>0</v>
      </c>
      <c r="M118" s="212"/>
      <c r="N118" s="260">
        <f t="shared" si="8"/>
        <v>0</v>
      </c>
      <c r="O118" s="212"/>
      <c r="P118" s="265">
        <f t="shared" si="9"/>
        <v>0</v>
      </c>
      <c r="Q118" s="266">
        <f t="shared" si="10"/>
        <v>0</v>
      </c>
      <c r="R118" s="209"/>
      <c r="S118" s="209"/>
      <c r="T118" s="293">
        <f t="shared" si="11"/>
        <v>0</v>
      </c>
      <c r="U118" s="293">
        <f t="shared" si="12"/>
        <v>0</v>
      </c>
      <c r="V118" s="293">
        <f t="shared" si="13"/>
        <v>0</v>
      </c>
      <c r="X118" s="148"/>
      <c r="Y118" s="148"/>
      <c r="Z118" s="148"/>
      <c r="AA118" s="150"/>
      <c r="AB118" s="148"/>
      <c r="AC118" s="148"/>
      <c r="AD118" s="150"/>
      <c r="AE118" s="148"/>
      <c r="AF118" s="148"/>
      <c r="AG118" s="150"/>
    </row>
    <row r="119" spans="1:33" ht="24" customHeight="1">
      <c r="A119" s="145"/>
      <c r="B119" s="304" t="s">
        <v>289</v>
      </c>
      <c r="C119" s="307" t="s">
        <v>294</v>
      </c>
      <c r="D119" s="158" t="s">
        <v>295</v>
      </c>
      <c r="E119" s="197" t="s">
        <v>285</v>
      </c>
      <c r="F119" s="198"/>
      <c r="G119" s="270" t="s">
        <v>273</v>
      </c>
      <c r="H119" s="213"/>
      <c r="I119" s="214"/>
      <c r="J119" s="296"/>
      <c r="K119" s="296">
        <v>1</v>
      </c>
      <c r="L119" s="273">
        <f t="shared" si="7"/>
        <v>0</v>
      </c>
      <c r="M119" s="190"/>
      <c r="N119" s="273">
        <f t="shared" si="8"/>
        <v>0</v>
      </c>
      <c r="O119" s="191"/>
      <c r="P119" s="279">
        <f t="shared" si="9"/>
        <v>0</v>
      </c>
      <c r="Q119" s="280">
        <f t="shared" si="10"/>
        <v>0</v>
      </c>
      <c r="R119" s="192"/>
      <c r="S119" s="192"/>
      <c r="T119" s="288">
        <f t="shared" si="11"/>
        <v>0</v>
      </c>
      <c r="U119" s="288">
        <f t="shared" si="12"/>
        <v>0</v>
      </c>
      <c r="V119" s="288">
        <f t="shared" si="13"/>
        <v>0</v>
      </c>
      <c r="X119" s="148"/>
      <c r="Y119" s="148"/>
      <c r="Z119" s="148"/>
      <c r="AA119" s="150"/>
      <c r="AB119" s="148"/>
      <c r="AC119" s="148"/>
      <c r="AD119" s="150"/>
      <c r="AE119" s="148"/>
      <c r="AF119" s="148"/>
      <c r="AG119" s="150"/>
    </row>
    <row r="120" spans="1:33" ht="24" customHeight="1">
      <c r="A120" s="145"/>
      <c r="B120" s="308"/>
      <c r="C120" s="307" t="s">
        <v>294</v>
      </c>
      <c r="D120" s="158" t="s">
        <v>280</v>
      </c>
      <c r="E120" s="164" t="s">
        <v>285</v>
      </c>
      <c r="F120" s="165"/>
      <c r="G120" s="256" t="s">
        <v>273</v>
      </c>
      <c r="H120" s="166"/>
      <c r="I120" s="167"/>
      <c r="J120" s="168"/>
      <c r="K120" s="168">
        <v>1</v>
      </c>
      <c r="L120" s="259">
        <f t="shared" si="7"/>
        <v>0</v>
      </c>
      <c r="M120" s="187"/>
      <c r="N120" s="259">
        <f t="shared" si="8"/>
        <v>0</v>
      </c>
      <c r="O120" s="195"/>
      <c r="P120" s="263">
        <f t="shared" si="9"/>
        <v>0</v>
      </c>
      <c r="Q120" s="264">
        <f t="shared" si="10"/>
        <v>0</v>
      </c>
      <c r="R120" s="161"/>
      <c r="S120" s="161"/>
      <c r="T120" s="268">
        <f t="shared" si="11"/>
        <v>0</v>
      </c>
      <c r="U120" s="268">
        <f t="shared" si="12"/>
        <v>0</v>
      </c>
      <c r="V120" s="268">
        <f t="shared" si="13"/>
        <v>0</v>
      </c>
      <c r="X120" s="148"/>
      <c r="Y120" s="148"/>
      <c r="Z120" s="148"/>
      <c r="AA120" s="150"/>
      <c r="AB120" s="148"/>
      <c r="AC120" s="148"/>
      <c r="AD120" s="150"/>
      <c r="AE120" s="148"/>
      <c r="AF120" s="148"/>
      <c r="AG120" s="150"/>
    </row>
    <row r="121" spans="1:33" ht="24" customHeight="1">
      <c r="A121" s="145"/>
      <c r="B121" s="308"/>
      <c r="C121" s="309" t="s">
        <v>294</v>
      </c>
      <c r="D121" s="169" t="s">
        <v>297</v>
      </c>
      <c r="E121" s="170" t="s">
        <v>285</v>
      </c>
      <c r="F121" s="171"/>
      <c r="G121" s="257" t="s">
        <v>273</v>
      </c>
      <c r="H121" s="172"/>
      <c r="I121" s="173"/>
      <c r="J121" s="174"/>
      <c r="K121" s="174">
        <v>1</v>
      </c>
      <c r="L121" s="260">
        <f t="shared" si="7"/>
        <v>0</v>
      </c>
      <c r="M121" s="188"/>
      <c r="N121" s="260">
        <f t="shared" si="8"/>
        <v>0</v>
      </c>
      <c r="O121" s="196"/>
      <c r="P121" s="265">
        <f t="shared" si="9"/>
        <v>0</v>
      </c>
      <c r="Q121" s="266">
        <f t="shared" si="10"/>
        <v>0</v>
      </c>
      <c r="R121" s="177"/>
      <c r="S121" s="177"/>
      <c r="T121" s="269">
        <f t="shared" si="11"/>
        <v>0</v>
      </c>
      <c r="U121" s="269">
        <f t="shared" si="12"/>
        <v>0</v>
      </c>
      <c r="V121" s="269">
        <f t="shared" si="13"/>
        <v>0</v>
      </c>
      <c r="X121" s="148"/>
      <c r="Y121" s="148"/>
      <c r="Z121" s="148"/>
      <c r="AA121" s="150"/>
      <c r="AB121" s="148"/>
      <c r="AC121" s="148"/>
      <c r="AD121" s="150"/>
      <c r="AE121" s="148"/>
      <c r="AF121" s="148"/>
      <c r="AG121" s="150"/>
    </row>
    <row r="122" spans="1:33" ht="24" customHeight="1">
      <c r="A122" s="145"/>
      <c r="B122" s="308"/>
      <c r="C122" s="307" t="s">
        <v>298</v>
      </c>
      <c r="D122" s="158" t="s">
        <v>295</v>
      </c>
      <c r="E122" s="197" t="s">
        <v>285</v>
      </c>
      <c r="F122" s="198"/>
      <c r="G122" s="270" t="s">
        <v>273</v>
      </c>
      <c r="H122" s="213"/>
      <c r="I122" s="214"/>
      <c r="J122" s="296"/>
      <c r="K122" s="296">
        <v>1</v>
      </c>
      <c r="L122" s="273">
        <f t="shared" si="7"/>
        <v>0</v>
      </c>
      <c r="M122" s="190"/>
      <c r="N122" s="273">
        <f t="shared" si="8"/>
        <v>0</v>
      </c>
      <c r="O122" s="199"/>
      <c r="P122" s="279">
        <f t="shared" si="9"/>
        <v>0</v>
      </c>
      <c r="Q122" s="280">
        <f t="shared" si="10"/>
        <v>0</v>
      </c>
      <c r="R122" s="192"/>
      <c r="S122" s="192"/>
      <c r="T122" s="288">
        <f t="shared" si="11"/>
        <v>0</v>
      </c>
      <c r="U122" s="288">
        <f t="shared" si="12"/>
        <v>0</v>
      </c>
      <c r="V122" s="288">
        <f t="shared" si="13"/>
        <v>0</v>
      </c>
      <c r="X122" s="148"/>
      <c r="Y122" s="148"/>
      <c r="Z122" s="148"/>
      <c r="AA122" s="150"/>
      <c r="AB122" s="148"/>
      <c r="AC122" s="148"/>
      <c r="AD122" s="150"/>
      <c r="AE122" s="148"/>
      <c r="AF122" s="148"/>
      <c r="AG122" s="150"/>
    </row>
    <row r="123" spans="1:33" ht="24" customHeight="1">
      <c r="A123" s="145"/>
      <c r="B123" s="308"/>
      <c r="C123" s="307" t="s">
        <v>298</v>
      </c>
      <c r="D123" s="158" t="s">
        <v>280</v>
      </c>
      <c r="E123" s="164" t="s">
        <v>285</v>
      </c>
      <c r="F123" s="165"/>
      <c r="G123" s="256" t="s">
        <v>273</v>
      </c>
      <c r="H123" s="166"/>
      <c r="I123" s="167"/>
      <c r="J123" s="168"/>
      <c r="K123" s="168">
        <v>1</v>
      </c>
      <c r="L123" s="259">
        <f t="shared" si="7"/>
        <v>0</v>
      </c>
      <c r="M123" s="187"/>
      <c r="N123" s="259">
        <f t="shared" si="8"/>
        <v>0</v>
      </c>
      <c r="O123" s="195"/>
      <c r="P123" s="263">
        <f t="shared" si="9"/>
        <v>0</v>
      </c>
      <c r="Q123" s="264">
        <f t="shared" si="10"/>
        <v>0</v>
      </c>
      <c r="R123" s="161"/>
      <c r="S123" s="161"/>
      <c r="T123" s="268">
        <f t="shared" si="11"/>
        <v>0</v>
      </c>
      <c r="U123" s="268">
        <f t="shared" si="12"/>
        <v>0</v>
      </c>
      <c r="V123" s="268">
        <f t="shared" si="13"/>
        <v>0</v>
      </c>
      <c r="X123" s="148"/>
      <c r="Y123" s="148"/>
      <c r="Z123" s="148"/>
      <c r="AA123" s="150"/>
      <c r="AB123" s="148"/>
      <c r="AC123" s="148"/>
      <c r="AD123" s="150"/>
      <c r="AE123" s="148"/>
      <c r="AF123" s="148"/>
      <c r="AG123" s="150"/>
    </row>
    <row r="124" spans="1:33" ht="24" customHeight="1">
      <c r="A124" s="145"/>
      <c r="B124" s="308"/>
      <c r="C124" s="307" t="s">
        <v>298</v>
      </c>
      <c r="D124" s="158" t="s">
        <v>299</v>
      </c>
      <c r="E124" s="197" t="s">
        <v>285</v>
      </c>
      <c r="F124" s="198"/>
      <c r="G124" s="256" t="s">
        <v>273</v>
      </c>
      <c r="H124" s="213"/>
      <c r="I124" s="214"/>
      <c r="J124" s="167"/>
      <c r="K124" s="214">
        <v>1</v>
      </c>
      <c r="L124" s="275">
        <f t="shared" si="7"/>
        <v>0</v>
      </c>
      <c r="M124" s="200"/>
      <c r="N124" s="259">
        <f t="shared" si="8"/>
        <v>0</v>
      </c>
      <c r="O124" s="195"/>
      <c r="P124" s="263">
        <f t="shared" si="9"/>
        <v>0</v>
      </c>
      <c r="Q124" s="264">
        <f t="shared" si="10"/>
        <v>0</v>
      </c>
      <c r="R124" s="161"/>
      <c r="S124" s="161"/>
      <c r="T124" s="268">
        <f t="shared" si="11"/>
        <v>0</v>
      </c>
      <c r="U124" s="268">
        <f t="shared" si="12"/>
        <v>0</v>
      </c>
      <c r="V124" s="268">
        <f t="shared" si="13"/>
        <v>0</v>
      </c>
      <c r="X124" s="148"/>
      <c r="Y124" s="148"/>
      <c r="Z124" s="148"/>
      <c r="AA124" s="150"/>
      <c r="AB124" s="148"/>
      <c r="AC124" s="148"/>
      <c r="AD124" s="150"/>
      <c r="AE124" s="148"/>
      <c r="AF124" s="148"/>
      <c r="AG124" s="150"/>
    </row>
    <row r="125" spans="1:33" ht="24" customHeight="1">
      <c r="A125" s="145"/>
      <c r="B125" s="308"/>
      <c r="C125" s="307" t="s">
        <v>298</v>
      </c>
      <c r="D125" s="158" t="s">
        <v>297</v>
      </c>
      <c r="E125" s="164" t="s">
        <v>285</v>
      </c>
      <c r="F125" s="165"/>
      <c r="G125" s="256" t="s">
        <v>273</v>
      </c>
      <c r="H125" s="166"/>
      <c r="I125" s="167"/>
      <c r="J125" s="168"/>
      <c r="K125" s="168">
        <v>1</v>
      </c>
      <c r="L125" s="259">
        <f t="shared" si="7"/>
        <v>0</v>
      </c>
      <c r="M125" s="187"/>
      <c r="N125" s="259">
        <f t="shared" si="8"/>
        <v>0</v>
      </c>
      <c r="O125" s="195"/>
      <c r="P125" s="263">
        <f t="shared" si="9"/>
        <v>0</v>
      </c>
      <c r="Q125" s="264">
        <f t="shared" si="10"/>
        <v>0</v>
      </c>
      <c r="R125" s="161"/>
      <c r="S125" s="161"/>
      <c r="T125" s="268">
        <f t="shared" si="11"/>
        <v>0</v>
      </c>
      <c r="U125" s="268">
        <f t="shared" ref="U125:U164" si="14">ROUNDDOWN(R125*N125,0)</f>
        <v>0</v>
      </c>
      <c r="V125" s="268">
        <f t="shared" ref="V125:V164" si="15">ROUNDDOWN(P125*T125,0)</f>
        <v>0</v>
      </c>
      <c r="X125" s="148"/>
      <c r="Y125" s="148"/>
      <c r="Z125" s="148"/>
      <c r="AA125" s="150"/>
      <c r="AB125" s="148"/>
      <c r="AC125" s="148"/>
      <c r="AD125" s="150"/>
      <c r="AE125" s="148"/>
      <c r="AF125" s="148"/>
      <c r="AG125" s="150"/>
    </row>
    <row r="126" spans="1:33" ht="24" customHeight="1">
      <c r="A126" s="145"/>
      <c r="B126" s="308"/>
      <c r="C126" s="307" t="s">
        <v>298</v>
      </c>
      <c r="D126" s="158" t="s">
        <v>300</v>
      </c>
      <c r="E126" s="164" t="s">
        <v>285</v>
      </c>
      <c r="F126" s="165"/>
      <c r="G126" s="256" t="s">
        <v>273</v>
      </c>
      <c r="H126" s="166"/>
      <c r="I126" s="167"/>
      <c r="J126" s="168"/>
      <c r="K126" s="168">
        <v>1</v>
      </c>
      <c r="L126" s="259">
        <f t="shared" si="7"/>
        <v>0</v>
      </c>
      <c r="M126" s="187"/>
      <c r="N126" s="259">
        <f t="shared" si="8"/>
        <v>0</v>
      </c>
      <c r="O126" s="195"/>
      <c r="P126" s="263">
        <f t="shared" si="9"/>
        <v>0</v>
      </c>
      <c r="Q126" s="264">
        <f t="shared" si="10"/>
        <v>0</v>
      </c>
      <c r="R126" s="161"/>
      <c r="S126" s="161"/>
      <c r="T126" s="268">
        <f t="shared" si="11"/>
        <v>0</v>
      </c>
      <c r="U126" s="268">
        <f t="shared" si="14"/>
        <v>0</v>
      </c>
      <c r="V126" s="268">
        <f t="shared" si="15"/>
        <v>0</v>
      </c>
      <c r="X126" s="148"/>
      <c r="Y126" s="148"/>
      <c r="Z126" s="148"/>
      <c r="AA126" s="150"/>
      <c r="AB126" s="148"/>
      <c r="AC126" s="148"/>
      <c r="AD126" s="150"/>
      <c r="AE126" s="148"/>
      <c r="AF126" s="148"/>
      <c r="AG126" s="150"/>
    </row>
    <row r="127" spans="1:33" ht="24" customHeight="1">
      <c r="A127" s="145"/>
      <c r="B127" s="308"/>
      <c r="C127" s="309" t="s">
        <v>298</v>
      </c>
      <c r="D127" s="169"/>
      <c r="E127" s="170" t="s">
        <v>285</v>
      </c>
      <c r="F127" s="171"/>
      <c r="G127" s="257" t="s">
        <v>273</v>
      </c>
      <c r="H127" s="172"/>
      <c r="I127" s="173"/>
      <c r="J127" s="174"/>
      <c r="K127" s="174">
        <v>1</v>
      </c>
      <c r="L127" s="260">
        <f t="shared" si="7"/>
        <v>0</v>
      </c>
      <c r="M127" s="188"/>
      <c r="N127" s="260">
        <f t="shared" si="8"/>
        <v>0</v>
      </c>
      <c r="O127" s="196"/>
      <c r="P127" s="265">
        <f t="shared" si="9"/>
        <v>0</v>
      </c>
      <c r="Q127" s="266">
        <f t="shared" si="10"/>
        <v>0</v>
      </c>
      <c r="R127" s="177"/>
      <c r="S127" s="177"/>
      <c r="T127" s="269">
        <f t="shared" si="11"/>
        <v>0</v>
      </c>
      <c r="U127" s="269">
        <f t="shared" si="14"/>
        <v>0</v>
      </c>
      <c r="V127" s="269">
        <f t="shared" si="15"/>
        <v>0</v>
      </c>
      <c r="X127" s="148"/>
      <c r="Y127" s="148"/>
      <c r="Z127" s="148"/>
      <c r="AA127" s="150"/>
      <c r="AB127" s="148"/>
      <c r="AC127" s="148"/>
      <c r="AD127" s="150"/>
      <c r="AE127" s="148"/>
      <c r="AF127" s="148"/>
      <c r="AG127" s="150"/>
    </row>
    <row r="128" spans="1:33" ht="24" customHeight="1">
      <c r="A128" s="145"/>
      <c r="B128" s="308"/>
      <c r="C128" s="307" t="s">
        <v>387</v>
      </c>
      <c r="D128" s="158" t="s">
        <v>388</v>
      </c>
      <c r="E128" s="197" t="s">
        <v>422</v>
      </c>
      <c r="F128" s="198"/>
      <c r="G128" s="270" t="s">
        <v>273</v>
      </c>
      <c r="H128" s="214"/>
      <c r="I128" s="214"/>
      <c r="J128" s="214"/>
      <c r="K128" s="296">
        <v>1</v>
      </c>
      <c r="L128" s="273">
        <f t="shared" ref="L128:L164" si="16">ROUNDDOWN(H128*I128*J128*K128,3)</f>
        <v>0</v>
      </c>
      <c r="M128" s="200"/>
      <c r="N128" s="273">
        <f t="shared" ref="N128:N164" si="17">M128*L128</f>
        <v>0</v>
      </c>
      <c r="O128" s="211"/>
      <c r="P128" s="279">
        <f t="shared" ref="P128:P164" si="18">L128*O128</f>
        <v>0</v>
      </c>
      <c r="Q128" s="280">
        <f t="shared" ref="Q128:Q164" si="19">N128-P128</f>
        <v>0</v>
      </c>
      <c r="R128" s="192"/>
      <c r="S128" s="192"/>
      <c r="T128" s="288">
        <f t="shared" ref="T128:T164" si="20">IF(S128="",R128,MIN(R128:S128))</f>
        <v>0</v>
      </c>
      <c r="U128" s="288">
        <f t="shared" si="14"/>
        <v>0</v>
      </c>
      <c r="V128" s="288">
        <f t="shared" si="15"/>
        <v>0</v>
      </c>
      <c r="X128" s="148"/>
      <c r="Y128" s="148"/>
      <c r="Z128" s="148"/>
      <c r="AA128" s="150"/>
      <c r="AB128" s="148"/>
      <c r="AC128" s="148"/>
      <c r="AD128" s="150"/>
      <c r="AE128" s="148"/>
      <c r="AF128" s="148"/>
      <c r="AG128" s="150"/>
    </row>
    <row r="129" spans="1:33" ht="24" customHeight="1">
      <c r="A129" s="145"/>
      <c r="B129" s="308"/>
      <c r="C129" s="307" t="s">
        <v>387</v>
      </c>
      <c r="D129" s="158" t="s">
        <v>389</v>
      </c>
      <c r="E129" s="164" t="s">
        <v>422</v>
      </c>
      <c r="F129" s="165"/>
      <c r="G129" s="256" t="s">
        <v>273</v>
      </c>
      <c r="H129" s="167"/>
      <c r="I129" s="167"/>
      <c r="J129" s="167"/>
      <c r="K129" s="168">
        <v>1</v>
      </c>
      <c r="L129" s="259">
        <f t="shared" si="16"/>
        <v>0</v>
      </c>
      <c r="M129" s="162"/>
      <c r="N129" s="259">
        <f t="shared" si="17"/>
        <v>0</v>
      </c>
      <c r="O129" s="163"/>
      <c r="P129" s="263">
        <f t="shared" si="18"/>
        <v>0</v>
      </c>
      <c r="Q129" s="264">
        <f t="shared" si="19"/>
        <v>0</v>
      </c>
      <c r="R129" s="161"/>
      <c r="S129" s="161"/>
      <c r="T129" s="268">
        <f t="shared" si="20"/>
        <v>0</v>
      </c>
      <c r="U129" s="268">
        <f t="shared" si="14"/>
        <v>0</v>
      </c>
      <c r="V129" s="268">
        <f t="shared" si="15"/>
        <v>0</v>
      </c>
      <c r="X129" s="148"/>
      <c r="Y129" s="148"/>
      <c r="Z129" s="148"/>
      <c r="AA129" s="150"/>
      <c r="AB129" s="148"/>
      <c r="AC129" s="148"/>
      <c r="AD129" s="150"/>
      <c r="AE129" s="148"/>
      <c r="AF129" s="148"/>
      <c r="AG129" s="150"/>
    </row>
    <row r="130" spans="1:33" ht="24" customHeight="1">
      <c r="A130" s="145"/>
      <c r="B130" s="308"/>
      <c r="C130" s="307" t="s">
        <v>387</v>
      </c>
      <c r="D130" s="158" t="s">
        <v>300</v>
      </c>
      <c r="E130" s="164" t="s">
        <v>422</v>
      </c>
      <c r="F130" s="165"/>
      <c r="G130" s="256" t="s">
        <v>273</v>
      </c>
      <c r="H130" s="167"/>
      <c r="I130" s="167"/>
      <c r="J130" s="167"/>
      <c r="K130" s="168">
        <v>1</v>
      </c>
      <c r="L130" s="259">
        <f t="shared" si="16"/>
        <v>0</v>
      </c>
      <c r="M130" s="162"/>
      <c r="N130" s="259">
        <f t="shared" si="17"/>
        <v>0</v>
      </c>
      <c r="O130" s="163"/>
      <c r="P130" s="263">
        <f t="shared" si="18"/>
        <v>0</v>
      </c>
      <c r="Q130" s="264">
        <f t="shared" si="19"/>
        <v>0</v>
      </c>
      <c r="R130" s="161"/>
      <c r="S130" s="161"/>
      <c r="T130" s="268">
        <f t="shared" si="20"/>
        <v>0</v>
      </c>
      <c r="U130" s="268">
        <f t="shared" si="14"/>
        <v>0</v>
      </c>
      <c r="V130" s="268">
        <f t="shared" si="15"/>
        <v>0</v>
      </c>
      <c r="X130" s="148"/>
      <c r="Y130" s="148"/>
      <c r="Z130" s="148"/>
      <c r="AA130" s="150"/>
      <c r="AB130" s="148"/>
      <c r="AC130" s="148"/>
      <c r="AD130" s="150"/>
      <c r="AE130" s="148"/>
      <c r="AF130" s="148"/>
      <c r="AG130" s="150"/>
    </row>
    <row r="131" spans="1:33" ht="24" customHeight="1">
      <c r="A131" s="145"/>
      <c r="B131" s="308"/>
      <c r="C131" s="307" t="s">
        <v>387</v>
      </c>
      <c r="D131" s="158" t="s">
        <v>390</v>
      </c>
      <c r="E131" s="164" t="s">
        <v>422</v>
      </c>
      <c r="F131" s="165"/>
      <c r="G131" s="256" t="s">
        <v>273</v>
      </c>
      <c r="H131" s="167"/>
      <c r="I131" s="167"/>
      <c r="J131" s="167"/>
      <c r="K131" s="168">
        <v>1</v>
      </c>
      <c r="L131" s="259">
        <f t="shared" si="16"/>
        <v>0</v>
      </c>
      <c r="M131" s="162"/>
      <c r="N131" s="259">
        <f t="shared" si="17"/>
        <v>0</v>
      </c>
      <c r="O131" s="163"/>
      <c r="P131" s="263">
        <f t="shared" si="18"/>
        <v>0</v>
      </c>
      <c r="Q131" s="264">
        <f t="shared" si="19"/>
        <v>0</v>
      </c>
      <c r="R131" s="161"/>
      <c r="S131" s="161"/>
      <c r="T131" s="268">
        <f t="shared" si="20"/>
        <v>0</v>
      </c>
      <c r="U131" s="268">
        <f t="shared" si="14"/>
        <v>0</v>
      </c>
      <c r="V131" s="268">
        <f t="shared" si="15"/>
        <v>0</v>
      </c>
      <c r="X131" s="148"/>
      <c r="Y131" s="148"/>
      <c r="Z131" s="148"/>
      <c r="AA131" s="150"/>
      <c r="AB131" s="148"/>
      <c r="AC131" s="148"/>
      <c r="AD131" s="150"/>
      <c r="AE131" s="148"/>
      <c r="AF131" s="148"/>
      <c r="AG131" s="150"/>
    </row>
    <row r="132" spans="1:33" ht="24" customHeight="1">
      <c r="A132" s="145"/>
      <c r="B132" s="308"/>
      <c r="C132" s="307" t="s">
        <v>387</v>
      </c>
      <c r="D132" s="158" t="s">
        <v>391</v>
      </c>
      <c r="E132" s="164" t="s">
        <v>422</v>
      </c>
      <c r="F132" s="165"/>
      <c r="G132" s="256" t="s">
        <v>273</v>
      </c>
      <c r="H132" s="167"/>
      <c r="I132" s="167"/>
      <c r="J132" s="167"/>
      <c r="K132" s="168">
        <v>1</v>
      </c>
      <c r="L132" s="259">
        <f t="shared" si="16"/>
        <v>0</v>
      </c>
      <c r="M132" s="162"/>
      <c r="N132" s="259">
        <f t="shared" si="17"/>
        <v>0</v>
      </c>
      <c r="O132" s="163"/>
      <c r="P132" s="263">
        <f t="shared" si="18"/>
        <v>0</v>
      </c>
      <c r="Q132" s="264">
        <f t="shared" si="19"/>
        <v>0</v>
      </c>
      <c r="R132" s="161"/>
      <c r="S132" s="161"/>
      <c r="T132" s="268">
        <f t="shared" si="20"/>
        <v>0</v>
      </c>
      <c r="U132" s="268">
        <f t="shared" si="14"/>
        <v>0</v>
      </c>
      <c r="V132" s="268">
        <f t="shared" si="15"/>
        <v>0</v>
      </c>
      <c r="X132" s="148"/>
      <c r="Y132" s="148"/>
      <c r="Z132" s="148"/>
      <c r="AA132" s="150"/>
      <c r="AB132" s="148"/>
      <c r="AC132" s="148"/>
      <c r="AD132" s="150"/>
      <c r="AE132" s="148"/>
      <c r="AF132" s="148"/>
      <c r="AG132" s="150"/>
    </row>
    <row r="133" spans="1:33" ht="24" customHeight="1">
      <c r="A133" s="145"/>
      <c r="B133" s="308"/>
      <c r="C133" s="307" t="s">
        <v>387</v>
      </c>
      <c r="D133" s="158"/>
      <c r="E133" s="164" t="s">
        <v>422</v>
      </c>
      <c r="F133" s="165"/>
      <c r="G133" s="256" t="s">
        <v>273</v>
      </c>
      <c r="H133" s="167"/>
      <c r="I133" s="167"/>
      <c r="J133" s="167"/>
      <c r="K133" s="168">
        <v>1</v>
      </c>
      <c r="L133" s="259">
        <f t="shared" si="16"/>
        <v>0</v>
      </c>
      <c r="M133" s="162"/>
      <c r="N133" s="259">
        <f t="shared" si="17"/>
        <v>0</v>
      </c>
      <c r="O133" s="163"/>
      <c r="P133" s="263">
        <f t="shared" si="18"/>
        <v>0</v>
      </c>
      <c r="Q133" s="264">
        <f t="shared" si="19"/>
        <v>0</v>
      </c>
      <c r="R133" s="161"/>
      <c r="S133" s="161"/>
      <c r="T133" s="268">
        <f t="shared" si="20"/>
        <v>0</v>
      </c>
      <c r="U133" s="268">
        <f t="shared" si="14"/>
        <v>0</v>
      </c>
      <c r="V133" s="268">
        <f t="shared" si="15"/>
        <v>0</v>
      </c>
      <c r="X133" s="148"/>
      <c r="Y133" s="148"/>
      <c r="Z133" s="148"/>
      <c r="AA133" s="150"/>
      <c r="AB133" s="148"/>
      <c r="AC133" s="148"/>
      <c r="AD133" s="150"/>
      <c r="AE133" s="148"/>
      <c r="AF133" s="148"/>
      <c r="AG133" s="150"/>
    </row>
    <row r="134" spans="1:33" ht="24" customHeight="1">
      <c r="A134" s="145"/>
      <c r="B134" s="308"/>
      <c r="C134" s="309" t="s">
        <v>387</v>
      </c>
      <c r="D134" s="169"/>
      <c r="E134" s="170" t="s">
        <v>422</v>
      </c>
      <c r="F134" s="171"/>
      <c r="G134" s="257" t="s">
        <v>273</v>
      </c>
      <c r="H134" s="173"/>
      <c r="I134" s="173"/>
      <c r="J134" s="173"/>
      <c r="K134" s="174">
        <v>1</v>
      </c>
      <c r="L134" s="260">
        <f t="shared" si="16"/>
        <v>0</v>
      </c>
      <c r="M134" s="178"/>
      <c r="N134" s="260">
        <f t="shared" si="17"/>
        <v>0</v>
      </c>
      <c r="O134" s="204"/>
      <c r="P134" s="265">
        <f t="shared" si="18"/>
        <v>0</v>
      </c>
      <c r="Q134" s="266">
        <f t="shared" si="19"/>
        <v>0</v>
      </c>
      <c r="R134" s="177"/>
      <c r="S134" s="177"/>
      <c r="T134" s="269">
        <f t="shared" si="20"/>
        <v>0</v>
      </c>
      <c r="U134" s="269">
        <f t="shared" si="14"/>
        <v>0</v>
      </c>
      <c r="V134" s="269">
        <f t="shared" si="15"/>
        <v>0</v>
      </c>
      <c r="X134" s="148"/>
      <c r="Y134" s="148"/>
      <c r="Z134" s="148"/>
      <c r="AA134" s="150"/>
      <c r="AB134" s="148"/>
      <c r="AC134" s="148"/>
      <c r="AD134" s="150"/>
      <c r="AE134" s="148"/>
      <c r="AF134" s="148"/>
      <c r="AG134" s="150"/>
    </row>
    <row r="135" spans="1:33" ht="24" customHeight="1">
      <c r="A135" s="145"/>
      <c r="B135" s="308"/>
      <c r="C135" s="305" t="s">
        <v>314</v>
      </c>
      <c r="D135" s="154"/>
      <c r="E135" s="180"/>
      <c r="F135" s="181"/>
      <c r="G135" s="255" t="s">
        <v>273</v>
      </c>
      <c r="H135" s="182"/>
      <c r="I135" s="183"/>
      <c r="J135" s="183"/>
      <c r="K135" s="184">
        <v>1</v>
      </c>
      <c r="L135" s="258">
        <f t="shared" si="16"/>
        <v>0</v>
      </c>
      <c r="M135" s="179"/>
      <c r="N135" s="258">
        <f t="shared" si="17"/>
        <v>0</v>
      </c>
      <c r="O135" s="201"/>
      <c r="P135" s="261">
        <f t="shared" si="18"/>
        <v>0</v>
      </c>
      <c r="Q135" s="262">
        <f t="shared" si="19"/>
        <v>0</v>
      </c>
      <c r="R135" s="157"/>
      <c r="S135" s="157"/>
      <c r="T135" s="267">
        <f t="shared" si="20"/>
        <v>0</v>
      </c>
      <c r="U135" s="267">
        <f t="shared" si="14"/>
        <v>0</v>
      </c>
      <c r="V135" s="267">
        <f t="shared" si="15"/>
        <v>0</v>
      </c>
      <c r="X135" s="148"/>
      <c r="Y135" s="148"/>
      <c r="Z135" s="148"/>
      <c r="AA135" s="150"/>
      <c r="AB135" s="148"/>
      <c r="AC135" s="148"/>
      <c r="AD135" s="150"/>
      <c r="AE135" s="148"/>
      <c r="AF135" s="148"/>
      <c r="AG135" s="150"/>
    </row>
    <row r="136" spans="1:33" ht="24" customHeight="1">
      <c r="A136" s="145"/>
      <c r="B136" s="308"/>
      <c r="C136" s="307" t="s">
        <v>314</v>
      </c>
      <c r="D136" s="158"/>
      <c r="E136" s="164"/>
      <c r="F136" s="165"/>
      <c r="G136" s="256" t="s">
        <v>273</v>
      </c>
      <c r="H136" s="167"/>
      <c r="I136" s="167"/>
      <c r="J136" s="167"/>
      <c r="K136" s="168">
        <v>1</v>
      </c>
      <c r="L136" s="259">
        <f t="shared" si="16"/>
        <v>0</v>
      </c>
      <c r="M136" s="162"/>
      <c r="N136" s="259">
        <f t="shared" si="17"/>
        <v>0</v>
      </c>
      <c r="O136" s="163"/>
      <c r="P136" s="263">
        <f t="shared" si="18"/>
        <v>0</v>
      </c>
      <c r="Q136" s="264">
        <f t="shared" si="19"/>
        <v>0</v>
      </c>
      <c r="R136" s="161"/>
      <c r="S136" s="161"/>
      <c r="T136" s="268">
        <f t="shared" si="20"/>
        <v>0</v>
      </c>
      <c r="U136" s="268">
        <f t="shared" si="14"/>
        <v>0</v>
      </c>
      <c r="V136" s="268">
        <f t="shared" si="15"/>
        <v>0</v>
      </c>
      <c r="X136" s="148"/>
      <c r="Y136" s="148"/>
      <c r="Z136" s="148"/>
      <c r="AA136" s="150"/>
      <c r="AB136" s="148"/>
      <c r="AC136" s="148"/>
      <c r="AD136" s="150"/>
      <c r="AE136" s="148"/>
      <c r="AF136" s="148"/>
      <c r="AG136" s="150"/>
    </row>
    <row r="137" spans="1:33" ht="24" customHeight="1">
      <c r="A137" s="145"/>
      <c r="B137" s="308"/>
      <c r="C137" s="307" t="s">
        <v>314</v>
      </c>
      <c r="D137" s="158"/>
      <c r="E137" s="164"/>
      <c r="F137" s="165"/>
      <c r="G137" s="256" t="s">
        <v>273</v>
      </c>
      <c r="H137" s="167"/>
      <c r="I137" s="167"/>
      <c r="J137" s="167"/>
      <c r="K137" s="168">
        <v>1</v>
      </c>
      <c r="L137" s="259">
        <f t="shared" si="16"/>
        <v>0</v>
      </c>
      <c r="M137" s="162"/>
      <c r="N137" s="259">
        <f t="shared" si="17"/>
        <v>0</v>
      </c>
      <c r="O137" s="163"/>
      <c r="P137" s="263">
        <f t="shared" si="18"/>
        <v>0</v>
      </c>
      <c r="Q137" s="264">
        <f t="shared" si="19"/>
        <v>0</v>
      </c>
      <c r="R137" s="161"/>
      <c r="S137" s="161"/>
      <c r="T137" s="268">
        <f t="shared" si="20"/>
        <v>0</v>
      </c>
      <c r="U137" s="268">
        <f t="shared" si="14"/>
        <v>0</v>
      </c>
      <c r="V137" s="268">
        <f t="shared" si="15"/>
        <v>0</v>
      </c>
      <c r="X137" s="148"/>
      <c r="Y137" s="148"/>
      <c r="Z137" s="148"/>
      <c r="AA137" s="150"/>
      <c r="AB137" s="148"/>
      <c r="AC137" s="148"/>
      <c r="AD137" s="150"/>
      <c r="AE137" s="148"/>
      <c r="AF137" s="148"/>
      <c r="AG137" s="150"/>
    </row>
    <row r="138" spans="1:33" ht="24" customHeight="1">
      <c r="A138" s="145"/>
      <c r="B138" s="308"/>
      <c r="C138" s="309" t="s">
        <v>314</v>
      </c>
      <c r="D138" s="169"/>
      <c r="E138" s="170"/>
      <c r="F138" s="171"/>
      <c r="G138" s="257" t="s">
        <v>273</v>
      </c>
      <c r="H138" s="172"/>
      <c r="I138" s="173"/>
      <c r="J138" s="173"/>
      <c r="K138" s="174">
        <v>1</v>
      </c>
      <c r="L138" s="260">
        <f t="shared" si="16"/>
        <v>0</v>
      </c>
      <c r="M138" s="178"/>
      <c r="N138" s="260">
        <f t="shared" si="17"/>
        <v>0</v>
      </c>
      <c r="O138" s="204"/>
      <c r="P138" s="265">
        <f t="shared" si="18"/>
        <v>0</v>
      </c>
      <c r="Q138" s="266">
        <f t="shared" si="19"/>
        <v>0</v>
      </c>
      <c r="R138" s="177"/>
      <c r="S138" s="177"/>
      <c r="T138" s="269">
        <f t="shared" si="20"/>
        <v>0</v>
      </c>
      <c r="U138" s="269">
        <f t="shared" si="14"/>
        <v>0</v>
      </c>
      <c r="V138" s="269">
        <f t="shared" si="15"/>
        <v>0</v>
      </c>
      <c r="X138" s="148"/>
      <c r="Y138" s="148"/>
      <c r="Z138" s="148"/>
      <c r="AA138" s="150"/>
      <c r="AB138" s="148"/>
      <c r="AC138" s="148"/>
      <c r="AD138" s="150"/>
      <c r="AE138" s="148"/>
      <c r="AF138" s="148"/>
      <c r="AG138" s="150"/>
    </row>
    <row r="139" spans="1:33" ht="24" customHeight="1">
      <c r="A139" s="145"/>
      <c r="B139" s="306"/>
      <c r="C139" s="305" t="s">
        <v>315</v>
      </c>
      <c r="D139" s="154"/>
      <c r="E139" s="180" t="s">
        <v>292</v>
      </c>
      <c r="F139" s="181"/>
      <c r="G139" s="255" t="s">
        <v>273</v>
      </c>
      <c r="H139" s="182"/>
      <c r="I139" s="183"/>
      <c r="J139" s="183"/>
      <c r="K139" s="184">
        <v>1</v>
      </c>
      <c r="L139" s="258">
        <f t="shared" si="16"/>
        <v>0</v>
      </c>
      <c r="M139" s="179"/>
      <c r="N139" s="258">
        <f t="shared" si="17"/>
        <v>0</v>
      </c>
      <c r="O139" s="201"/>
      <c r="P139" s="283">
        <f t="shared" si="18"/>
        <v>0</v>
      </c>
      <c r="Q139" s="262">
        <f t="shared" si="19"/>
        <v>0</v>
      </c>
      <c r="R139" s="157"/>
      <c r="S139" s="157"/>
      <c r="T139" s="267">
        <f t="shared" si="20"/>
        <v>0</v>
      </c>
      <c r="U139" s="267">
        <f t="shared" si="14"/>
        <v>0</v>
      </c>
      <c r="V139" s="267">
        <f t="shared" si="15"/>
        <v>0</v>
      </c>
      <c r="X139" s="148"/>
      <c r="Y139" s="148"/>
      <c r="Z139" s="148"/>
      <c r="AA139" s="150"/>
      <c r="AB139" s="148"/>
      <c r="AC139" s="148"/>
      <c r="AD139" s="150"/>
      <c r="AE139" s="148"/>
      <c r="AF139" s="148"/>
      <c r="AG139" s="150"/>
    </row>
    <row r="140" spans="1:33" ht="24" customHeight="1">
      <c r="A140" s="145"/>
      <c r="B140" s="306"/>
      <c r="C140" s="309" t="s">
        <v>315</v>
      </c>
      <c r="D140" s="169"/>
      <c r="E140" s="170"/>
      <c r="F140" s="171"/>
      <c r="G140" s="257" t="s">
        <v>273</v>
      </c>
      <c r="H140" s="172"/>
      <c r="I140" s="173"/>
      <c r="J140" s="173"/>
      <c r="K140" s="174">
        <v>1</v>
      </c>
      <c r="L140" s="260">
        <f t="shared" si="16"/>
        <v>0</v>
      </c>
      <c r="M140" s="178"/>
      <c r="N140" s="260">
        <f t="shared" si="17"/>
        <v>0</v>
      </c>
      <c r="O140" s="204"/>
      <c r="P140" s="284">
        <f t="shared" si="18"/>
        <v>0</v>
      </c>
      <c r="Q140" s="266">
        <f t="shared" si="19"/>
        <v>0</v>
      </c>
      <c r="R140" s="209"/>
      <c r="S140" s="209"/>
      <c r="T140" s="293">
        <f t="shared" si="20"/>
        <v>0</v>
      </c>
      <c r="U140" s="293">
        <f t="shared" si="14"/>
        <v>0</v>
      </c>
      <c r="V140" s="293">
        <f t="shared" si="15"/>
        <v>0</v>
      </c>
      <c r="X140" s="148"/>
      <c r="Y140" s="148"/>
      <c r="Z140" s="148"/>
      <c r="AA140" s="150"/>
      <c r="AB140" s="148"/>
      <c r="AC140" s="148"/>
      <c r="AD140" s="150"/>
      <c r="AE140" s="148"/>
      <c r="AF140" s="148"/>
      <c r="AG140" s="150"/>
    </row>
    <row r="141" spans="1:33" ht="24" customHeight="1">
      <c r="A141" s="145"/>
      <c r="B141" s="306"/>
      <c r="C141" s="305" t="s">
        <v>316</v>
      </c>
      <c r="D141" s="154"/>
      <c r="E141" s="180" t="s">
        <v>292</v>
      </c>
      <c r="F141" s="181"/>
      <c r="G141" s="255" t="s">
        <v>273</v>
      </c>
      <c r="H141" s="182"/>
      <c r="I141" s="183"/>
      <c r="J141" s="183"/>
      <c r="K141" s="184">
        <v>1</v>
      </c>
      <c r="L141" s="258">
        <f t="shared" si="16"/>
        <v>0</v>
      </c>
      <c r="M141" s="179"/>
      <c r="N141" s="258">
        <f t="shared" si="17"/>
        <v>0</v>
      </c>
      <c r="O141" s="201"/>
      <c r="P141" s="283">
        <f t="shared" si="18"/>
        <v>0</v>
      </c>
      <c r="Q141" s="262">
        <f t="shared" si="19"/>
        <v>0</v>
      </c>
      <c r="R141" s="157"/>
      <c r="S141" s="157"/>
      <c r="T141" s="267">
        <f t="shared" si="20"/>
        <v>0</v>
      </c>
      <c r="U141" s="267">
        <f t="shared" si="14"/>
        <v>0</v>
      </c>
      <c r="V141" s="267">
        <f t="shared" si="15"/>
        <v>0</v>
      </c>
      <c r="X141" s="148"/>
      <c r="Y141" s="148"/>
      <c r="Z141" s="148"/>
      <c r="AA141" s="150"/>
      <c r="AB141" s="148"/>
      <c r="AC141" s="148"/>
      <c r="AD141" s="150"/>
      <c r="AE141" s="148"/>
      <c r="AF141" s="148"/>
      <c r="AG141" s="150"/>
    </row>
    <row r="142" spans="1:33" ht="24" customHeight="1">
      <c r="A142" s="145"/>
      <c r="B142" s="306"/>
      <c r="C142" s="309" t="s">
        <v>316</v>
      </c>
      <c r="D142" s="169"/>
      <c r="E142" s="202"/>
      <c r="F142" s="203"/>
      <c r="G142" s="271" t="s">
        <v>273</v>
      </c>
      <c r="H142" s="205"/>
      <c r="I142" s="206"/>
      <c r="J142" s="206"/>
      <c r="K142" s="215">
        <v>1</v>
      </c>
      <c r="L142" s="277">
        <f t="shared" si="16"/>
        <v>0</v>
      </c>
      <c r="M142" s="212"/>
      <c r="N142" s="277">
        <f t="shared" si="17"/>
        <v>0</v>
      </c>
      <c r="O142" s="208"/>
      <c r="P142" s="285">
        <f t="shared" si="18"/>
        <v>0</v>
      </c>
      <c r="Q142" s="282">
        <f t="shared" si="19"/>
        <v>0</v>
      </c>
      <c r="R142" s="209"/>
      <c r="S142" s="209"/>
      <c r="T142" s="293">
        <f t="shared" si="20"/>
        <v>0</v>
      </c>
      <c r="U142" s="293">
        <f t="shared" si="14"/>
        <v>0</v>
      </c>
      <c r="V142" s="293">
        <f t="shared" si="15"/>
        <v>0</v>
      </c>
      <c r="X142" s="148"/>
      <c r="Y142" s="148"/>
      <c r="Z142" s="148"/>
      <c r="AA142" s="150"/>
      <c r="AB142" s="148"/>
      <c r="AC142" s="148"/>
      <c r="AD142" s="150"/>
      <c r="AE142" s="148"/>
      <c r="AF142" s="148"/>
      <c r="AG142" s="150"/>
    </row>
    <row r="143" spans="1:33" ht="24" customHeight="1">
      <c r="A143" s="145"/>
      <c r="B143" s="308"/>
      <c r="C143" s="307"/>
      <c r="D143" s="158"/>
      <c r="E143" s="197"/>
      <c r="F143" s="198"/>
      <c r="G143" s="270"/>
      <c r="H143" s="214"/>
      <c r="I143" s="214"/>
      <c r="J143" s="214"/>
      <c r="K143" s="296">
        <v>1</v>
      </c>
      <c r="L143" s="273">
        <f t="shared" si="16"/>
        <v>0</v>
      </c>
      <c r="M143" s="200"/>
      <c r="N143" s="273">
        <f t="shared" si="17"/>
        <v>0</v>
      </c>
      <c r="O143" s="211"/>
      <c r="P143" s="279">
        <f t="shared" si="18"/>
        <v>0</v>
      </c>
      <c r="Q143" s="280">
        <f t="shared" si="19"/>
        <v>0</v>
      </c>
      <c r="R143" s="192"/>
      <c r="S143" s="192"/>
      <c r="T143" s="288">
        <f t="shared" si="20"/>
        <v>0</v>
      </c>
      <c r="U143" s="288">
        <f t="shared" si="14"/>
        <v>0</v>
      </c>
      <c r="V143" s="288">
        <f t="shared" si="15"/>
        <v>0</v>
      </c>
      <c r="X143" s="148"/>
      <c r="Y143" s="148"/>
      <c r="Z143" s="148"/>
      <c r="AA143" s="150"/>
      <c r="AB143" s="148"/>
      <c r="AC143" s="148"/>
      <c r="AD143" s="150"/>
      <c r="AE143" s="148"/>
      <c r="AF143" s="148"/>
      <c r="AG143" s="150"/>
    </row>
    <row r="144" spans="1:33" ht="24" customHeight="1">
      <c r="A144" s="145"/>
      <c r="B144" s="308"/>
      <c r="C144" s="307"/>
      <c r="D144" s="158"/>
      <c r="E144" s="164"/>
      <c r="F144" s="165"/>
      <c r="G144" s="256"/>
      <c r="H144" s="167"/>
      <c r="I144" s="167"/>
      <c r="J144" s="167"/>
      <c r="K144" s="168">
        <v>1</v>
      </c>
      <c r="L144" s="259">
        <f t="shared" si="16"/>
        <v>0</v>
      </c>
      <c r="M144" s="162"/>
      <c r="N144" s="259">
        <f t="shared" si="17"/>
        <v>0</v>
      </c>
      <c r="O144" s="163"/>
      <c r="P144" s="263">
        <f t="shared" si="18"/>
        <v>0</v>
      </c>
      <c r="Q144" s="264">
        <f t="shared" si="19"/>
        <v>0</v>
      </c>
      <c r="R144" s="161"/>
      <c r="S144" s="161"/>
      <c r="T144" s="268">
        <f t="shared" si="20"/>
        <v>0</v>
      </c>
      <c r="U144" s="268">
        <f t="shared" si="14"/>
        <v>0</v>
      </c>
      <c r="V144" s="268">
        <f t="shared" si="15"/>
        <v>0</v>
      </c>
      <c r="X144" s="148"/>
      <c r="Y144" s="148"/>
      <c r="Z144" s="148"/>
      <c r="AA144" s="150"/>
      <c r="AB144" s="148"/>
      <c r="AC144" s="148"/>
      <c r="AD144" s="150"/>
      <c r="AE144" s="148"/>
      <c r="AF144" s="148"/>
      <c r="AG144" s="150"/>
    </row>
    <row r="145" spans="1:33" ht="24" customHeight="1">
      <c r="A145" s="145"/>
      <c r="B145" s="308"/>
      <c r="C145" s="307"/>
      <c r="D145" s="158"/>
      <c r="E145" s="164"/>
      <c r="F145" s="165"/>
      <c r="G145" s="256" t="s">
        <v>273</v>
      </c>
      <c r="H145" s="167"/>
      <c r="I145" s="167"/>
      <c r="J145" s="167"/>
      <c r="K145" s="168">
        <v>1</v>
      </c>
      <c r="L145" s="259">
        <f t="shared" si="16"/>
        <v>0</v>
      </c>
      <c r="M145" s="162"/>
      <c r="N145" s="259">
        <f t="shared" si="17"/>
        <v>0</v>
      </c>
      <c r="O145" s="163"/>
      <c r="P145" s="263">
        <f t="shared" si="18"/>
        <v>0</v>
      </c>
      <c r="Q145" s="264">
        <f t="shared" si="19"/>
        <v>0</v>
      </c>
      <c r="R145" s="161"/>
      <c r="S145" s="161"/>
      <c r="T145" s="268">
        <f t="shared" si="20"/>
        <v>0</v>
      </c>
      <c r="U145" s="268">
        <f t="shared" si="14"/>
        <v>0</v>
      </c>
      <c r="V145" s="268">
        <f t="shared" si="15"/>
        <v>0</v>
      </c>
      <c r="X145" s="148"/>
      <c r="Y145" s="148"/>
      <c r="Z145" s="148"/>
      <c r="AA145" s="150"/>
      <c r="AB145" s="148"/>
      <c r="AC145" s="148"/>
      <c r="AD145" s="150"/>
      <c r="AE145" s="148"/>
      <c r="AF145" s="148"/>
      <c r="AG145" s="150"/>
    </row>
    <row r="146" spans="1:33" ht="24" customHeight="1">
      <c r="A146" s="145"/>
      <c r="B146" s="308"/>
      <c r="C146" s="307"/>
      <c r="D146" s="158"/>
      <c r="E146" s="164"/>
      <c r="F146" s="165"/>
      <c r="G146" s="256" t="s">
        <v>273</v>
      </c>
      <c r="H146" s="167"/>
      <c r="I146" s="167"/>
      <c r="J146" s="167"/>
      <c r="K146" s="168">
        <v>1</v>
      </c>
      <c r="L146" s="259">
        <f t="shared" si="16"/>
        <v>0</v>
      </c>
      <c r="M146" s="162"/>
      <c r="N146" s="259">
        <f t="shared" si="17"/>
        <v>0</v>
      </c>
      <c r="O146" s="163"/>
      <c r="P146" s="263">
        <f t="shared" si="18"/>
        <v>0</v>
      </c>
      <c r="Q146" s="264">
        <f t="shared" si="19"/>
        <v>0</v>
      </c>
      <c r="R146" s="161"/>
      <c r="S146" s="161"/>
      <c r="T146" s="268">
        <f t="shared" si="20"/>
        <v>0</v>
      </c>
      <c r="U146" s="268">
        <f t="shared" si="14"/>
        <v>0</v>
      </c>
      <c r="V146" s="268">
        <f t="shared" si="15"/>
        <v>0</v>
      </c>
      <c r="X146" s="148"/>
      <c r="Y146" s="148"/>
      <c r="Z146" s="148"/>
      <c r="AA146" s="150"/>
      <c r="AB146" s="148"/>
      <c r="AC146" s="148"/>
      <c r="AD146" s="150"/>
      <c r="AE146" s="148"/>
      <c r="AF146" s="148"/>
      <c r="AG146" s="150"/>
    </row>
    <row r="147" spans="1:33" ht="24" customHeight="1">
      <c r="A147" s="145"/>
      <c r="B147" s="308"/>
      <c r="C147" s="307"/>
      <c r="D147" s="158"/>
      <c r="E147" s="164"/>
      <c r="F147" s="165"/>
      <c r="G147" s="256" t="s">
        <v>273</v>
      </c>
      <c r="H147" s="167"/>
      <c r="I147" s="167"/>
      <c r="J147" s="167"/>
      <c r="K147" s="168">
        <v>1</v>
      </c>
      <c r="L147" s="259">
        <f t="shared" si="16"/>
        <v>0</v>
      </c>
      <c r="M147" s="162"/>
      <c r="N147" s="259">
        <f t="shared" si="17"/>
        <v>0</v>
      </c>
      <c r="O147" s="163"/>
      <c r="P147" s="263">
        <f t="shared" si="18"/>
        <v>0</v>
      </c>
      <c r="Q147" s="264">
        <f t="shared" si="19"/>
        <v>0</v>
      </c>
      <c r="R147" s="161"/>
      <c r="S147" s="161"/>
      <c r="T147" s="268">
        <f t="shared" si="20"/>
        <v>0</v>
      </c>
      <c r="U147" s="268">
        <f t="shared" si="14"/>
        <v>0</v>
      </c>
      <c r="V147" s="268">
        <f t="shared" si="15"/>
        <v>0</v>
      </c>
      <c r="X147" s="148"/>
      <c r="Y147" s="148"/>
      <c r="Z147" s="148"/>
      <c r="AA147" s="150"/>
      <c r="AB147" s="148"/>
      <c r="AC147" s="148"/>
      <c r="AD147" s="150"/>
      <c r="AE147" s="148"/>
      <c r="AF147" s="148"/>
      <c r="AG147" s="150"/>
    </row>
    <row r="148" spans="1:33" ht="24" customHeight="1">
      <c r="A148" s="145"/>
      <c r="B148" s="308"/>
      <c r="C148" s="307"/>
      <c r="D148" s="158"/>
      <c r="E148" s="164"/>
      <c r="F148" s="165"/>
      <c r="G148" s="256" t="s">
        <v>273</v>
      </c>
      <c r="H148" s="167"/>
      <c r="I148" s="167"/>
      <c r="J148" s="167"/>
      <c r="K148" s="168">
        <v>1</v>
      </c>
      <c r="L148" s="259">
        <f t="shared" si="16"/>
        <v>0</v>
      </c>
      <c r="M148" s="162"/>
      <c r="N148" s="259">
        <f t="shared" si="17"/>
        <v>0</v>
      </c>
      <c r="O148" s="163"/>
      <c r="P148" s="263">
        <f t="shared" si="18"/>
        <v>0</v>
      </c>
      <c r="Q148" s="264">
        <f t="shared" si="19"/>
        <v>0</v>
      </c>
      <c r="R148" s="161"/>
      <c r="S148" s="161"/>
      <c r="T148" s="268">
        <f t="shared" si="20"/>
        <v>0</v>
      </c>
      <c r="U148" s="268">
        <f t="shared" si="14"/>
        <v>0</v>
      </c>
      <c r="V148" s="268">
        <f t="shared" si="15"/>
        <v>0</v>
      </c>
      <c r="X148" s="148"/>
      <c r="Y148" s="148"/>
      <c r="Z148" s="148"/>
      <c r="AA148" s="150"/>
      <c r="AB148" s="148"/>
      <c r="AC148" s="148"/>
      <c r="AD148" s="150"/>
      <c r="AE148" s="148"/>
      <c r="AF148" s="148"/>
      <c r="AG148" s="150"/>
    </row>
    <row r="149" spans="1:33" ht="24" customHeight="1">
      <c r="A149" s="145"/>
      <c r="B149" s="308"/>
      <c r="C149" s="307"/>
      <c r="D149" s="158"/>
      <c r="E149" s="164"/>
      <c r="F149" s="165"/>
      <c r="G149" s="256" t="s">
        <v>273</v>
      </c>
      <c r="H149" s="167"/>
      <c r="I149" s="167"/>
      <c r="J149" s="167"/>
      <c r="K149" s="168">
        <v>1</v>
      </c>
      <c r="L149" s="259">
        <f t="shared" si="16"/>
        <v>0</v>
      </c>
      <c r="M149" s="162"/>
      <c r="N149" s="259">
        <f t="shared" si="17"/>
        <v>0</v>
      </c>
      <c r="O149" s="163"/>
      <c r="P149" s="263">
        <f t="shared" si="18"/>
        <v>0</v>
      </c>
      <c r="Q149" s="264">
        <f t="shared" si="19"/>
        <v>0</v>
      </c>
      <c r="R149" s="161"/>
      <c r="S149" s="161"/>
      <c r="T149" s="268">
        <f t="shared" si="20"/>
        <v>0</v>
      </c>
      <c r="U149" s="268">
        <f t="shared" si="14"/>
        <v>0</v>
      </c>
      <c r="V149" s="268">
        <f t="shared" si="15"/>
        <v>0</v>
      </c>
      <c r="X149" s="148"/>
      <c r="Y149" s="148"/>
      <c r="Z149" s="148"/>
      <c r="AA149" s="150"/>
      <c r="AB149" s="148"/>
      <c r="AC149" s="148"/>
      <c r="AD149" s="150"/>
      <c r="AE149" s="148"/>
      <c r="AF149" s="148"/>
      <c r="AG149" s="150"/>
    </row>
    <row r="150" spans="1:33" ht="24" customHeight="1">
      <c r="A150" s="145"/>
      <c r="B150" s="308"/>
      <c r="C150" s="307"/>
      <c r="D150" s="158"/>
      <c r="E150" s="164"/>
      <c r="F150" s="165"/>
      <c r="G150" s="256" t="s">
        <v>273</v>
      </c>
      <c r="H150" s="167"/>
      <c r="I150" s="167"/>
      <c r="J150" s="167"/>
      <c r="K150" s="168">
        <v>1</v>
      </c>
      <c r="L150" s="259">
        <f t="shared" si="16"/>
        <v>0</v>
      </c>
      <c r="M150" s="162"/>
      <c r="N150" s="259">
        <f t="shared" si="17"/>
        <v>0</v>
      </c>
      <c r="O150" s="163"/>
      <c r="P150" s="263">
        <f t="shared" si="18"/>
        <v>0</v>
      </c>
      <c r="Q150" s="264">
        <f t="shared" si="19"/>
        <v>0</v>
      </c>
      <c r="R150" s="161"/>
      <c r="S150" s="161"/>
      <c r="T150" s="268">
        <f t="shared" si="20"/>
        <v>0</v>
      </c>
      <c r="U150" s="268">
        <f t="shared" si="14"/>
        <v>0</v>
      </c>
      <c r="V150" s="268">
        <f t="shared" si="15"/>
        <v>0</v>
      </c>
      <c r="X150" s="148"/>
      <c r="Y150" s="148"/>
      <c r="Z150" s="148"/>
      <c r="AA150" s="150"/>
      <c r="AB150" s="148"/>
      <c r="AC150" s="148"/>
      <c r="AD150" s="150"/>
      <c r="AE150" s="148"/>
      <c r="AF150" s="148"/>
      <c r="AG150" s="150"/>
    </row>
    <row r="151" spans="1:33" ht="24" customHeight="1">
      <c r="A151" s="145"/>
      <c r="B151" s="308"/>
      <c r="C151" s="307"/>
      <c r="D151" s="158"/>
      <c r="E151" s="164"/>
      <c r="F151" s="165"/>
      <c r="G151" s="256" t="s">
        <v>273</v>
      </c>
      <c r="H151" s="167"/>
      <c r="I151" s="167"/>
      <c r="J151" s="167"/>
      <c r="K151" s="168">
        <v>1</v>
      </c>
      <c r="L151" s="259">
        <f t="shared" si="16"/>
        <v>0</v>
      </c>
      <c r="M151" s="162"/>
      <c r="N151" s="259">
        <f t="shared" si="17"/>
        <v>0</v>
      </c>
      <c r="O151" s="163"/>
      <c r="P151" s="263">
        <f t="shared" si="18"/>
        <v>0</v>
      </c>
      <c r="Q151" s="264">
        <f t="shared" si="19"/>
        <v>0</v>
      </c>
      <c r="R151" s="161"/>
      <c r="S151" s="161"/>
      <c r="T151" s="268">
        <f t="shared" si="20"/>
        <v>0</v>
      </c>
      <c r="U151" s="268">
        <f t="shared" si="14"/>
        <v>0</v>
      </c>
      <c r="V151" s="268">
        <f t="shared" si="15"/>
        <v>0</v>
      </c>
      <c r="X151" s="148"/>
      <c r="Y151" s="148"/>
      <c r="Z151" s="148"/>
      <c r="AA151" s="150"/>
      <c r="AB151" s="148"/>
      <c r="AC151" s="148"/>
      <c r="AD151" s="150"/>
      <c r="AE151" s="148"/>
      <c r="AF151" s="148"/>
      <c r="AG151" s="150"/>
    </row>
    <row r="152" spans="1:33" ht="24" customHeight="1">
      <c r="A152" s="145"/>
      <c r="B152" s="308"/>
      <c r="C152" s="307"/>
      <c r="D152" s="158"/>
      <c r="E152" s="164"/>
      <c r="F152" s="165"/>
      <c r="G152" s="256" t="s">
        <v>273</v>
      </c>
      <c r="H152" s="167"/>
      <c r="I152" s="167"/>
      <c r="J152" s="167"/>
      <c r="K152" s="168">
        <v>1</v>
      </c>
      <c r="L152" s="259">
        <f t="shared" si="16"/>
        <v>0</v>
      </c>
      <c r="M152" s="162"/>
      <c r="N152" s="259">
        <f t="shared" si="17"/>
        <v>0</v>
      </c>
      <c r="O152" s="163"/>
      <c r="P152" s="263">
        <f t="shared" si="18"/>
        <v>0</v>
      </c>
      <c r="Q152" s="264">
        <f t="shared" si="19"/>
        <v>0</v>
      </c>
      <c r="R152" s="161"/>
      <c r="S152" s="161"/>
      <c r="T152" s="268">
        <f t="shared" si="20"/>
        <v>0</v>
      </c>
      <c r="U152" s="268">
        <f t="shared" si="14"/>
        <v>0</v>
      </c>
      <c r="V152" s="268">
        <f t="shared" si="15"/>
        <v>0</v>
      </c>
      <c r="X152" s="148"/>
      <c r="Y152" s="148"/>
      <c r="Z152" s="148"/>
      <c r="AA152" s="150"/>
      <c r="AB152" s="148"/>
      <c r="AC152" s="148"/>
      <c r="AD152" s="150"/>
      <c r="AE152" s="148"/>
      <c r="AF152" s="148"/>
      <c r="AG152" s="150"/>
    </row>
    <row r="153" spans="1:33" ht="24" customHeight="1">
      <c r="A153" s="145"/>
      <c r="B153" s="308"/>
      <c r="C153" s="307"/>
      <c r="D153" s="158"/>
      <c r="E153" s="164"/>
      <c r="F153" s="165"/>
      <c r="G153" s="256" t="s">
        <v>273</v>
      </c>
      <c r="H153" s="167"/>
      <c r="I153" s="167"/>
      <c r="J153" s="167"/>
      <c r="K153" s="168">
        <v>1</v>
      </c>
      <c r="L153" s="259">
        <f t="shared" si="16"/>
        <v>0</v>
      </c>
      <c r="M153" s="162"/>
      <c r="N153" s="259">
        <f t="shared" si="17"/>
        <v>0</v>
      </c>
      <c r="O153" s="163"/>
      <c r="P153" s="263">
        <f t="shared" si="18"/>
        <v>0</v>
      </c>
      <c r="Q153" s="264">
        <f t="shared" si="19"/>
        <v>0</v>
      </c>
      <c r="R153" s="161"/>
      <c r="S153" s="161"/>
      <c r="T153" s="268">
        <f t="shared" si="20"/>
        <v>0</v>
      </c>
      <c r="U153" s="268">
        <f t="shared" si="14"/>
        <v>0</v>
      </c>
      <c r="V153" s="268">
        <f t="shared" si="15"/>
        <v>0</v>
      </c>
      <c r="X153" s="148"/>
      <c r="Y153" s="148"/>
      <c r="Z153" s="148"/>
      <c r="AA153" s="150"/>
      <c r="AB153" s="148"/>
      <c r="AC153" s="148"/>
      <c r="AD153" s="150"/>
      <c r="AE153" s="148"/>
      <c r="AF153" s="148"/>
      <c r="AG153" s="150"/>
    </row>
    <row r="154" spans="1:33" ht="24" customHeight="1">
      <c r="A154" s="145"/>
      <c r="B154" s="308"/>
      <c r="C154" s="307"/>
      <c r="D154" s="158"/>
      <c r="E154" s="164"/>
      <c r="F154" s="165"/>
      <c r="G154" s="256" t="s">
        <v>273</v>
      </c>
      <c r="H154" s="167"/>
      <c r="I154" s="167"/>
      <c r="J154" s="167"/>
      <c r="K154" s="168">
        <v>1</v>
      </c>
      <c r="L154" s="259">
        <f t="shared" si="16"/>
        <v>0</v>
      </c>
      <c r="M154" s="162"/>
      <c r="N154" s="259">
        <f t="shared" si="17"/>
        <v>0</v>
      </c>
      <c r="O154" s="163"/>
      <c r="P154" s="263">
        <f t="shared" si="18"/>
        <v>0</v>
      </c>
      <c r="Q154" s="264">
        <f t="shared" si="19"/>
        <v>0</v>
      </c>
      <c r="R154" s="161"/>
      <c r="S154" s="161"/>
      <c r="T154" s="268">
        <f t="shared" si="20"/>
        <v>0</v>
      </c>
      <c r="U154" s="268">
        <f t="shared" si="14"/>
        <v>0</v>
      </c>
      <c r="V154" s="268">
        <f t="shared" si="15"/>
        <v>0</v>
      </c>
      <c r="X154" s="148"/>
      <c r="Y154" s="148"/>
      <c r="Z154" s="148"/>
      <c r="AA154" s="150"/>
      <c r="AB154" s="148"/>
      <c r="AC154" s="148"/>
      <c r="AD154" s="150"/>
      <c r="AE154" s="148"/>
      <c r="AF154" s="148"/>
      <c r="AG154" s="150"/>
    </row>
    <row r="155" spans="1:33" ht="24" customHeight="1">
      <c r="A155" s="145"/>
      <c r="B155" s="308"/>
      <c r="C155" s="307"/>
      <c r="D155" s="158"/>
      <c r="E155" s="164"/>
      <c r="F155" s="165"/>
      <c r="G155" s="256" t="s">
        <v>273</v>
      </c>
      <c r="H155" s="167"/>
      <c r="I155" s="167"/>
      <c r="J155" s="167"/>
      <c r="K155" s="168">
        <v>1</v>
      </c>
      <c r="L155" s="259">
        <f t="shared" si="16"/>
        <v>0</v>
      </c>
      <c r="M155" s="162"/>
      <c r="N155" s="259">
        <f t="shared" si="17"/>
        <v>0</v>
      </c>
      <c r="O155" s="163"/>
      <c r="P155" s="263">
        <f t="shared" si="18"/>
        <v>0</v>
      </c>
      <c r="Q155" s="264">
        <f t="shared" si="19"/>
        <v>0</v>
      </c>
      <c r="R155" s="161"/>
      <c r="S155" s="161"/>
      <c r="T155" s="268">
        <f t="shared" si="20"/>
        <v>0</v>
      </c>
      <c r="U155" s="268">
        <f t="shared" si="14"/>
        <v>0</v>
      </c>
      <c r="V155" s="268">
        <f t="shared" si="15"/>
        <v>0</v>
      </c>
      <c r="X155" s="148"/>
      <c r="Y155" s="148"/>
      <c r="Z155" s="148"/>
      <c r="AA155" s="150"/>
      <c r="AB155" s="148"/>
      <c r="AC155" s="148"/>
      <c r="AD155" s="150"/>
      <c r="AE155" s="148"/>
      <c r="AF155" s="148"/>
      <c r="AG155" s="150"/>
    </row>
    <row r="156" spans="1:33" ht="24" customHeight="1">
      <c r="A156" s="145"/>
      <c r="B156" s="308"/>
      <c r="C156" s="307"/>
      <c r="D156" s="158"/>
      <c r="E156" s="164"/>
      <c r="F156" s="165"/>
      <c r="G156" s="256" t="s">
        <v>273</v>
      </c>
      <c r="H156" s="167"/>
      <c r="I156" s="167"/>
      <c r="J156" s="167"/>
      <c r="K156" s="168">
        <v>1</v>
      </c>
      <c r="L156" s="259">
        <f t="shared" si="16"/>
        <v>0</v>
      </c>
      <c r="M156" s="162"/>
      <c r="N156" s="259">
        <f t="shared" si="17"/>
        <v>0</v>
      </c>
      <c r="O156" s="163"/>
      <c r="P156" s="263">
        <f t="shared" si="18"/>
        <v>0</v>
      </c>
      <c r="Q156" s="264">
        <f t="shared" si="19"/>
        <v>0</v>
      </c>
      <c r="R156" s="161"/>
      <c r="S156" s="161"/>
      <c r="T156" s="268">
        <f t="shared" si="20"/>
        <v>0</v>
      </c>
      <c r="U156" s="268">
        <f t="shared" si="14"/>
        <v>0</v>
      </c>
      <c r="V156" s="268">
        <f t="shared" si="15"/>
        <v>0</v>
      </c>
      <c r="X156" s="148"/>
      <c r="Y156" s="148"/>
      <c r="Z156" s="148"/>
      <c r="AA156" s="150"/>
      <c r="AB156" s="148"/>
      <c r="AC156" s="148"/>
      <c r="AD156" s="150"/>
      <c r="AE156" s="148"/>
      <c r="AF156" s="148"/>
      <c r="AG156" s="150"/>
    </row>
    <row r="157" spans="1:33" ht="24" customHeight="1">
      <c r="A157" s="145"/>
      <c r="B157" s="308"/>
      <c r="C157" s="307"/>
      <c r="D157" s="158"/>
      <c r="E157" s="164"/>
      <c r="F157" s="165"/>
      <c r="G157" s="256" t="s">
        <v>273</v>
      </c>
      <c r="H157" s="167"/>
      <c r="I157" s="167"/>
      <c r="J157" s="167"/>
      <c r="K157" s="168">
        <v>1</v>
      </c>
      <c r="L157" s="259">
        <f t="shared" si="16"/>
        <v>0</v>
      </c>
      <c r="M157" s="162"/>
      <c r="N157" s="259">
        <f t="shared" si="17"/>
        <v>0</v>
      </c>
      <c r="O157" s="163"/>
      <c r="P157" s="263">
        <f t="shared" si="18"/>
        <v>0</v>
      </c>
      <c r="Q157" s="264">
        <f t="shared" si="19"/>
        <v>0</v>
      </c>
      <c r="R157" s="161"/>
      <c r="S157" s="161"/>
      <c r="T157" s="268">
        <f t="shared" si="20"/>
        <v>0</v>
      </c>
      <c r="U157" s="268">
        <f t="shared" si="14"/>
        <v>0</v>
      </c>
      <c r="V157" s="268">
        <f t="shared" si="15"/>
        <v>0</v>
      </c>
      <c r="X157" s="148"/>
      <c r="Y157" s="148"/>
      <c r="Z157" s="148"/>
      <c r="AA157" s="150"/>
      <c r="AB157" s="148"/>
      <c r="AC157" s="148"/>
      <c r="AD157" s="150"/>
      <c r="AE157" s="148"/>
      <c r="AF157" s="148"/>
      <c r="AG157" s="150"/>
    </row>
    <row r="158" spans="1:33" ht="24" customHeight="1">
      <c r="A158" s="145"/>
      <c r="B158" s="308"/>
      <c r="C158" s="307"/>
      <c r="D158" s="158"/>
      <c r="E158" s="164"/>
      <c r="F158" s="165"/>
      <c r="G158" s="256" t="s">
        <v>273</v>
      </c>
      <c r="H158" s="167"/>
      <c r="I158" s="167"/>
      <c r="J158" s="167"/>
      <c r="K158" s="168">
        <v>1</v>
      </c>
      <c r="L158" s="259">
        <f t="shared" si="16"/>
        <v>0</v>
      </c>
      <c r="M158" s="162"/>
      <c r="N158" s="259">
        <f t="shared" si="17"/>
        <v>0</v>
      </c>
      <c r="O158" s="163"/>
      <c r="P158" s="263">
        <f t="shared" si="18"/>
        <v>0</v>
      </c>
      <c r="Q158" s="264">
        <f t="shared" si="19"/>
        <v>0</v>
      </c>
      <c r="R158" s="161"/>
      <c r="S158" s="161"/>
      <c r="T158" s="268">
        <f t="shared" si="20"/>
        <v>0</v>
      </c>
      <c r="U158" s="268">
        <f t="shared" si="14"/>
        <v>0</v>
      </c>
      <c r="V158" s="268">
        <f t="shared" si="15"/>
        <v>0</v>
      </c>
      <c r="X158" s="148"/>
      <c r="Y158" s="148"/>
      <c r="Z158" s="148"/>
      <c r="AA158" s="150"/>
      <c r="AB158" s="148"/>
      <c r="AC158" s="148"/>
      <c r="AD158" s="150"/>
      <c r="AE158" s="148"/>
      <c r="AF158" s="148"/>
      <c r="AG158" s="150"/>
    </row>
    <row r="159" spans="1:33" ht="24" customHeight="1">
      <c r="A159" s="145"/>
      <c r="B159" s="308"/>
      <c r="C159" s="307"/>
      <c r="D159" s="158"/>
      <c r="E159" s="164"/>
      <c r="F159" s="165"/>
      <c r="G159" s="256" t="s">
        <v>273</v>
      </c>
      <c r="H159" s="167"/>
      <c r="I159" s="167"/>
      <c r="J159" s="167"/>
      <c r="K159" s="168">
        <v>1</v>
      </c>
      <c r="L159" s="259">
        <f t="shared" si="16"/>
        <v>0</v>
      </c>
      <c r="M159" s="162"/>
      <c r="N159" s="259">
        <f t="shared" si="17"/>
        <v>0</v>
      </c>
      <c r="O159" s="163"/>
      <c r="P159" s="263">
        <f t="shared" si="18"/>
        <v>0</v>
      </c>
      <c r="Q159" s="264">
        <f t="shared" si="19"/>
        <v>0</v>
      </c>
      <c r="R159" s="161"/>
      <c r="S159" s="161"/>
      <c r="T159" s="268">
        <f t="shared" si="20"/>
        <v>0</v>
      </c>
      <c r="U159" s="268">
        <f t="shared" si="14"/>
        <v>0</v>
      </c>
      <c r="V159" s="268">
        <f t="shared" si="15"/>
        <v>0</v>
      </c>
      <c r="X159" s="148"/>
      <c r="Y159" s="148"/>
      <c r="Z159" s="148"/>
      <c r="AA159" s="150"/>
      <c r="AB159" s="148"/>
      <c r="AC159" s="148"/>
      <c r="AD159" s="150"/>
      <c r="AE159" s="148"/>
      <c r="AF159" s="148"/>
      <c r="AG159" s="150"/>
    </row>
    <row r="160" spans="1:33" ht="24" customHeight="1">
      <c r="A160" s="145"/>
      <c r="B160" s="308"/>
      <c r="C160" s="307"/>
      <c r="D160" s="158"/>
      <c r="E160" s="164"/>
      <c r="F160" s="165"/>
      <c r="G160" s="256" t="s">
        <v>273</v>
      </c>
      <c r="H160" s="167"/>
      <c r="I160" s="167"/>
      <c r="J160" s="167"/>
      <c r="K160" s="168">
        <v>1</v>
      </c>
      <c r="L160" s="259">
        <f t="shared" si="16"/>
        <v>0</v>
      </c>
      <c r="M160" s="162"/>
      <c r="N160" s="259">
        <f t="shared" si="17"/>
        <v>0</v>
      </c>
      <c r="O160" s="163"/>
      <c r="P160" s="263">
        <f t="shared" si="18"/>
        <v>0</v>
      </c>
      <c r="Q160" s="264">
        <f t="shared" si="19"/>
        <v>0</v>
      </c>
      <c r="R160" s="161"/>
      <c r="S160" s="161"/>
      <c r="T160" s="268">
        <f t="shared" si="20"/>
        <v>0</v>
      </c>
      <c r="U160" s="268">
        <f t="shared" si="14"/>
        <v>0</v>
      </c>
      <c r="V160" s="268">
        <f t="shared" si="15"/>
        <v>0</v>
      </c>
      <c r="X160" s="148"/>
      <c r="Y160" s="148"/>
      <c r="Z160" s="148"/>
      <c r="AA160" s="150"/>
      <c r="AB160" s="148"/>
      <c r="AC160" s="148"/>
      <c r="AD160" s="150"/>
      <c r="AE160" s="148"/>
      <c r="AF160" s="148"/>
      <c r="AG160" s="150"/>
    </row>
    <row r="161" spans="1:33" ht="24" customHeight="1">
      <c r="A161" s="145"/>
      <c r="B161" s="308"/>
      <c r="C161" s="307"/>
      <c r="D161" s="158"/>
      <c r="E161" s="164"/>
      <c r="F161" s="165"/>
      <c r="G161" s="256" t="s">
        <v>273</v>
      </c>
      <c r="H161" s="167"/>
      <c r="I161" s="167"/>
      <c r="J161" s="167"/>
      <c r="K161" s="168">
        <v>1</v>
      </c>
      <c r="L161" s="259">
        <f t="shared" si="16"/>
        <v>0</v>
      </c>
      <c r="M161" s="162"/>
      <c r="N161" s="259">
        <f t="shared" si="17"/>
        <v>0</v>
      </c>
      <c r="O161" s="163"/>
      <c r="P161" s="263">
        <f t="shared" si="18"/>
        <v>0</v>
      </c>
      <c r="Q161" s="264">
        <f t="shared" si="19"/>
        <v>0</v>
      </c>
      <c r="R161" s="161"/>
      <c r="S161" s="161"/>
      <c r="T161" s="268">
        <f t="shared" si="20"/>
        <v>0</v>
      </c>
      <c r="U161" s="268">
        <f t="shared" si="14"/>
        <v>0</v>
      </c>
      <c r="V161" s="268">
        <f t="shared" si="15"/>
        <v>0</v>
      </c>
      <c r="X161" s="148"/>
      <c r="Y161" s="148"/>
      <c r="Z161" s="148"/>
      <c r="AA161" s="150"/>
      <c r="AB161" s="148"/>
      <c r="AC161" s="148"/>
      <c r="AD161" s="150"/>
      <c r="AE161" s="148"/>
      <c r="AF161" s="148"/>
      <c r="AG161" s="150"/>
    </row>
    <row r="162" spans="1:33" ht="24" customHeight="1">
      <c r="A162" s="145"/>
      <c r="B162" s="308"/>
      <c r="C162" s="307"/>
      <c r="D162" s="158"/>
      <c r="E162" s="164"/>
      <c r="F162" s="165"/>
      <c r="G162" s="256" t="s">
        <v>273</v>
      </c>
      <c r="H162" s="167"/>
      <c r="I162" s="167"/>
      <c r="J162" s="167"/>
      <c r="K162" s="168">
        <v>1</v>
      </c>
      <c r="L162" s="259">
        <f t="shared" si="16"/>
        <v>0</v>
      </c>
      <c r="M162" s="162"/>
      <c r="N162" s="259">
        <f t="shared" si="17"/>
        <v>0</v>
      </c>
      <c r="O162" s="163"/>
      <c r="P162" s="263">
        <f t="shared" si="18"/>
        <v>0</v>
      </c>
      <c r="Q162" s="264">
        <f t="shared" si="19"/>
        <v>0</v>
      </c>
      <c r="R162" s="161"/>
      <c r="S162" s="161"/>
      <c r="T162" s="268">
        <f t="shared" si="20"/>
        <v>0</v>
      </c>
      <c r="U162" s="268">
        <f t="shared" si="14"/>
        <v>0</v>
      </c>
      <c r="V162" s="268">
        <f t="shared" si="15"/>
        <v>0</v>
      </c>
      <c r="X162" s="148"/>
      <c r="Y162" s="148"/>
      <c r="Z162" s="148"/>
      <c r="AA162" s="150"/>
      <c r="AB162" s="148"/>
      <c r="AC162" s="148"/>
      <c r="AD162" s="150"/>
      <c r="AE162" s="148"/>
      <c r="AF162" s="148"/>
      <c r="AG162" s="150"/>
    </row>
    <row r="163" spans="1:33" ht="24" customHeight="1">
      <c r="A163" s="145"/>
      <c r="B163" s="308"/>
      <c r="C163" s="307"/>
      <c r="D163" s="158"/>
      <c r="E163" s="164"/>
      <c r="F163" s="165"/>
      <c r="G163" s="256" t="s">
        <v>273</v>
      </c>
      <c r="H163" s="167"/>
      <c r="I163" s="167"/>
      <c r="J163" s="167"/>
      <c r="K163" s="168">
        <v>1</v>
      </c>
      <c r="L163" s="259">
        <f t="shared" si="16"/>
        <v>0</v>
      </c>
      <c r="M163" s="162"/>
      <c r="N163" s="259">
        <f t="shared" si="17"/>
        <v>0</v>
      </c>
      <c r="O163" s="163"/>
      <c r="P163" s="263">
        <f t="shared" si="18"/>
        <v>0</v>
      </c>
      <c r="Q163" s="264">
        <f t="shared" si="19"/>
        <v>0</v>
      </c>
      <c r="R163" s="161"/>
      <c r="S163" s="161"/>
      <c r="T163" s="268">
        <f t="shared" si="20"/>
        <v>0</v>
      </c>
      <c r="U163" s="268">
        <f t="shared" si="14"/>
        <v>0</v>
      </c>
      <c r="V163" s="268">
        <f t="shared" si="15"/>
        <v>0</v>
      </c>
      <c r="X163" s="148"/>
      <c r="Y163" s="148"/>
      <c r="Z163" s="148"/>
      <c r="AA163" s="150"/>
      <c r="AB163" s="148"/>
      <c r="AC163" s="148"/>
      <c r="AD163" s="150"/>
      <c r="AE163" s="148"/>
      <c r="AF163" s="148"/>
      <c r="AG163" s="150"/>
    </row>
    <row r="164" spans="1:33" ht="24" customHeight="1">
      <c r="A164" s="145"/>
      <c r="B164" s="308"/>
      <c r="C164" s="307"/>
      <c r="D164" s="158"/>
      <c r="E164" s="216"/>
      <c r="F164" s="217"/>
      <c r="G164" s="272" t="s">
        <v>273</v>
      </c>
      <c r="H164" s="218"/>
      <c r="I164" s="219"/>
      <c r="J164" s="219"/>
      <c r="K164" s="220">
        <v>1</v>
      </c>
      <c r="L164" s="278">
        <f t="shared" si="16"/>
        <v>0</v>
      </c>
      <c r="M164" s="221"/>
      <c r="N164" s="278">
        <f t="shared" si="17"/>
        <v>0</v>
      </c>
      <c r="O164" s="222"/>
      <c r="P164" s="286">
        <f t="shared" si="18"/>
        <v>0</v>
      </c>
      <c r="Q164" s="287">
        <f t="shared" si="19"/>
        <v>0</v>
      </c>
      <c r="R164" s="223"/>
      <c r="S164" s="223"/>
      <c r="T164" s="294">
        <f t="shared" si="20"/>
        <v>0</v>
      </c>
      <c r="U164" s="294">
        <f t="shared" si="14"/>
        <v>0</v>
      </c>
      <c r="V164" s="294">
        <f t="shared" si="15"/>
        <v>0</v>
      </c>
      <c r="X164" s="148"/>
      <c r="Y164" s="148"/>
      <c r="Z164" s="148"/>
      <c r="AA164" s="150"/>
      <c r="AB164" s="148"/>
      <c r="AC164" s="148"/>
      <c r="AD164" s="150"/>
      <c r="AE164" s="148"/>
      <c r="AF164" s="148"/>
      <c r="AG164" s="150"/>
    </row>
    <row r="165" spans="1:33" ht="24" customHeight="1">
      <c r="A165" s="145"/>
      <c r="B165" s="917" t="s">
        <v>287</v>
      </c>
      <c r="C165" s="297"/>
      <c r="D165" s="298"/>
      <c r="E165" s="299"/>
      <c r="F165" s="299"/>
      <c r="G165" s="243"/>
      <c r="H165" s="300"/>
      <c r="I165" s="300"/>
      <c r="J165" s="300"/>
      <c r="K165" s="301"/>
      <c r="L165" s="274">
        <f>SUM(L98:L164)</f>
        <v>0</v>
      </c>
      <c r="M165" s="302"/>
      <c r="N165" s="274">
        <f>SUM(N4:N164)</f>
        <v>0</v>
      </c>
      <c r="O165" s="303"/>
      <c r="P165" s="274">
        <f>SUM(P61:P164)</f>
        <v>0</v>
      </c>
      <c r="Q165" s="274">
        <f>SUM(Q61:Q164)</f>
        <v>0</v>
      </c>
      <c r="R165" s="289"/>
      <c r="S165" s="289"/>
      <c r="T165" s="290"/>
      <c r="U165" s="292">
        <f>SUM(U61:U164)</f>
        <v>0</v>
      </c>
      <c r="V165" s="292">
        <f>SUM(V61:V164)</f>
        <v>0</v>
      </c>
      <c r="X165" s="148"/>
      <c r="Y165" s="148"/>
      <c r="Z165" s="148"/>
      <c r="AA165" s="150"/>
      <c r="AB165" s="148"/>
      <c r="AC165" s="148"/>
      <c r="AD165" s="150"/>
      <c r="AE165" s="148"/>
      <c r="AF165" s="148"/>
      <c r="AG165" s="150"/>
    </row>
    <row r="166" spans="1:33" ht="24" customHeight="1">
      <c r="A166" s="145"/>
      <c r="B166" s="917"/>
      <c r="C166" s="297"/>
      <c r="D166" s="298"/>
      <c r="E166" s="299"/>
      <c r="F166" s="299"/>
      <c r="G166" s="243"/>
      <c r="H166" s="300"/>
      <c r="I166" s="300"/>
      <c r="J166" s="300"/>
      <c r="K166" s="301"/>
      <c r="L166" s="274">
        <f>ROUNDDOWN(L165,2)</f>
        <v>0</v>
      </c>
      <c r="M166" s="302"/>
      <c r="N166" s="274">
        <f>ROUNDDOWN(N165,2)</f>
        <v>0</v>
      </c>
      <c r="O166" s="303"/>
      <c r="P166" s="274">
        <f>ROUNDDOWN(P165,2)</f>
        <v>0</v>
      </c>
      <c r="Q166" s="274">
        <f>ROUNDDOWN(Q165,2)</f>
        <v>0</v>
      </c>
      <c r="R166" s="289"/>
      <c r="S166" s="289"/>
      <c r="T166" s="290" t="s">
        <v>288</v>
      </c>
      <c r="U166" s="292">
        <f>ROUNDDOWN(U165,-2)</f>
        <v>0</v>
      </c>
      <c r="V166" s="292">
        <f>ROUNDDOWN(V165,-2)</f>
        <v>0</v>
      </c>
      <c r="X166" s="148"/>
      <c r="Y166" s="148"/>
      <c r="Z166" s="148"/>
      <c r="AA166" s="150"/>
      <c r="AB166" s="148"/>
      <c r="AC166" s="148"/>
      <c r="AD166" s="150"/>
      <c r="AE166" s="148"/>
      <c r="AF166" s="148"/>
      <c r="AG166" s="150"/>
    </row>
    <row r="167" spans="1:33" ht="24" customHeight="1">
      <c r="A167" s="145"/>
      <c r="B167" s="224"/>
      <c r="C167" s="225"/>
      <c r="D167" s="226"/>
      <c r="E167" s="224"/>
      <c r="F167" s="224"/>
      <c r="G167" s="148"/>
      <c r="H167" s="227"/>
      <c r="I167" s="227"/>
      <c r="J167" s="227"/>
      <c r="K167" s="228"/>
      <c r="L167" s="229"/>
      <c r="M167" s="230"/>
      <c r="N167" s="231"/>
      <c r="O167" s="232"/>
      <c r="P167" s="229"/>
      <c r="Q167" s="229"/>
      <c r="R167" s="233"/>
      <c r="S167" s="233"/>
      <c r="T167" s="234"/>
      <c r="U167" s="235"/>
      <c r="V167" s="235"/>
      <c r="X167" s="148"/>
      <c r="Y167" s="148"/>
      <c r="Z167" s="148"/>
      <c r="AA167" s="150"/>
      <c r="AB167" s="148"/>
      <c r="AC167" s="148"/>
      <c r="AD167" s="150"/>
      <c r="AE167" s="148"/>
      <c r="AF167" s="148"/>
      <c r="AG167" s="150"/>
    </row>
    <row r="168" spans="1:33" ht="24" customHeight="1">
      <c r="A168" s="145"/>
      <c r="B168" s="224"/>
      <c r="C168" s="225"/>
      <c r="D168" s="915" t="s">
        <v>317</v>
      </c>
      <c r="E168" s="916"/>
      <c r="F168" s="237" t="s">
        <v>318</v>
      </c>
      <c r="G168" s="238" t="s">
        <v>319</v>
      </c>
      <c r="H168" s="239" t="s">
        <v>320</v>
      </c>
      <c r="I168" s="240" t="s">
        <v>321</v>
      </c>
      <c r="J168" s="236" t="s">
        <v>322</v>
      </c>
      <c r="K168" s="241" t="s">
        <v>328</v>
      </c>
      <c r="L168" s="236" t="s">
        <v>322</v>
      </c>
      <c r="M168" s="230"/>
      <c r="N168" s="231"/>
      <c r="O168" s="232"/>
      <c r="P168" s="229"/>
      <c r="Q168" s="229"/>
      <c r="T168" s="234"/>
      <c r="U168" s="235"/>
      <c r="V168" s="235"/>
      <c r="X168" s="148"/>
      <c r="Y168" s="148"/>
      <c r="Z168" s="148"/>
      <c r="AA168" s="150"/>
      <c r="AB168" s="148"/>
      <c r="AC168" s="148"/>
      <c r="AD168" s="150"/>
      <c r="AE168" s="148"/>
      <c r="AF168" s="148"/>
      <c r="AG168" s="150"/>
    </row>
    <row r="169" spans="1:33" ht="24" customHeight="1">
      <c r="A169" s="145"/>
      <c r="B169" s="150"/>
      <c r="C169" s="150"/>
      <c r="D169" s="242" t="s">
        <v>323</v>
      </c>
      <c r="E169" s="503">
        <v>20000</v>
      </c>
      <c r="F169" s="367">
        <v>23400</v>
      </c>
      <c r="G169" s="367">
        <f>IF(F169="",E169,IF(F169&gt;E169,E169,F169))</f>
        <v>20000</v>
      </c>
      <c r="H169" s="244"/>
      <c r="I169" s="295">
        <f>ROUNDDOWN(((P60+Q60)*H169),0)</f>
        <v>0</v>
      </c>
      <c r="J169" s="502">
        <f>I169*E169</f>
        <v>0</v>
      </c>
      <c r="K169" s="295">
        <f>ROUNDDOWN((P60*H169),0)</f>
        <v>0</v>
      </c>
      <c r="L169" s="502">
        <f>G169*K169</f>
        <v>0</v>
      </c>
      <c r="M169" s="150"/>
      <c r="N169" s="150"/>
      <c r="O169" s="150"/>
      <c r="P169" s="150"/>
      <c r="Q169" s="150"/>
      <c r="T169" s="150"/>
      <c r="U169" s="150"/>
      <c r="V169" s="150"/>
      <c r="W169" s="150"/>
    </row>
    <row r="170" spans="1:33" ht="24" customHeight="1">
      <c r="A170" s="145"/>
      <c r="B170" s="150"/>
      <c r="C170" s="150"/>
      <c r="D170" s="245" t="s">
        <v>324</v>
      </c>
      <c r="E170" s="503">
        <v>15000</v>
      </c>
      <c r="F170" s="367">
        <v>17500</v>
      </c>
      <c r="G170" s="367">
        <f>IF(F170="",E170,IF(F170&gt;E170,E170,F170))</f>
        <v>15000</v>
      </c>
      <c r="H170" s="246"/>
      <c r="I170" s="295">
        <f>ROUNDDOWN((I169*0.15),0)</f>
        <v>0</v>
      </c>
      <c r="J170" s="502">
        <f>I170*E170</f>
        <v>0</v>
      </c>
      <c r="K170" s="295">
        <f>ROUNDDOWN((K169*0.15),0)</f>
        <v>0</v>
      </c>
      <c r="L170" s="502">
        <f>G170*K170</f>
        <v>0</v>
      </c>
      <c r="M170" s="150"/>
      <c r="N170" s="150"/>
      <c r="O170" s="150"/>
      <c r="P170" s="150"/>
      <c r="Q170" s="150"/>
      <c r="T170" s="150"/>
      <c r="U170" s="150"/>
      <c r="V170" s="150"/>
      <c r="W170" s="150"/>
    </row>
    <row r="171" spans="1:33" ht="24" customHeight="1">
      <c r="A171" s="145"/>
      <c r="B171" s="150"/>
      <c r="C171" s="150"/>
      <c r="D171" s="245" t="s">
        <v>325</v>
      </c>
      <c r="E171" s="503">
        <v>20000</v>
      </c>
      <c r="F171" s="367">
        <v>23400</v>
      </c>
      <c r="G171" s="367">
        <f>IF(F171="",E171,IF(F171&gt;E171,E171,F171))</f>
        <v>20000</v>
      </c>
      <c r="H171" s="244"/>
      <c r="I171" s="295">
        <f>ROUNDDOWN(((P166+Q166)*H171),0)</f>
        <v>0</v>
      </c>
      <c r="J171" s="502">
        <f>I171*E171</f>
        <v>0</v>
      </c>
      <c r="K171" s="295">
        <f>ROUNDDOWN((P166*H171),0)</f>
        <v>0</v>
      </c>
      <c r="L171" s="502">
        <f>G171*K171</f>
        <v>0</v>
      </c>
      <c r="M171" s="150"/>
      <c r="N171" s="150"/>
      <c r="O171" s="150"/>
      <c r="P171" s="150"/>
      <c r="Q171" s="150"/>
      <c r="T171" s="150"/>
      <c r="U171" s="150"/>
      <c r="V171" s="150"/>
      <c r="W171" s="150"/>
    </row>
    <row r="172" spans="1:33" ht="24" customHeight="1">
      <c r="A172" s="145"/>
      <c r="B172" s="150"/>
      <c r="C172" s="150"/>
      <c r="D172" s="245" t="s">
        <v>326</v>
      </c>
      <c r="E172" s="503">
        <v>15000</v>
      </c>
      <c r="F172" s="367">
        <v>17500</v>
      </c>
      <c r="G172" s="367">
        <f>IF(F172="",E172,IF(F172&gt;E172,E172,F172))</f>
        <v>15000</v>
      </c>
      <c r="H172" s="246"/>
      <c r="I172" s="295">
        <f>ROUNDDOWN((I171*0.15),0)</f>
        <v>0</v>
      </c>
      <c r="J172" s="502">
        <f>I172*E172</f>
        <v>0</v>
      </c>
      <c r="K172" s="295">
        <f>ROUNDDOWN((K171*0.15),0)</f>
        <v>0</v>
      </c>
      <c r="L172" s="502">
        <f>G172*K172</f>
        <v>0</v>
      </c>
      <c r="M172" s="150"/>
      <c r="N172" s="150"/>
      <c r="O172" s="150"/>
      <c r="P172" s="150"/>
      <c r="Q172" s="150"/>
      <c r="T172" s="150"/>
      <c r="U172" s="150"/>
      <c r="V172" s="150"/>
      <c r="W172" s="150"/>
    </row>
  </sheetData>
  <mergeCells count="20">
    <mergeCell ref="D168:E168"/>
    <mergeCell ref="B2:B3"/>
    <mergeCell ref="C2:C3"/>
    <mergeCell ref="B59:B60"/>
    <mergeCell ref="B165:B166"/>
    <mergeCell ref="T2:T3"/>
    <mergeCell ref="F2:F3"/>
    <mergeCell ref="H2:L2"/>
    <mergeCell ref="D2:D3"/>
    <mergeCell ref="E2:E3"/>
    <mergeCell ref="M2:M3"/>
    <mergeCell ref="S2:S3"/>
    <mergeCell ref="N2:N3"/>
    <mergeCell ref="O2:Q2"/>
    <mergeCell ref="G2:G3"/>
    <mergeCell ref="U2:U3"/>
    <mergeCell ref="Z2:Z3"/>
    <mergeCell ref="X2:X3"/>
    <mergeCell ref="Y2:Y3"/>
    <mergeCell ref="V2:V3"/>
  </mergeCells>
  <phoneticPr fontId="57"/>
  <printOptions horizontalCentered="1" verticalCentered="1"/>
  <pageMargins left="0.6692913385826772" right="0.39370078740157483" top="0.78740157480314965" bottom="0.78740157480314965" header="0.51181102362204722" footer="0.19685039370078741"/>
  <pageSetup paperSize="9" scale="71" firstPageNumber="4" fitToHeight="0" orientation="landscape" verticalDpi="300" r:id="rId1"/>
  <headerFooter alignWithMargins="0">
    <oddFooter>&amp;R&amp;10&amp;A　&amp;P</oddFooter>
  </headerFooter>
  <rowBreaks count="5" manualBreakCount="5">
    <brk id="31" min="1" max="21" man="1"/>
    <brk id="60" min="1" max="21" man="1"/>
    <brk id="89" min="1" max="21" man="1"/>
    <brk id="118" min="1" max="21" man="1"/>
    <brk id="147" min="1"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AO172"/>
  <sheetViews>
    <sheetView view="pageBreakPreview" zoomScale="80" zoomScaleNormal="75" zoomScaleSheetLayoutView="80" workbookViewId="0">
      <pane xSplit="3" ySplit="3" topLeftCell="D4" activePane="bottomRight" state="frozenSplit"/>
      <selection pane="topRight" activeCell="C1" sqref="C1"/>
      <selection pane="bottomLeft" activeCell="A4" sqref="A4"/>
      <selection pane="bottomRight" activeCell="H171" sqref="H171"/>
    </sheetView>
  </sheetViews>
  <sheetFormatPr defaultColWidth="6.625" defaultRowHeight="22.5" customHeight="1"/>
  <cols>
    <col min="1" max="1" width="5.75" style="150" customWidth="1"/>
    <col min="2" max="2" width="11.625" style="145" bestFit="1" customWidth="1"/>
    <col min="3" max="3" width="12.625" style="145" customWidth="1"/>
    <col min="4" max="4" width="13.5" style="247" bestFit="1" customWidth="1"/>
    <col min="5" max="6" width="6.625" style="248" customWidth="1"/>
    <col min="7" max="7" width="6.625" style="249" customWidth="1"/>
    <col min="8" max="10" width="8.125" style="145" customWidth="1"/>
    <col min="11" max="11" width="8.125" style="250" customWidth="1"/>
    <col min="12" max="17" width="8.125" style="145" customWidth="1"/>
    <col min="18" max="19" width="9.625" style="145" customWidth="1"/>
    <col min="20" max="22" width="11.875" style="145" customWidth="1"/>
    <col min="23" max="16384" width="6.625" style="145"/>
  </cols>
  <sheetData>
    <row r="1" spans="1:41" ht="24" customHeight="1">
      <c r="A1" s="145"/>
      <c r="B1" s="146"/>
      <c r="C1" s="147" t="s">
        <v>670</v>
      </c>
      <c r="D1" s="147"/>
      <c r="E1" s="147"/>
      <c r="F1" s="147"/>
      <c r="G1" s="147"/>
      <c r="H1" s="147"/>
      <c r="I1" s="147"/>
      <c r="J1" s="147"/>
      <c r="K1" s="147"/>
      <c r="L1" s="147"/>
      <c r="M1" s="147"/>
      <c r="N1" s="147"/>
      <c r="O1" s="147"/>
      <c r="P1" s="147"/>
      <c r="Q1" s="147"/>
      <c r="R1" s="147"/>
      <c r="S1" s="146"/>
      <c r="T1" s="148"/>
      <c r="U1" s="148"/>
      <c r="V1" s="149" t="s">
        <v>889</v>
      </c>
      <c r="W1" s="149"/>
      <c r="X1" s="149"/>
      <c r="Y1" s="149"/>
      <c r="Z1" s="150"/>
      <c r="AA1" s="149"/>
      <c r="AB1" s="149"/>
      <c r="AC1" s="150"/>
      <c r="AD1" s="149"/>
      <c r="AE1" s="149"/>
      <c r="AF1" s="150"/>
      <c r="AG1" s="150"/>
      <c r="AH1" s="150"/>
      <c r="AI1" s="150"/>
      <c r="AJ1" s="150"/>
      <c r="AK1" s="150"/>
      <c r="AL1" s="150"/>
      <c r="AM1" s="150"/>
      <c r="AN1" s="150"/>
      <c r="AO1" s="150"/>
    </row>
    <row r="2" spans="1:41" s="152" customFormat="1" ht="24" customHeight="1">
      <c r="A2" s="151"/>
      <c r="B2" s="911" t="s">
        <v>252</v>
      </c>
      <c r="C2" s="911" t="s">
        <v>253</v>
      </c>
      <c r="D2" s="911" t="s">
        <v>254</v>
      </c>
      <c r="E2" s="921" t="s">
        <v>255</v>
      </c>
      <c r="F2" s="923" t="s">
        <v>256</v>
      </c>
      <c r="G2" s="909" t="s">
        <v>257</v>
      </c>
      <c r="H2" s="906" t="s">
        <v>258</v>
      </c>
      <c r="I2" s="907"/>
      <c r="J2" s="907"/>
      <c r="K2" s="907"/>
      <c r="L2" s="908"/>
      <c r="M2" s="909" t="s">
        <v>259</v>
      </c>
      <c r="N2" s="911" t="s">
        <v>260</v>
      </c>
      <c r="O2" s="906" t="s">
        <v>617</v>
      </c>
      <c r="P2" s="907"/>
      <c r="Q2" s="908"/>
      <c r="R2" s="550" t="s">
        <v>229</v>
      </c>
      <c r="S2" s="913" t="s">
        <v>261</v>
      </c>
      <c r="T2" s="918" t="s">
        <v>262</v>
      </c>
      <c r="U2" s="919" t="s">
        <v>263</v>
      </c>
      <c r="V2" s="911" t="s">
        <v>264</v>
      </c>
      <c r="X2" s="905"/>
      <c r="Y2" s="905"/>
      <c r="Z2" s="905"/>
      <c r="AA2" s="151"/>
      <c r="AB2" s="549"/>
      <c r="AC2" s="549"/>
      <c r="AD2" s="151"/>
      <c r="AE2" s="549"/>
      <c r="AF2" s="549"/>
      <c r="AG2" s="151"/>
    </row>
    <row r="3" spans="1:41" s="152" customFormat="1" ht="24" customHeight="1">
      <c r="A3" s="151"/>
      <c r="B3" s="912"/>
      <c r="C3" s="912"/>
      <c r="D3" s="912"/>
      <c r="E3" s="922"/>
      <c r="F3" s="914"/>
      <c r="G3" s="910"/>
      <c r="H3" s="314" t="s">
        <v>237</v>
      </c>
      <c r="I3" s="315" t="s">
        <v>238</v>
      </c>
      <c r="J3" s="315" t="s">
        <v>239</v>
      </c>
      <c r="K3" s="316" t="s">
        <v>265</v>
      </c>
      <c r="L3" s="546" t="s">
        <v>266</v>
      </c>
      <c r="M3" s="910"/>
      <c r="N3" s="912"/>
      <c r="O3" s="547" t="s">
        <v>267</v>
      </c>
      <c r="P3" s="317" t="s">
        <v>268</v>
      </c>
      <c r="Q3" s="318" t="s">
        <v>269</v>
      </c>
      <c r="R3" s="548" t="s">
        <v>619</v>
      </c>
      <c r="S3" s="914"/>
      <c r="T3" s="910"/>
      <c r="U3" s="920"/>
      <c r="V3" s="912"/>
      <c r="X3" s="905"/>
      <c r="Y3" s="905"/>
      <c r="Z3" s="905"/>
      <c r="AA3" s="151"/>
      <c r="AB3" s="549"/>
      <c r="AC3" s="549"/>
      <c r="AD3" s="151"/>
      <c r="AE3" s="549"/>
      <c r="AF3" s="549"/>
      <c r="AG3" s="151"/>
    </row>
    <row r="4" spans="1:41" ht="24" customHeight="1">
      <c r="B4" s="304" t="s">
        <v>270</v>
      </c>
      <c r="C4" s="307" t="s">
        <v>416</v>
      </c>
      <c r="D4" s="154"/>
      <c r="E4" s="180" t="s">
        <v>272</v>
      </c>
      <c r="F4" s="181"/>
      <c r="G4" s="255" t="s">
        <v>273</v>
      </c>
      <c r="H4" s="182"/>
      <c r="I4" s="183"/>
      <c r="J4" s="184"/>
      <c r="K4" s="184">
        <v>1</v>
      </c>
      <c r="L4" s="258">
        <f>ROUNDDOWN(H4*I4*J4*K4,3)</f>
        <v>0</v>
      </c>
      <c r="M4" s="155"/>
      <c r="N4" s="258">
        <f>M4*L4</f>
        <v>0</v>
      </c>
      <c r="O4" s="156"/>
      <c r="P4" s="261">
        <f>L4*O4</f>
        <v>0</v>
      </c>
      <c r="Q4" s="262">
        <f>N4-P4</f>
        <v>0</v>
      </c>
      <c r="R4" s="157"/>
      <c r="S4" s="157"/>
      <c r="T4" s="267">
        <f>IF(S4="",R4,MIN(R4:S4))</f>
        <v>0</v>
      </c>
      <c r="U4" s="267">
        <f t="shared" ref="U4:U58" si="0">ROUNDDOWN(R4*N4,0)</f>
        <v>0</v>
      </c>
      <c r="V4" s="267">
        <f t="shared" ref="V4:V58" si="1">ROUNDDOWN(P4*T4,0)</f>
        <v>0</v>
      </c>
      <c r="X4" s="148"/>
      <c r="Y4" s="148"/>
      <c r="Z4" s="148"/>
      <c r="AA4" s="150"/>
      <c r="AB4" s="148"/>
      <c r="AC4" s="148"/>
      <c r="AD4" s="150"/>
      <c r="AE4" s="148"/>
      <c r="AF4" s="148"/>
      <c r="AG4" s="150"/>
    </row>
    <row r="5" spans="1:41" ht="24" customHeight="1">
      <c r="B5" s="306"/>
      <c r="C5" s="307" t="s">
        <v>271</v>
      </c>
      <c r="D5" s="158"/>
      <c r="E5" s="164" t="s">
        <v>272</v>
      </c>
      <c r="F5" s="165"/>
      <c r="G5" s="256" t="s">
        <v>420</v>
      </c>
      <c r="H5" s="166"/>
      <c r="I5" s="167"/>
      <c r="J5" s="168"/>
      <c r="K5" s="168">
        <v>1</v>
      </c>
      <c r="L5" s="259">
        <f t="shared" ref="L5:L58" si="2">ROUNDDOWN(H5*I5*J5*K5,3)</f>
        <v>0</v>
      </c>
      <c r="M5" s="159"/>
      <c r="N5" s="259">
        <f t="shared" ref="N5:N58" si="3">M5*L5</f>
        <v>0</v>
      </c>
      <c r="O5" s="160"/>
      <c r="P5" s="263">
        <f t="shared" ref="P5:P58" si="4">L5*O5</f>
        <v>0</v>
      </c>
      <c r="Q5" s="264">
        <f t="shared" ref="Q5:Q58" si="5">N5-P5</f>
        <v>0</v>
      </c>
      <c r="R5" s="161"/>
      <c r="S5" s="161"/>
      <c r="T5" s="268">
        <f t="shared" ref="T5:T58" si="6">IF(S5="",R5,MIN(R5:S5))</f>
        <v>0</v>
      </c>
      <c r="U5" s="268">
        <f t="shared" si="0"/>
        <v>0</v>
      </c>
      <c r="V5" s="268">
        <f t="shared" si="1"/>
        <v>0</v>
      </c>
      <c r="X5" s="148"/>
      <c r="Y5" s="148"/>
      <c r="Z5" s="148"/>
      <c r="AA5" s="150"/>
      <c r="AB5" s="148"/>
      <c r="AC5" s="148"/>
      <c r="AD5" s="150"/>
      <c r="AE5" s="148"/>
      <c r="AF5" s="148"/>
      <c r="AG5" s="150"/>
    </row>
    <row r="6" spans="1:41" ht="24" customHeight="1">
      <c r="B6" s="306"/>
      <c r="C6" s="307" t="s">
        <v>271</v>
      </c>
      <c r="D6" s="158"/>
      <c r="E6" s="164" t="s">
        <v>272</v>
      </c>
      <c r="F6" s="165"/>
      <c r="G6" s="256" t="s">
        <v>273</v>
      </c>
      <c r="H6" s="166"/>
      <c r="I6" s="167"/>
      <c r="J6" s="168"/>
      <c r="K6" s="168">
        <v>1</v>
      </c>
      <c r="L6" s="259">
        <f t="shared" si="2"/>
        <v>0</v>
      </c>
      <c r="M6" s="159"/>
      <c r="N6" s="259">
        <f t="shared" si="3"/>
        <v>0</v>
      </c>
      <c r="O6" s="160"/>
      <c r="P6" s="263">
        <f t="shared" si="4"/>
        <v>0</v>
      </c>
      <c r="Q6" s="264">
        <f t="shared" si="5"/>
        <v>0</v>
      </c>
      <c r="R6" s="161"/>
      <c r="S6" s="161"/>
      <c r="T6" s="268">
        <f t="shared" si="6"/>
        <v>0</v>
      </c>
      <c r="U6" s="268">
        <f t="shared" si="0"/>
        <v>0</v>
      </c>
      <c r="V6" s="268">
        <f t="shared" si="1"/>
        <v>0</v>
      </c>
      <c r="X6" s="148"/>
      <c r="Y6" s="148"/>
      <c r="Z6" s="148"/>
      <c r="AA6" s="150"/>
      <c r="AB6" s="148"/>
      <c r="AC6" s="148"/>
      <c r="AD6" s="150"/>
      <c r="AE6" s="148"/>
      <c r="AF6" s="148"/>
      <c r="AG6" s="150"/>
    </row>
    <row r="7" spans="1:41" ht="24" customHeight="1">
      <c r="B7" s="308"/>
      <c r="C7" s="309" t="s">
        <v>271</v>
      </c>
      <c r="D7" s="169"/>
      <c r="E7" s="170" t="s">
        <v>272</v>
      </c>
      <c r="F7" s="171"/>
      <c r="G7" s="257" t="s">
        <v>273</v>
      </c>
      <c r="H7" s="172"/>
      <c r="I7" s="173"/>
      <c r="J7" s="174"/>
      <c r="K7" s="174">
        <v>1</v>
      </c>
      <c r="L7" s="260">
        <f t="shared" si="2"/>
        <v>0</v>
      </c>
      <c r="M7" s="178"/>
      <c r="N7" s="260">
        <f t="shared" si="3"/>
        <v>0</v>
      </c>
      <c r="O7" s="176"/>
      <c r="P7" s="265">
        <f t="shared" si="4"/>
        <v>0</v>
      </c>
      <c r="Q7" s="266">
        <f t="shared" si="5"/>
        <v>0</v>
      </c>
      <c r="R7" s="177"/>
      <c r="S7" s="177"/>
      <c r="T7" s="269">
        <f t="shared" si="6"/>
        <v>0</v>
      </c>
      <c r="U7" s="269">
        <f t="shared" si="0"/>
        <v>0</v>
      </c>
      <c r="V7" s="269">
        <f t="shared" si="1"/>
        <v>0</v>
      </c>
      <c r="X7" s="148"/>
      <c r="Y7" s="148"/>
      <c r="Z7" s="148"/>
      <c r="AA7" s="150"/>
      <c r="AB7" s="148"/>
      <c r="AC7" s="148"/>
      <c r="AD7" s="150"/>
      <c r="AE7" s="148"/>
      <c r="AF7" s="148"/>
      <c r="AG7" s="150"/>
    </row>
    <row r="8" spans="1:41" ht="24" customHeight="1">
      <c r="B8" s="308"/>
      <c r="C8" s="307" t="s">
        <v>392</v>
      </c>
      <c r="D8" s="158"/>
      <c r="E8" s="197" t="s">
        <v>275</v>
      </c>
      <c r="F8" s="198"/>
      <c r="G8" s="270" t="s">
        <v>429</v>
      </c>
      <c r="H8" s="213"/>
      <c r="I8" s="214"/>
      <c r="J8" s="296"/>
      <c r="K8" s="296">
        <v>1</v>
      </c>
      <c r="L8" s="273">
        <f t="shared" si="2"/>
        <v>0</v>
      </c>
      <c r="M8" s="190"/>
      <c r="N8" s="273">
        <f t="shared" si="3"/>
        <v>0</v>
      </c>
      <c r="O8" s="191"/>
      <c r="P8" s="279">
        <f t="shared" si="4"/>
        <v>0</v>
      </c>
      <c r="Q8" s="280">
        <f t="shared" si="5"/>
        <v>0</v>
      </c>
      <c r="R8" s="192"/>
      <c r="S8" s="192"/>
      <c r="T8" s="288">
        <f t="shared" si="6"/>
        <v>0</v>
      </c>
      <c r="U8" s="288">
        <f t="shared" si="0"/>
        <v>0</v>
      </c>
      <c r="V8" s="288">
        <f t="shared" si="1"/>
        <v>0</v>
      </c>
      <c r="X8" s="148"/>
      <c r="Y8" s="148"/>
      <c r="Z8" s="148"/>
      <c r="AA8" s="150"/>
      <c r="AB8" s="148"/>
      <c r="AC8" s="148"/>
      <c r="AD8" s="150"/>
      <c r="AE8" s="148"/>
      <c r="AF8" s="148"/>
      <c r="AG8" s="150"/>
    </row>
    <row r="9" spans="1:41" ht="24" customHeight="1">
      <c r="B9" s="308"/>
      <c r="C9" s="307" t="s">
        <v>392</v>
      </c>
      <c r="D9" s="612"/>
      <c r="E9" s="164" t="s">
        <v>419</v>
      </c>
      <c r="F9" s="165"/>
      <c r="G9" s="256" t="s">
        <v>429</v>
      </c>
      <c r="H9" s="166"/>
      <c r="I9" s="167"/>
      <c r="J9" s="168"/>
      <c r="K9" s="168">
        <v>1</v>
      </c>
      <c r="L9" s="259">
        <f t="shared" si="2"/>
        <v>0</v>
      </c>
      <c r="M9" s="187"/>
      <c r="N9" s="259">
        <f t="shared" si="3"/>
        <v>0</v>
      </c>
      <c r="O9" s="611"/>
      <c r="P9" s="263">
        <f t="shared" si="4"/>
        <v>0</v>
      </c>
      <c r="Q9" s="264">
        <f t="shared" si="5"/>
        <v>0</v>
      </c>
      <c r="R9" s="161"/>
      <c r="S9" s="161"/>
      <c r="T9" s="268">
        <f t="shared" si="6"/>
        <v>0</v>
      </c>
      <c r="U9" s="268">
        <f t="shared" si="0"/>
        <v>0</v>
      </c>
      <c r="V9" s="268">
        <f t="shared" si="1"/>
        <v>0</v>
      </c>
      <c r="X9" s="148"/>
      <c r="Y9" s="148"/>
      <c r="Z9" s="148"/>
      <c r="AA9" s="150"/>
      <c r="AB9" s="148"/>
      <c r="AC9" s="148"/>
      <c r="AD9" s="150"/>
      <c r="AE9" s="148"/>
      <c r="AF9" s="148"/>
      <c r="AG9" s="150"/>
    </row>
    <row r="10" spans="1:41" ht="24" customHeight="1">
      <c r="B10" s="308"/>
      <c r="C10" s="309" t="s">
        <v>392</v>
      </c>
      <c r="D10" s="169"/>
      <c r="E10" s="202"/>
      <c r="F10" s="203"/>
      <c r="G10" s="271" t="s">
        <v>273</v>
      </c>
      <c r="H10" s="205"/>
      <c r="I10" s="206"/>
      <c r="J10" s="215"/>
      <c r="K10" s="215">
        <v>1</v>
      </c>
      <c r="L10" s="277">
        <f t="shared" si="2"/>
        <v>0</v>
      </c>
      <c r="M10" s="212"/>
      <c r="N10" s="277">
        <f t="shared" si="3"/>
        <v>0</v>
      </c>
      <c r="O10" s="208"/>
      <c r="P10" s="281">
        <f t="shared" si="4"/>
        <v>0</v>
      </c>
      <c r="Q10" s="282">
        <f t="shared" si="5"/>
        <v>0</v>
      </c>
      <c r="R10" s="209"/>
      <c r="S10" s="209"/>
      <c r="T10" s="293">
        <f t="shared" si="6"/>
        <v>0</v>
      </c>
      <c r="U10" s="293">
        <f t="shared" si="0"/>
        <v>0</v>
      </c>
      <c r="V10" s="293">
        <f t="shared" si="1"/>
        <v>0</v>
      </c>
      <c r="X10" s="148"/>
      <c r="Y10" s="148"/>
      <c r="Z10" s="148"/>
      <c r="AA10" s="150"/>
      <c r="AB10" s="148"/>
      <c r="AC10" s="148"/>
      <c r="AD10" s="150"/>
      <c r="AE10" s="148"/>
      <c r="AF10" s="148"/>
      <c r="AG10" s="150"/>
    </row>
    <row r="11" spans="1:41" ht="24" customHeight="1">
      <c r="B11" s="308"/>
      <c r="C11" s="297" t="s">
        <v>392</v>
      </c>
      <c r="D11" s="599"/>
      <c r="E11" s="600"/>
      <c r="F11" s="601"/>
      <c r="G11" s="602" t="s">
        <v>273</v>
      </c>
      <c r="H11" s="603"/>
      <c r="I11" s="604"/>
      <c r="J11" s="605"/>
      <c r="K11" s="605">
        <v>1</v>
      </c>
      <c r="L11" s="606">
        <f t="shared" si="2"/>
        <v>0</v>
      </c>
      <c r="M11" s="613"/>
      <c r="N11" s="606">
        <f t="shared" si="3"/>
        <v>0</v>
      </c>
      <c r="O11" s="614"/>
      <c r="P11" s="607">
        <f t="shared" si="4"/>
        <v>0</v>
      </c>
      <c r="Q11" s="608">
        <f t="shared" si="5"/>
        <v>0</v>
      </c>
      <c r="R11" s="609"/>
      <c r="S11" s="609"/>
      <c r="T11" s="610">
        <f t="shared" si="6"/>
        <v>0</v>
      </c>
      <c r="U11" s="610">
        <f t="shared" si="0"/>
        <v>0</v>
      </c>
      <c r="V11" s="610">
        <f t="shared" si="1"/>
        <v>0</v>
      </c>
      <c r="X11" s="148"/>
      <c r="Y11" s="148"/>
      <c r="Z11" s="148"/>
      <c r="AA11" s="150"/>
      <c r="AB11" s="148"/>
      <c r="AC11" s="148"/>
      <c r="AD11" s="150"/>
      <c r="AE11" s="148"/>
      <c r="AF11" s="148"/>
      <c r="AG11" s="150"/>
    </row>
    <row r="12" spans="1:41" ht="24" customHeight="1">
      <c r="B12" s="308"/>
      <c r="C12" s="307" t="s">
        <v>274</v>
      </c>
      <c r="D12" s="158"/>
      <c r="E12" s="354"/>
      <c r="F12" s="355"/>
      <c r="G12" s="356" t="s">
        <v>273</v>
      </c>
      <c r="H12" s="357"/>
      <c r="I12" s="358"/>
      <c r="J12" s="358"/>
      <c r="K12" s="359">
        <v>1</v>
      </c>
      <c r="L12" s="360">
        <f t="shared" si="2"/>
        <v>0</v>
      </c>
      <c r="M12" s="361"/>
      <c r="N12" s="360">
        <f t="shared" si="3"/>
        <v>0</v>
      </c>
      <c r="O12" s="362"/>
      <c r="P12" s="363">
        <f t="shared" si="4"/>
        <v>0</v>
      </c>
      <c r="Q12" s="364">
        <f t="shared" si="5"/>
        <v>0</v>
      </c>
      <c r="R12" s="365"/>
      <c r="S12" s="365"/>
      <c r="T12" s="366">
        <f t="shared" si="6"/>
        <v>0</v>
      </c>
      <c r="U12" s="366">
        <f t="shared" si="0"/>
        <v>0</v>
      </c>
      <c r="V12" s="366">
        <f t="shared" si="1"/>
        <v>0</v>
      </c>
      <c r="X12" s="148"/>
      <c r="Y12" s="148"/>
      <c r="Z12" s="148"/>
      <c r="AA12" s="150"/>
      <c r="AB12" s="148"/>
      <c r="AC12" s="148"/>
      <c r="AD12" s="150"/>
      <c r="AE12" s="148"/>
      <c r="AF12" s="148"/>
      <c r="AG12" s="150"/>
    </row>
    <row r="13" spans="1:41" ht="24" customHeight="1">
      <c r="B13" s="308"/>
      <c r="C13" s="307" t="s">
        <v>274</v>
      </c>
      <c r="D13" s="158"/>
      <c r="E13" s="164"/>
      <c r="F13" s="165"/>
      <c r="G13" s="256" t="s">
        <v>273</v>
      </c>
      <c r="H13" s="166"/>
      <c r="I13" s="167"/>
      <c r="J13" s="167"/>
      <c r="K13" s="168">
        <v>1</v>
      </c>
      <c r="L13" s="259">
        <f t="shared" si="2"/>
        <v>0</v>
      </c>
      <c r="M13" s="159"/>
      <c r="N13" s="259">
        <f t="shared" si="3"/>
        <v>0</v>
      </c>
      <c r="O13" s="160"/>
      <c r="P13" s="263">
        <f t="shared" si="4"/>
        <v>0</v>
      </c>
      <c r="Q13" s="264">
        <f t="shared" si="5"/>
        <v>0</v>
      </c>
      <c r="R13" s="161"/>
      <c r="S13" s="161"/>
      <c r="T13" s="268">
        <f t="shared" si="6"/>
        <v>0</v>
      </c>
      <c r="U13" s="268">
        <f t="shared" si="0"/>
        <v>0</v>
      </c>
      <c r="V13" s="268">
        <f t="shared" si="1"/>
        <v>0</v>
      </c>
      <c r="X13" s="148"/>
      <c r="Y13" s="148"/>
      <c r="Z13" s="148"/>
      <c r="AA13" s="150"/>
      <c r="AB13" s="148"/>
      <c r="AC13" s="148"/>
      <c r="AD13" s="150"/>
      <c r="AE13" s="148"/>
      <c r="AF13" s="148"/>
      <c r="AG13" s="150"/>
    </row>
    <row r="14" spans="1:41" ht="24" customHeight="1">
      <c r="B14" s="308"/>
      <c r="C14" s="309" t="s">
        <v>274</v>
      </c>
      <c r="D14" s="169"/>
      <c r="E14" s="170" t="s">
        <v>419</v>
      </c>
      <c r="F14" s="171"/>
      <c r="G14" s="257" t="s">
        <v>273</v>
      </c>
      <c r="H14" s="172"/>
      <c r="I14" s="173"/>
      <c r="J14" s="173"/>
      <c r="K14" s="173">
        <v>1</v>
      </c>
      <c r="L14" s="260">
        <f t="shared" si="2"/>
        <v>0</v>
      </c>
      <c r="M14" s="178"/>
      <c r="N14" s="260">
        <f t="shared" si="3"/>
        <v>0</v>
      </c>
      <c r="O14" s="176"/>
      <c r="P14" s="265">
        <f t="shared" si="4"/>
        <v>0</v>
      </c>
      <c r="Q14" s="266">
        <f t="shared" si="5"/>
        <v>0</v>
      </c>
      <c r="R14" s="177"/>
      <c r="S14" s="177"/>
      <c r="T14" s="269">
        <f t="shared" si="6"/>
        <v>0</v>
      </c>
      <c r="U14" s="269">
        <f t="shared" si="0"/>
        <v>0</v>
      </c>
      <c r="V14" s="269">
        <f t="shared" si="1"/>
        <v>0</v>
      </c>
      <c r="X14" s="148"/>
      <c r="Y14" s="148"/>
      <c r="Z14" s="148"/>
      <c r="AA14" s="150"/>
      <c r="AB14" s="148"/>
      <c r="AC14" s="148"/>
      <c r="AD14" s="150"/>
      <c r="AE14" s="148"/>
      <c r="AF14" s="148"/>
      <c r="AG14" s="150"/>
    </row>
    <row r="15" spans="1:41" ht="24" customHeight="1">
      <c r="B15" s="308"/>
      <c r="C15" s="307" t="s">
        <v>286</v>
      </c>
      <c r="D15" s="158"/>
      <c r="E15" s="164" t="s">
        <v>796</v>
      </c>
      <c r="F15" s="165" t="s">
        <v>374</v>
      </c>
      <c r="G15" s="256" t="s">
        <v>273</v>
      </c>
      <c r="H15" s="166"/>
      <c r="I15" s="167"/>
      <c r="J15" s="167"/>
      <c r="K15" s="168">
        <v>1</v>
      </c>
      <c r="L15" s="259">
        <f t="shared" si="2"/>
        <v>0</v>
      </c>
      <c r="M15" s="159"/>
      <c r="N15" s="259">
        <f t="shared" si="3"/>
        <v>0</v>
      </c>
      <c r="O15" s="160"/>
      <c r="P15" s="263">
        <f t="shared" si="4"/>
        <v>0</v>
      </c>
      <c r="Q15" s="264">
        <f t="shared" si="5"/>
        <v>0</v>
      </c>
      <c r="R15" s="161"/>
      <c r="S15" s="161"/>
      <c r="T15" s="268">
        <f t="shared" si="6"/>
        <v>0</v>
      </c>
      <c r="U15" s="268">
        <f t="shared" si="0"/>
        <v>0</v>
      </c>
      <c r="V15" s="268">
        <f t="shared" si="1"/>
        <v>0</v>
      </c>
      <c r="X15" s="148"/>
      <c r="Y15" s="148"/>
      <c r="Z15" s="148"/>
      <c r="AA15" s="150"/>
      <c r="AB15" s="148"/>
      <c r="AC15" s="148"/>
      <c r="AD15" s="150"/>
      <c r="AE15" s="148"/>
      <c r="AF15" s="148"/>
      <c r="AG15" s="150"/>
    </row>
    <row r="16" spans="1:41" ht="24" customHeight="1">
      <c r="B16" s="308"/>
      <c r="C16" s="307" t="s">
        <v>286</v>
      </c>
      <c r="D16" s="158"/>
      <c r="E16" s="164" t="s">
        <v>275</v>
      </c>
      <c r="F16" s="165" t="s">
        <v>374</v>
      </c>
      <c r="G16" s="256" t="s">
        <v>273</v>
      </c>
      <c r="H16" s="166"/>
      <c r="I16" s="167"/>
      <c r="J16" s="167"/>
      <c r="K16" s="168">
        <v>1</v>
      </c>
      <c r="L16" s="259">
        <f t="shared" si="2"/>
        <v>0</v>
      </c>
      <c r="M16" s="159"/>
      <c r="N16" s="259">
        <f t="shared" si="3"/>
        <v>0</v>
      </c>
      <c r="O16" s="160"/>
      <c r="P16" s="263">
        <f t="shared" si="4"/>
        <v>0</v>
      </c>
      <c r="Q16" s="264">
        <f t="shared" si="5"/>
        <v>0</v>
      </c>
      <c r="R16" s="161"/>
      <c r="S16" s="161"/>
      <c r="T16" s="268">
        <f t="shared" si="6"/>
        <v>0</v>
      </c>
      <c r="U16" s="268">
        <f t="shared" si="0"/>
        <v>0</v>
      </c>
      <c r="V16" s="268">
        <f t="shared" si="1"/>
        <v>0</v>
      </c>
      <c r="X16" s="148"/>
      <c r="Y16" s="148"/>
      <c r="Z16" s="148"/>
      <c r="AA16" s="150"/>
      <c r="AB16" s="148"/>
      <c r="AC16" s="148"/>
      <c r="AD16" s="150"/>
      <c r="AE16" s="148"/>
      <c r="AF16" s="148"/>
      <c r="AG16" s="150"/>
    </row>
    <row r="17" spans="1:33" ht="24" customHeight="1">
      <c r="A17" s="145"/>
      <c r="B17" s="308"/>
      <c r="C17" s="309" t="s">
        <v>393</v>
      </c>
      <c r="D17" s="169"/>
      <c r="E17" s="170" t="s">
        <v>275</v>
      </c>
      <c r="F17" s="171" t="s">
        <v>374</v>
      </c>
      <c r="G17" s="257" t="s">
        <v>273</v>
      </c>
      <c r="H17" s="172"/>
      <c r="I17" s="173"/>
      <c r="J17" s="174"/>
      <c r="K17" s="174">
        <v>1</v>
      </c>
      <c r="L17" s="260">
        <f t="shared" si="2"/>
        <v>0</v>
      </c>
      <c r="M17" s="188"/>
      <c r="N17" s="260">
        <f t="shared" si="3"/>
        <v>0</v>
      </c>
      <c r="O17" s="189"/>
      <c r="P17" s="265">
        <f t="shared" si="4"/>
        <v>0</v>
      </c>
      <c r="Q17" s="266">
        <f t="shared" si="5"/>
        <v>0</v>
      </c>
      <c r="R17" s="177"/>
      <c r="S17" s="177"/>
      <c r="T17" s="269">
        <f t="shared" si="6"/>
        <v>0</v>
      </c>
      <c r="U17" s="269">
        <f t="shared" si="0"/>
        <v>0</v>
      </c>
      <c r="V17" s="269">
        <f t="shared" si="1"/>
        <v>0</v>
      </c>
      <c r="X17" s="148"/>
      <c r="Y17" s="148"/>
      <c r="Z17" s="148"/>
      <c r="AA17" s="150"/>
      <c r="AB17" s="148"/>
      <c r="AC17" s="148"/>
      <c r="AD17" s="150"/>
      <c r="AE17" s="148"/>
      <c r="AF17" s="148"/>
      <c r="AG17" s="150"/>
    </row>
    <row r="18" spans="1:33" ht="24" customHeight="1">
      <c r="A18" s="145"/>
      <c r="B18" s="308"/>
      <c r="C18" s="307" t="s">
        <v>276</v>
      </c>
      <c r="D18" s="158"/>
      <c r="E18" s="197" t="s">
        <v>275</v>
      </c>
      <c r="F18" s="198"/>
      <c r="G18" s="270" t="s">
        <v>273</v>
      </c>
      <c r="H18" s="213"/>
      <c r="I18" s="214"/>
      <c r="J18" s="214"/>
      <c r="K18" s="214">
        <v>1</v>
      </c>
      <c r="L18" s="273">
        <f t="shared" si="2"/>
        <v>0</v>
      </c>
      <c r="M18" s="200"/>
      <c r="N18" s="273">
        <f t="shared" si="3"/>
        <v>0</v>
      </c>
      <c r="O18" s="325"/>
      <c r="P18" s="279">
        <f t="shared" si="4"/>
        <v>0</v>
      </c>
      <c r="Q18" s="280">
        <f t="shared" si="5"/>
        <v>0</v>
      </c>
      <c r="R18" s="192"/>
      <c r="S18" s="192"/>
      <c r="T18" s="288">
        <f t="shared" si="6"/>
        <v>0</v>
      </c>
      <c r="U18" s="288">
        <f t="shared" si="0"/>
        <v>0</v>
      </c>
      <c r="V18" s="288">
        <f t="shared" si="1"/>
        <v>0</v>
      </c>
      <c r="X18" s="148"/>
      <c r="Y18" s="148"/>
      <c r="Z18" s="148"/>
      <c r="AA18" s="150"/>
      <c r="AB18" s="148"/>
      <c r="AC18" s="148"/>
      <c r="AD18" s="150"/>
      <c r="AE18" s="148"/>
      <c r="AF18" s="148"/>
      <c r="AG18" s="150"/>
    </row>
    <row r="19" spans="1:33" ht="24" customHeight="1">
      <c r="A19" s="145"/>
      <c r="B19" s="308"/>
      <c r="C19" s="307" t="s">
        <v>276</v>
      </c>
      <c r="D19" s="158"/>
      <c r="E19" s="197" t="s">
        <v>275</v>
      </c>
      <c r="F19" s="165"/>
      <c r="G19" s="256" t="s">
        <v>273</v>
      </c>
      <c r="H19" s="166"/>
      <c r="I19" s="167"/>
      <c r="J19" s="167"/>
      <c r="K19" s="167">
        <v>1</v>
      </c>
      <c r="L19" s="259">
        <f t="shared" si="2"/>
        <v>0</v>
      </c>
      <c r="M19" s="670"/>
      <c r="N19" s="259">
        <f t="shared" si="3"/>
        <v>0</v>
      </c>
      <c r="O19" s="671"/>
      <c r="P19" s="263">
        <f t="shared" si="4"/>
        <v>0</v>
      </c>
      <c r="Q19" s="264">
        <f t="shared" si="5"/>
        <v>0</v>
      </c>
      <c r="R19" s="161"/>
      <c r="S19" s="161"/>
      <c r="T19" s="268">
        <f t="shared" si="6"/>
        <v>0</v>
      </c>
      <c r="U19" s="268">
        <f t="shared" si="0"/>
        <v>0</v>
      </c>
      <c r="V19" s="268">
        <f t="shared" si="1"/>
        <v>0</v>
      </c>
      <c r="X19" s="148"/>
      <c r="Y19" s="148"/>
      <c r="Z19" s="148"/>
      <c r="AA19" s="150"/>
      <c r="AB19" s="148"/>
      <c r="AC19" s="148"/>
      <c r="AD19" s="150"/>
      <c r="AE19" s="148"/>
      <c r="AF19" s="148"/>
      <c r="AG19" s="150"/>
    </row>
    <row r="20" spans="1:33" ht="24" customHeight="1">
      <c r="A20" s="145"/>
      <c r="B20" s="308"/>
      <c r="C20" s="307" t="s">
        <v>276</v>
      </c>
      <c r="D20" s="158"/>
      <c r="E20" s="197" t="s">
        <v>877</v>
      </c>
      <c r="F20" s="165" t="s">
        <v>375</v>
      </c>
      <c r="G20" s="256" t="s">
        <v>273</v>
      </c>
      <c r="H20" s="166"/>
      <c r="I20" s="167"/>
      <c r="J20" s="167"/>
      <c r="K20" s="167">
        <v>1</v>
      </c>
      <c r="L20" s="259">
        <f t="shared" si="2"/>
        <v>0</v>
      </c>
      <c r="M20" s="159"/>
      <c r="N20" s="259">
        <f t="shared" si="3"/>
        <v>0</v>
      </c>
      <c r="O20" s="160"/>
      <c r="P20" s="263">
        <f t="shared" si="4"/>
        <v>0</v>
      </c>
      <c r="Q20" s="264">
        <f t="shared" si="5"/>
        <v>0</v>
      </c>
      <c r="R20" s="161"/>
      <c r="S20" s="161"/>
      <c r="T20" s="268">
        <f t="shared" si="6"/>
        <v>0</v>
      </c>
      <c r="U20" s="268">
        <f t="shared" si="0"/>
        <v>0</v>
      </c>
      <c r="V20" s="268">
        <f t="shared" si="1"/>
        <v>0</v>
      </c>
      <c r="X20" s="148"/>
      <c r="Y20" s="148"/>
      <c r="Z20" s="148"/>
      <c r="AA20" s="150"/>
      <c r="AB20" s="148"/>
      <c r="AC20" s="148"/>
      <c r="AD20" s="150"/>
      <c r="AE20" s="148"/>
      <c r="AF20" s="148"/>
      <c r="AG20" s="150"/>
    </row>
    <row r="21" spans="1:33" ht="24" customHeight="1">
      <c r="A21" s="145"/>
      <c r="B21" s="308"/>
      <c r="C21" s="307" t="s">
        <v>276</v>
      </c>
      <c r="D21" s="158"/>
      <c r="E21" s="197"/>
      <c r="F21" s="165"/>
      <c r="G21" s="256" t="s">
        <v>273</v>
      </c>
      <c r="H21" s="166"/>
      <c r="I21" s="167"/>
      <c r="J21" s="167"/>
      <c r="K21" s="168">
        <v>1</v>
      </c>
      <c r="L21" s="259">
        <f t="shared" si="2"/>
        <v>0</v>
      </c>
      <c r="M21" s="159"/>
      <c r="N21" s="259">
        <f t="shared" si="3"/>
        <v>0</v>
      </c>
      <c r="O21" s="160"/>
      <c r="P21" s="263">
        <f t="shared" si="4"/>
        <v>0</v>
      </c>
      <c r="Q21" s="264">
        <f t="shared" si="5"/>
        <v>0</v>
      </c>
      <c r="R21" s="161"/>
      <c r="S21" s="161"/>
      <c r="T21" s="268">
        <f t="shared" si="6"/>
        <v>0</v>
      </c>
      <c r="U21" s="268">
        <f t="shared" si="0"/>
        <v>0</v>
      </c>
      <c r="V21" s="268">
        <f t="shared" si="1"/>
        <v>0</v>
      </c>
      <c r="X21" s="148"/>
      <c r="Y21" s="148"/>
      <c r="Z21" s="148"/>
      <c r="AA21" s="150"/>
      <c r="AB21" s="148"/>
      <c r="AC21" s="148"/>
      <c r="AD21" s="150"/>
      <c r="AE21" s="148"/>
      <c r="AF21" s="148"/>
      <c r="AG21" s="150"/>
    </row>
    <row r="22" spans="1:33" ht="24" customHeight="1">
      <c r="A22" s="145"/>
      <c r="B22" s="308"/>
      <c r="C22" s="309" t="s">
        <v>276</v>
      </c>
      <c r="D22" s="169"/>
      <c r="E22" s="170"/>
      <c r="F22" s="171"/>
      <c r="G22" s="257" t="s">
        <v>273</v>
      </c>
      <c r="H22" s="172"/>
      <c r="I22" s="173"/>
      <c r="J22" s="173"/>
      <c r="K22" s="173">
        <v>1</v>
      </c>
      <c r="L22" s="260">
        <f t="shared" si="2"/>
        <v>0</v>
      </c>
      <c r="M22" s="178"/>
      <c r="N22" s="260">
        <f t="shared" si="3"/>
        <v>0</v>
      </c>
      <c r="O22" s="176"/>
      <c r="P22" s="265">
        <f t="shared" si="4"/>
        <v>0</v>
      </c>
      <c r="Q22" s="266">
        <f t="shared" si="5"/>
        <v>0</v>
      </c>
      <c r="R22" s="177"/>
      <c r="S22" s="177"/>
      <c r="T22" s="269">
        <f t="shared" si="6"/>
        <v>0</v>
      </c>
      <c r="U22" s="269">
        <f t="shared" si="0"/>
        <v>0</v>
      </c>
      <c r="V22" s="269">
        <f t="shared" si="1"/>
        <v>0</v>
      </c>
      <c r="X22" s="148"/>
      <c r="Y22" s="148"/>
      <c r="Z22" s="148"/>
      <c r="AA22" s="150"/>
      <c r="AB22" s="148"/>
      <c r="AC22" s="148"/>
      <c r="AD22" s="150"/>
      <c r="AE22" s="148"/>
      <c r="AF22" s="148"/>
      <c r="AG22" s="150"/>
    </row>
    <row r="23" spans="1:33" ht="24" customHeight="1">
      <c r="A23" s="145"/>
      <c r="B23" s="308"/>
      <c r="C23" s="305" t="s">
        <v>279</v>
      </c>
      <c r="D23" s="154"/>
      <c r="E23" s="180" t="s">
        <v>277</v>
      </c>
      <c r="F23" s="181" t="s">
        <v>374</v>
      </c>
      <c r="G23" s="255" t="s">
        <v>273</v>
      </c>
      <c r="H23" s="182"/>
      <c r="I23" s="183"/>
      <c r="J23" s="183"/>
      <c r="K23" s="184">
        <v>1</v>
      </c>
      <c r="L23" s="258">
        <f t="shared" si="2"/>
        <v>0</v>
      </c>
      <c r="M23" s="155"/>
      <c r="N23" s="258">
        <f t="shared" si="3"/>
        <v>0</v>
      </c>
      <c r="O23" s="156"/>
      <c r="P23" s="261">
        <f t="shared" si="4"/>
        <v>0</v>
      </c>
      <c r="Q23" s="262">
        <f t="shared" si="5"/>
        <v>0</v>
      </c>
      <c r="R23" s="157"/>
      <c r="S23" s="157"/>
      <c r="T23" s="267">
        <f t="shared" si="6"/>
        <v>0</v>
      </c>
      <c r="U23" s="267">
        <f t="shared" si="0"/>
        <v>0</v>
      </c>
      <c r="V23" s="267">
        <f t="shared" si="1"/>
        <v>0</v>
      </c>
      <c r="X23" s="148"/>
      <c r="Y23" s="148"/>
      <c r="Z23" s="148"/>
      <c r="AA23" s="150"/>
      <c r="AB23" s="148"/>
      <c r="AC23" s="148"/>
      <c r="AD23" s="150"/>
      <c r="AE23" s="148"/>
      <c r="AF23" s="148"/>
      <c r="AG23" s="150"/>
    </row>
    <row r="24" spans="1:33" ht="24" customHeight="1">
      <c r="A24" s="145"/>
      <c r="B24" s="308"/>
      <c r="C24" s="309" t="s">
        <v>279</v>
      </c>
      <c r="D24" s="169"/>
      <c r="E24" s="170" t="s">
        <v>277</v>
      </c>
      <c r="F24" s="171" t="s">
        <v>374</v>
      </c>
      <c r="G24" s="257" t="s">
        <v>273</v>
      </c>
      <c r="H24" s="172"/>
      <c r="I24" s="173"/>
      <c r="J24" s="173"/>
      <c r="K24" s="174">
        <v>1</v>
      </c>
      <c r="L24" s="260">
        <f t="shared" si="2"/>
        <v>0</v>
      </c>
      <c r="M24" s="175"/>
      <c r="N24" s="260">
        <f t="shared" si="3"/>
        <v>0</v>
      </c>
      <c r="O24" s="176"/>
      <c r="P24" s="265">
        <f t="shared" si="4"/>
        <v>0</v>
      </c>
      <c r="Q24" s="266">
        <f t="shared" si="5"/>
        <v>0</v>
      </c>
      <c r="R24" s="177"/>
      <c r="S24" s="177"/>
      <c r="T24" s="269">
        <f t="shared" si="6"/>
        <v>0</v>
      </c>
      <c r="U24" s="269">
        <f t="shared" si="0"/>
        <v>0</v>
      </c>
      <c r="V24" s="269">
        <f t="shared" si="1"/>
        <v>0</v>
      </c>
      <c r="X24" s="148"/>
      <c r="Y24" s="148"/>
      <c r="Z24" s="148"/>
      <c r="AA24" s="150"/>
      <c r="AB24" s="148"/>
      <c r="AC24" s="148"/>
      <c r="AD24" s="150"/>
      <c r="AE24" s="148"/>
      <c r="AF24" s="148"/>
      <c r="AG24" s="150"/>
    </row>
    <row r="25" spans="1:33" ht="24" customHeight="1">
      <c r="A25" s="145"/>
      <c r="B25" s="308"/>
      <c r="C25" s="305" t="s">
        <v>280</v>
      </c>
      <c r="D25" s="154"/>
      <c r="E25" s="180" t="s">
        <v>277</v>
      </c>
      <c r="F25" s="181" t="s">
        <v>373</v>
      </c>
      <c r="G25" s="255" t="s">
        <v>273</v>
      </c>
      <c r="H25" s="182"/>
      <c r="I25" s="183"/>
      <c r="J25" s="183"/>
      <c r="K25" s="184">
        <v>1</v>
      </c>
      <c r="L25" s="258">
        <f t="shared" si="2"/>
        <v>0</v>
      </c>
      <c r="M25" s="155"/>
      <c r="N25" s="258">
        <f t="shared" si="3"/>
        <v>0</v>
      </c>
      <c r="O25" s="156"/>
      <c r="P25" s="261">
        <f t="shared" si="4"/>
        <v>0</v>
      </c>
      <c r="Q25" s="262">
        <f t="shared" si="5"/>
        <v>0</v>
      </c>
      <c r="R25" s="157"/>
      <c r="S25" s="157"/>
      <c r="T25" s="267">
        <f t="shared" si="6"/>
        <v>0</v>
      </c>
      <c r="U25" s="267">
        <f t="shared" si="0"/>
        <v>0</v>
      </c>
      <c r="V25" s="267">
        <f t="shared" si="1"/>
        <v>0</v>
      </c>
      <c r="X25" s="148"/>
      <c r="Y25" s="148"/>
      <c r="Z25" s="148"/>
      <c r="AA25" s="150"/>
      <c r="AB25" s="148"/>
      <c r="AC25" s="148"/>
      <c r="AD25" s="150"/>
      <c r="AE25" s="148"/>
      <c r="AF25" s="148"/>
      <c r="AG25" s="150"/>
    </row>
    <row r="26" spans="1:33" ht="24" customHeight="1">
      <c r="A26" s="145"/>
      <c r="B26" s="308"/>
      <c r="C26" s="307" t="s">
        <v>280</v>
      </c>
      <c r="D26" s="158"/>
      <c r="E26" s="164" t="s">
        <v>277</v>
      </c>
      <c r="F26" s="165" t="s">
        <v>374</v>
      </c>
      <c r="G26" s="256" t="s">
        <v>273</v>
      </c>
      <c r="H26" s="166"/>
      <c r="I26" s="167"/>
      <c r="J26" s="167"/>
      <c r="K26" s="168">
        <v>1</v>
      </c>
      <c r="L26" s="259">
        <f t="shared" si="2"/>
        <v>0</v>
      </c>
      <c r="M26" s="159"/>
      <c r="N26" s="259">
        <f t="shared" si="3"/>
        <v>0</v>
      </c>
      <c r="O26" s="160"/>
      <c r="P26" s="263">
        <f t="shared" si="4"/>
        <v>0</v>
      </c>
      <c r="Q26" s="264">
        <f t="shared" si="5"/>
        <v>0</v>
      </c>
      <c r="R26" s="161"/>
      <c r="S26" s="161"/>
      <c r="T26" s="268">
        <f t="shared" si="6"/>
        <v>0</v>
      </c>
      <c r="U26" s="268">
        <f t="shared" si="0"/>
        <v>0</v>
      </c>
      <c r="V26" s="268">
        <f t="shared" si="1"/>
        <v>0</v>
      </c>
      <c r="X26" s="148"/>
      <c r="Y26" s="148"/>
      <c r="Z26" s="148"/>
      <c r="AA26" s="150"/>
      <c r="AB26" s="148"/>
      <c r="AC26" s="148"/>
      <c r="AD26" s="150"/>
      <c r="AE26" s="148"/>
      <c r="AF26" s="148"/>
      <c r="AG26" s="150"/>
    </row>
    <row r="27" spans="1:33" ht="24" customHeight="1">
      <c r="A27" s="145"/>
      <c r="B27" s="308"/>
      <c r="C27" s="307" t="s">
        <v>280</v>
      </c>
      <c r="D27" s="158"/>
      <c r="E27" s="164" t="s">
        <v>277</v>
      </c>
      <c r="F27" s="165" t="s">
        <v>374</v>
      </c>
      <c r="G27" s="256" t="s">
        <v>273</v>
      </c>
      <c r="H27" s="166"/>
      <c r="I27" s="167"/>
      <c r="J27" s="167"/>
      <c r="K27" s="168">
        <v>1</v>
      </c>
      <c r="L27" s="259">
        <f t="shared" si="2"/>
        <v>0</v>
      </c>
      <c r="M27" s="159"/>
      <c r="N27" s="259">
        <f t="shared" si="3"/>
        <v>0</v>
      </c>
      <c r="O27" s="160"/>
      <c r="P27" s="263">
        <f t="shared" si="4"/>
        <v>0</v>
      </c>
      <c r="Q27" s="264">
        <f t="shared" si="5"/>
        <v>0</v>
      </c>
      <c r="R27" s="161"/>
      <c r="S27" s="161"/>
      <c r="T27" s="268">
        <f t="shared" si="6"/>
        <v>0</v>
      </c>
      <c r="U27" s="268">
        <f t="shared" si="0"/>
        <v>0</v>
      </c>
      <c r="V27" s="268">
        <f t="shared" si="1"/>
        <v>0</v>
      </c>
      <c r="X27" s="148"/>
      <c r="Y27" s="148"/>
      <c r="Z27" s="148"/>
      <c r="AA27" s="150"/>
      <c r="AB27" s="148"/>
      <c r="AC27" s="148"/>
      <c r="AD27" s="150"/>
      <c r="AE27" s="148"/>
      <c r="AF27" s="148"/>
      <c r="AG27" s="150"/>
    </row>
    <row r="28" spans="1:33" ht="24" customHeight="1">
      <c r="A28" s="145"/>
      <c r="B28" s="308"/>
      <c r="C28" s="307" t="s">
        <v>280</v>
      </c>
      <c r="D28" s="158"/>
      <c r="E28" s="164" t="s">
        <v>277</v>
      </c>
      <c r="F28" s="165" t="s">
        <v>374</v>
      </c>
      <c r="G28" s="256" t="s">
        <v>273</v>
      </c>
      <c r="H28" s="166"/>
      <c r="I28" s="167"/>
      <c r="J28" s="167"/>
      <c r="K28" s="168">
        <v>1</v>
      </c>
      <c r="L28" s="259">
        <f t="shared" si="2"/>
        <v>0</v>
      </c>
      <c r="M28" s="159"/>
      <c r="N28" s="259">
        <f t="shared" si="3"/>
        <v>0</v>
      </c>
      <c r="O28" s="160"/>
      <c r="P28" s="263">
        <f t="shared" si="4"/>
        <v>0</v>
      </c>
      <c r="Q28" s="264">
        <f t="shared" si="5"/>
        <v>0</v>
      </c>
      <c r="R28" s="161"/>
      <c r="S28" s="161"/>
      <c r="T28" s="268">
        <f t="shared" si="6"/>
        <v>0</v>
      </c>
      <c r="U28" s="268">
        <f t="shared" si="0"/>
        <v>0</v>
      </c>
      <c r="V28" s="268">
        <f t="shared" si="1"/>
        <v>0</v>
      </c>
      <c r="X28" s="148"/>
      <c r="Y28" s="148"/>
      <c r="Z28" s="148"/>
      <c r="AA28" s="150"/>
      <c r="AB28" s="148"/>
      <c r="AC28" s="148"/>
      <c r="AD28" s="150"/>
      <c r="AE28" s="148"/>
      <c r="AF28" s="148"/>
      <c r="AG28" s="150"/>
    </row>
    <row r="29" spans="1:33" ht="24" customHeight="1">
      <c r="A29" s="145"/>
      <c r="B29" s="308"/>
      <c r="C29" s="309" t="s">
        <v>280</v>
      </c>
      <c r="D29" s="169"/>
      <c r="E29" s="170" t="s">
        <v>277</v>
      </c>
      <c r="F29" s="171" t="s">
        <v>375</v>
      </c>
      <c r="G29" s="257" t="s">
        <v>273</v>
      </c>
      <c r="H29" s="172"/>
      <c r="I29" s="173"/>
      <c r="J29" s="173"/>
      <c r="K29" s="174">
        <v>1</v>
      </c>
      <c r="L29" s="260">
        <f>ROUNDDOWN(H29*I29*J29*K29,3)</f>
        <v>0</v>
      </c>
      <c r="M29" s="175"/>
      <c r="N29" s="260">
        <f>M29*L29</f>
        <v>0</v>
      </c>
      <c r="O29" s="176"/>
      <c r="P29" s="265">
        <f>L29*O29</f>
        <v>0</v>
      </c>
      <c r="Q29" s="266">
        <f>N29-P29</f>
        <v>0</v>
      </c>
      <c r="R29" s="177"/>
      <c r="S29" s="177"/>
      <c r="T29" s="269">
        <f>IF(S29="",R29,MIN(R29:S29))</f>
        <v>0</v>
      </c>
      <c r="U29" s="269">
        <f t="shared" si="0"/>
        <v>0</v>
      </c>
      <c r="V29" s="269">
        <f t="shared" si="1"/>
        <v>0</v>
      </c>
      <c r="X29" s="148"/>
      <c r="Y29" s="148"/>
      <c r="Z29" s="148"/>
      <c r="AA29" s="150"/>
      <c r="AB29" s="148"/>
      <c r="AC29" s="148"/>
      <c r="AD29" s="150"/>
      <c r="AE29" s="148"/>
      <c r="AF29" s="148"/>
      <c r="AG29" s="150"/>
    </row>
    <row r="30" spans="1:33" ht="24" customHeight="1">
      <c r="A30" s="145"/>
      <c r="B30" s="308"/>
      <c r="C30" s="307" t="s">
        <v>280</v>
      </c>
      <c r="D30" s="158"/>
      <c r="E30" s="216" t="s">
        <v>277</v>
      </c>
      <c r="F30" s="217" t="s">
        <v>374</v>
      </c>
      <c r="G30" s="272" t="s">
        <v>273</v>
      </c>
      <c r="H30" s="218"/>
      <c r="I30" s="219"/>
      <c r="J30" s="219"/>
      <c r="K30" s="220">
        <v>1</v>
      </c>
      <c r="L30" s="278">
        <f t="shared" si="2"/>
        <v>0</v>
      </c>
      <c r="M30" s="321"/>
      <c r="N30" s="278">
        <f t="shared" si="3"/>
        <v>0</v>
      </c>
      <c r="O30" s="322"/>
      <c r="P30" s="286">
        <f t="shared" si="4"/>
        <v>0</v>
      </c>
      <c r="Q30" s="287">
        <f t="shared" si="5"/>
        <v>0</v>
      </c>
      <c r="R30" s="223"/>
      <c r="S30" s="223"/>
      <c r="T30" s="294">
        <f t="shared" si="6"/>
        <v>0</v>
      </c>
      <c r="U30" s="294">
        <f t="shared" si="0"/>
        <v>0</v>
      </c>
      <c r="V30" s="294">
        <f t="shared" si="1"/>
        <v>0</v>
      </c>
      <c r="X30" s="148"/>
      <c r="Y30" s="148"/>
      <c r="Z30" s="148"/>
      <c r="AA30" s="150"/>
      <c r="AB30" s="148"/>
      <c r="AC30" s="148"/>
      <c r="AD30" s="150"/>
      <c r="AE30" s="148"/>
      <c r="AF30" s="148"/>
      <c r="AG30" s="150"/>
    </row>
    <row r="31" spans="1:33" ht="24" customHeight="1">
      <c r="A31" s="145"/>
      <c r="B31" s="308"/>
      <c r="C31" s="309" t="s">
        <v>280</v>
      </c>
      <c r="D31" s="169"/>
      <c r="E31" s="170" t="s">
        <v>277</v>
      </c>
      <c r="F31" s="171" t="s">
        <v>375</v>
      </c>
      <c r="G31" s="257" t="s">
        <v>273</v>
      </c>
      <c r="H31" s="172"/>
      <c r="I31" s="173"/>
      <c r="J31" s="173"/>
      <c r="K31" s="174">
        <v>1</v>
      </c>
      <c r="L31" s="260">
        <f t="shared" si="2"/>
        <v>0</v>
      </c>
      <c r="M31" s="175"/>
      <c r="N31" s="260">
        <f t="shared" si="3"/>
        <v>0</v>
      </c>
      <c r="O31" s="176"/>
      <c r="P31" s="265">
        <f t="shared" si="4"/>
        <v>0</v>
      </c>
      <c r="Q31" s="266">
        <f t="shared" si="5"/>
        <v>0</v>
      </c>
      <c r="R31" s="177"/>
      <c r="S31" s="177"/>
      <c r="T31" s="269">
        <f t="shared" si="6"/>
        <v>0</v>
      </c>
      <c r="U31" s="269">
        <f t="shared" si="0"/>
        <v>0</v>
      </c>
      <c r="V31" s="269">
        <f t="shared" si="1"/>
        <v>0</v>
      </c>
      <c r="X31" s="148"/>
      <c r="Y31" s="148"/>
      <c r="Z31" s="148"/>
      <c r="AA31" s="150"/>
      <c r="AB31" s="148"/>
      <c r="AC31" s="148"/>
      <c r="AD31" s="150"/>
      <c r="AE31" s="148"/>
      <c r="AF31" s="148"/>
      <c r="AG31" s="150"/>
    </row>
    <row r="32" spans="1:33" ht="24" customHeight="1">
      <c r="A32" s="145"/>
      <c r="B32" s="304" t="s">
        <v>270</v>
      </c>
      <c r="C32" s="305" t="s">
        <v>281</v>
      </c>
      <c r="D32" s="154"/>
      <c r="E32" s="180"/>
      <c r="F32" s="181"/>
      <c r="G32" s="255" t="s">
        <v>273</v>
      </c>
      <c r="H32" s="182"/>
      <c r="I32" s="183"/>
      <c r="J32" s="183"/>
      <c r="K32" s="184">
        <v>1</v>
      </c>
      <c r="L32" s="258">
        <f t="shared" si="2"/>
        <v>0</v>
      </c>
      <c r="M32" s="155"/>
      <c r="N32" s="258">
        <f t="shared" si="3"/>
        <v>0</v>
      </c>
      <c r="O32" s="156"/>
      <c r="P32" s="261">
        <f t="shared" si="4"/>
        <v>0</v>
      </c>
      <c r="Q32" s="262">
        <f t="shared" si="5"/>
        <v>0</v>
      </c>
      <c r="R32" s="157"/>
      <c r="S32" s="157"/>
      <c r="T32" s="267">
        <f t="shared" si="6"/>
        <v>0</v>
      </c>
      <c r="U32" s="267">
        <f t="shared" si="0"/>
        <v>0</v>
      </c>
      <c r="V32" s="267">
        <f t="shared" si="1"/>
        <v>0</v>
      </c>
      <c r="X32" s="148"/>
      <c r="Y32" s="148"/>
      <c r="Z32" s="148"/>
      <c r="AA32" s="150"/>
      <c r="AB32" s="148"/>
      <c r="AC32" s="148"/>
      <c r="AD32" s="150"/>
      <c r="AE32" s="148"/>
      <c r="AF32" s="148"/>
      <c r="AG32" s="150"/>
    </row>
    <row r="33" spans="1:33" ht="24" customHeight="1">
      <c r="A33" s="145"/>
      <c r="B33" s="308"/>
      <c r="C33" s="309" t="s">
        <v>281</v>
      </c>
      <c r="D33" s="169"/>
      <c r="E33" s="170"/>
      <c r="F33" s="171"/>
      <c r="G33" s="257" t="s">
        <v>273</v>
      </c>
      <c r="H33" s="172"/>
      <c r="I33" s="173"/>
      <c r="J33" s="173"/>
      <c r="K33" s="174">
        <v>1</v>
      </c>
      <c r="L33" s="260">
        <f t="shared" si="2"/>
        <v>0</v>
      </c>
      <c r="M33" s="175"/>
      <c r="N33" s="260">
        <f t="shared" si="3"/>
        <v>0</v>
      </c>
      <c r="O33" s="176"/>
      <c r="P33" s="265">
        <f t="shared" si="4"/>
        <v>0</v>
      </c>
      <c r="Q33" s="266">
        <f t="shared" si="5"/>
        <v>0</v>
      </c>
      <c r="R33" s="177"/>
      <c r="S33" s="177"/>
      <c r="T33" s="269">
        <f t="shared" si="6"/>
        <v>0</v>
      </c>
      <c r="U33" s="269">
        <f t="shared" si="0"/>
        <v>0</v>
      </c>
      <c r="V33" s="269">
        <f t="shared" si="1"/>
        <v>0</v>
      </c>
      <c r="X33" s="148"/>
      <c r="Y33" s="148"/>
      <c r="Z33" s="148"/>
      <c r="AA33" s="150"/>
      <c r="AB33" s="148"/>
      <c r="AC33" s="148"/>
      <c r="AD33" s="150"/>
      <c r="AE33" s="148"/>
      <c r="AF33" s="148"/>
      <c r="AG33" s="150"/>
    </row>
    <row r="34" spans="1:33" ht="24" customHeight="1">
      <c r="A34" s="145"/>
      <c r="B34" s="308"/>
      <c r="C34" s="305" t="s">
        <v>282</v>
      </c>
      <c r="D34" s="154"/>
      <c r="E34" s="180" t="s">
        <v>277</v>
      </c>
      <c r="F34" s="181" t="s">
        <v>374</v>
      </c>
      <c r="G34" s="255" t="s">
        <v>273</v>
      </c>
      <c r="H34" s="182"/>
      <c r="I34" s="183"/>
      <c r="J34" s="183"/>
      <c r="K34" s="184">
        <v>1</v>
      </c>
      <c r="L34" s="258">
        <f t="shared" si="2"/>
        <v>0</v>
      </c>
      <c r="M34" s="155"/>
      <c r="N34" s="258">
        <f t="shared" si="3"/>
        <v>0</v>
      </c>
      <c r="O34" s="156"/>
      <c r="P34" s="261">
        <f t="shared" si="4"/>
        <v>0</v>
      </c>
      <c r="Q34" s="262">
        <f t="shared" si="5"/>
        <v>0</v>
      </c>
      <c r="R34" s="157"/>
      <c r="S34" s="157"/>
      <c r="T34" s="267">
        <f t="shared" si="6"/>
        <v>0</v>
      </c>
      <c r="U34" s="267">
        <f t="shared" si="0"/>
        <v>0</v>
      </c>
      <c r="V34" s="267">
        <f t="shared" si="1"/>
        <v>0</v>
      </c>
      <c r="X34" s="148"/>
      <c r="Y34" s="148"/>
      <c r="Z34" s="148"/>
      <c r="AA34" s="150"/>
      <c r="AB34" s="148"/>
      <c r="AC34" s="148"/>
      <c r="AD34" s="150"/>
      <c r="AE34" s="148"/>
      <c r="AF34" s="148"/>
      <c r="AG34" s="150"/>
    </row>
    <row r="35" spans="1:33" ht="24" customHeight="1">
      <c r="A35" s="145"/>
      <c r="B35" s="308"/>
      <c r="C35" s="307" t="s">
        <v>282</v>
      </c>
      <c r="D35" s="158"/>
      <c r="E35" s="197" t="s">
        <v>277</v>
      </c>
      <c r="F35" s="198" t="s">
        <v>374</v>
      </c>
      <c r="G35" s="270" t="s">
        <v>273</v>
      </c>
      <c r="H35" s="213"/>
      <c r="I35" s="214"/>
      <c r="J35" s="214"/>
      <c r="K35" s="296">
        <v>1</v>
      </c>
      <c r="L35" s="273">
        <f t="shared" si="2"/>
        <v>0</v>
      </c>
      <c r="M35" s="210"/>
      <c r="N35" s="273">
        <f t="shared" si="3"/>
        <v>0</v>
      </c>
      <c r="O35" s="325"/>
      <c r="P35" s="279">
        <f t="shared" si="4"/>
        <v>0</v>
      </c>
      <c r="Q35" s="280">
        <f t="shared" si="5"/>
        <v>0</v>
      </c>
      <c r="R35" s="192"/>
      <c r="S35" s="192"/>
      <c r="T35" s="288">
        <f t="shared" si="6"/>
        <v>0</v>
      </c>
      <c r="U35" s="288">
        <f t="shared" si="0"/>
        <v>0</v>
      </c>
      <c r="V35" s="288">
        <f t="shared" si="1"/>
        <v>0</v>
      </c>
      <c r="X35" s="148"/>
      <c r="Y35" s="148"/>
      <c r="Z35" s="148"/>
      <c r="AA35" s="150"/>
      <c r="AB35" s="148"/>
      <c r="AC35" s="148"/>
      <c r="AD35" s="150"/>
      <c r="AE35" s="148"/>
      <c r="AF35" s="148"/>
      <c r="AG35" s="150"/>
    </row>
    <row r="36" spans="1:33" ht="24" customHeight="1">
      <c r="A36" s="145"/>
      <c r="B36" s="308"/>
      <c r="C36" s="309" t="s">
        <v>282</v>
      </c>
      <c r="D36" s="169"/>
      <c r="E36" s="170" t="s">
        <v>277</v>
      </c>
      <c r="F36" s="171" t="s">
        <v>374</v>
      </c>
      <c r="G36" s="257" t="s">
        <v>273</v>
      </c>
      <c r="H36" s="172"/>
      <c r="I36" s="173"/>
      <c r="J36" s="173"/>
      <c r="K36" s="174">
        <v>1</v>
      </c>
      <c r="L36" s="260">
        <f t="shared" si="2"/>
        <v>0</v>
      </c>
      <c r="M36" s="175"/>
      <c r="N36" s="260">
        <f t="shared" si="3"/>
        <v>0</v>
      </c>
      <c r="O36" s="176"/>
      <c r="P36" s="265">
        <f t="shared" si="4"/>
        <v>0</v>
      </c>
      <c r="Q36" s="266">
        <f t="shared" si="5"/>
        <v>0</v>
      </c>
      <c r="R36" s="177"/>
      <c r="S36" s="177"/>
      <c r="T36" s="269">
        <f t="shared" si="6"/>
        <v>0</v>
      </c>
      <c r="U36" s="269">
        <f t="shared" si="0"/>
        <v>0</v>
      </c>
      <c r="V36" s="269">
        <f t="shared" si="1"/>
        <v>0</v>
      </c>
      <c r="X36" s="148"/>
      <c r="Y36" s="148"/>
      <c r="Z36" s="148"/>
      <c r="AA36" s="150"/>
      <c r="AB36" s="148"/>
      <c r="AC36" s="148"/>
      <c r="AD36" s="150"/>
      <c r="AE36" s="148"/>
      <c r="AF36" s="148"/>
      <c r="AG36" s="150"/>
    </row>
    <row r="37" spans="1:33" ht="24" customHeight="1">
      <c r="A37" s="145"/>
      <c r="B37" s="308"/>
      <c r="C37" s="305" t="s">
        <v>283</v>
      </c>
      <c r="D37" s="154"/>
      <c r="E37" s="180" t="s">
        <v>277</v>
      </c>
      <c r="F37" s="181" t="s">
        <v>374</v>
      </c>
      <c r="G37" s="255" t="s">
        <v>273</v>
      </c>
      <c r="H37" s="182"/>
      <c r="I37" s="183"/>
      <c r="J37" s="183"/>
      <c r="K37" s="184">
        <v>1</v>
      </c>
      <c r="L37" s="258">
        <f t="shared" si="2"/>
        <v>0</v>
      </c>
      <c r="M37" s="155"/>
      <c r="N37" s="258">
        <f t="shared" si="3"/>
        <v>0</v>
      </c>
      <c r="O37" s="156"/>
      <c r="P37" s="261">
        <f t="shared" si="4"/>
        <v>0</v>
      </c>
      <c r="Q37" s="262">
        <f t="shared" si="5"/>
        <v>0</v>
      </c>
      <c r="R37" s="157"/>
      <c r="S37" s="157"/>
      <c r="T37" s="267">
        <f t="shared" si="6"/>
        <v>0</v>
      </c>
      <c r="U37" s="267">
        <f t="shared" si="0"/>
        <v>0</v>
      </c>
      <c r="V37" s="267">
        <f t="shared" si="1"/>
        <v>0</v>
      </c>
      <c r="X37" s="148"/>
      <c r="Y37" s="148"/>
      <c r="Z37" s="148"/>
      <c r="AA37" s="150"/>
      <c r="AB37" s="148"/>
      <c r="AC37" s="148"/>
      <c r="AD37" s="150"/>
      <c r="AE37" s="148"/>
      <c r="AF37" s="148"/>
      <c r="AG37" s="150"/>
    </row>
    <row r="38" spans="1:33" ht="24" customHeight="1">
      <c r="A38" s="145"/>
      <c r="B38" s="308"/>
      <c r="C38" s="307" t="s">
        <v>283</v>
      </c>
      <c r="D38" s="158"/>
      <c r="E38" s="164" t="s">
        <v>277</v>
      </c>
      <c r="F38" s="165" t="s">
        <v>878</v>
      </c>
      <c r="G38" s="256" t="s">
        <v>273</v>
      </c>
      <c r="H38" s="166"/>
      <c r="I38" s="167"/>
      <c r="J38" s="167"/>
      <c r="K38" s="168">
        <v>1</v>
      </c>
      <c r="L38" s="259">
        <f t="shared" si="2"/>
        <v>0</v>
      </c>
      <c r="M38" s="159"/>
      <c r="N38" s="259">
        <f t="shared" si="3"/>
        <v>0</v>
      </c>
      <c r="O38" s="160"/>
      <c r="P38" s="263">
        <f t="shared" si="4"/>
        <v>0</v>
      </c>
      <c r="Q38" s="264">
        <f t="shared" si="5"/>
        <v>0</v>
      </c>
      <c r="R38" s="161"/>
      <c r="S38" s="161"/>
      <c r="T38" s="268">
        <f t="shared" si="6"/>
        <v>0</v>
      </c>
      <c r="U38" s="268">
        <f t="shared" si="0"/>
        <v>0</v>
      </c>
      <c r="V38" s="268">
        <f t="shared" si="1"/>
        <v>0</v>
      </c>
      <c r="X38" s="148"/>
      <c r="Y38" s="148"/>
      <c r="Z38" s="148"/>
      <c r="AA38" s="150"/>
      <c r="AB38" s="148"/>
      <c r="AC38" s="148"/>
      <c r="AD38" s="150"/>
      <c r="AE38" s="148"/>
      <c r="AF38" s="148"/>
      <c r="AG38" s="150"/>
    </row>
    <row r="39" spans="1:33" ht="24" customHeight="1">
      <c r="A39" s="145"/>
      <c r="B39" s="308"/>
      <c r="C39" s="309" t="s">
        <v>421</v>
      </c>
      <c r="D39" s="169"/>
      <c r="E39" s="170" t="s">
        <v>277</v>
      </c>
      <c r="F39" s="171" t="s">
        <v>374</v>
      </c>
      <c r="G39" s="257" t="s">
        <v>273</v>
      </c>
      <c r="H39" s="172"/>
      <c r="I39" s="173"/>
      <c r="J39" s="173"/>
      <c r="K39" s="174">
        <v>1</v>
      </c>
      <c r="L39" s="260">
        <f t="shared" si="2"/>
        <v>0</v>
      </c>
      <c r="M39" s="175"/>
      <c r="N39" s="260">
        <f t="shared" si="3"/>
        <v>0</v>
      </c>
      <c r="O39" s="176"/>
      <c r="P39" s="265">
        <f t="shared" si="4"/>
        <v>0</v>
      </c>
      <c r="Q39" s="266">
        <f t="shared" si="5"/>
        <v>0</v>
      </c>
      <c r="R39" s="177"/>
      <c r="S39" s="177"/>
      <c r="T39" s="269">
        <f t="shared" si="6"/>
        <v>0</v>
      </c>
      <c r="U39" s="269">
        <f t="shared" si="0"/>
        <v>0</v>
      </c>
      <c r="V39" s="269">
        <f t="shared" si="1"/>
        <v>0</v>
      </c>
      <c r="X39" s="148"/>
      <c r="Y39" s="148"/>
      <c r="Z39" s="148"/>
      <c r="AA39" s="150"/>
      <c r="AB39" s="148"/>
      <c r="AC39" s="148"/>
      <c r="AD39" s="150"/>
      <c r="AE39" s="148"/>
      <c r="AF39" s="148"/>
      <c r="AG39" s="150"/>
    </row>
    <row r="40" spans="1:33" ht="24" customHeight="1">
      <c r="A40" s="145"/>
      <c r="B40" s="308"/>
      <c r="C40" s="305" t="s">
        <v>284</v>
      </c>
      <c r="D40" s="154"/>
      <c r="E40" s="180" t="s">
        <v>285</v>
      </c>
      <c r="F40" s="181"/>
      <c r="G40" s="255" t="s">
        <v>273</v>
      </c>
      <c r="H40" s="182"/>
      <c r="I40" s="183"/>
      <c r="J40" s="183"/>
      <c r="K40" s="184">
        <v>1</v>
      </c>
      <c r="L40" s="258">
        <f t="shared" si="2"/>
        <v>0</v>
      </c>
      <c r="M40" s="155"/>
      <c r="N40" s="258">
        <f t="shared" si="3"/>
        <v>0</v>
      </c>
      <c r="O40" s="156"/>
      <c r="P40" s="261">
        <f t="shared" si="4"/>
        <v>0</v>
      </c>
      <c r="Q40" s="262">
        <f t="shared" si="5"/>
        <v>0</v>
      </c>
      <c r="R40" s="157"/>
      <c r="S40" s="157"/>
      <c r="T40" s="267">
        <f t="shared" si="6"/>
        <v>0</v>
      </c>
      <c r="U40" s="267">
        <f t="shared" si="0"/>
        <v>0</v>
      </c>
      <c r="V40" s="267">
        <f t="shared" si="1"/>
        <v>0</v>
      </c>
      <c r="X40" s="148"/>
      <c r="Y40" s="148"/>
      <c r="Z40" s="148"/>
      <c r="AA40" s="150"/>
      <c r="AB40" s="148"/>
      <c r="AC40" s="148"/>
      <c r="AD40" s="150"/>
      <c r="AE40" s="148"/>
      <c r="AF40" s="148"/>
      <c r="AG40" s="150"/>
    </row>
    <row r="41" spans="1:33" ht="24" customHeight="1">
      <c r="A41" s="145"/>
      <c r="B41" s="308"/>
      <c r="C41" s="307" t="s">
        <v>284</v>
      </c>
      <c r="D41" s="158"/>
      <c r="E41" s="164" t="s">
        <v>285</v>
      </c>
      <c r="F41" s="165"/>
      <c r="G41" s="256" t="s">
        <v>273</v>
      </c>
      <c r="H41" s="166"/>
      <c r="I41" s="167"/>
      <c r="J41" s="167"/>
      <c r="K41" s="168">
        <v>1</v>
      </c>
      <c r="L41" s="259">
        <f t="shared" si="2"/>
        <v>0</v>
      </c>
      <c r="M41" s="159"/>
      <c r="N41" s="259">
        <f t="shared" si="3"/>
        <v>0</v>
      </c>
      <c r="O41" s="160"/>
      <c r="P41" s="263">
        <f t="shared" si="4"/>
        <v>0</v>
      </c>
      <c r="Q41" s="264">
        <f t="shared" si="5"/>
        <v>0</v>
      </c>
      <c r="R41" s="161"/>
      <c r="S41" s="161"/>
      <c r="T41" s="268">
        <f t="shared" si="6"/>
        <v>0</v>
      </c>
      <c r="U41" s="268">
        <f t="shared" si="0"/>
        <v>0</v>
      </c>
      <c r="V41" s="268">
        <f t="shared" si="1"/>
        <v>0</v>
      </c>
      <c r="X41" s="148"/>
      <c r="Y41" s="148"/>
      <c r="Z41" s="148"/>
      <c r="AA41" s="150"/>
      <c r="AB41" s="148"/>
      <c r="AC41" s="148"/>
      <c r="AD41" s="150"/>
      <c r="AE41" s="148"/>
      <c r="AF41" s="148"/>
      <c r="AG41" s="150"/>
    </row>
    <row r="42" spans="1:33" ht="24" customHeight="1">
      <c r="A42" s="145"/>
      <c r="B42" s="308"/>
      <c r="C42" s="309" t="s">
        <v>377</v>
      </c>
      <c r="D42" s="169"/>
      <c r="E42" s="170" t="s">
        <v>285</v>
      </c>
      <c r="F42" s="171"/>
      <c r="G42" s="257" t="s">
        <v>273</v>
      </c>
      <c r="H42" s="172"/>
      <c r="I42" s="173"/>
      <c r="J42" s="173"/>
      <c r="K42" s="174">
        <v>1</v>
      </c>
      <c r="L42" s="260">
        <f t="shared" si="2"/>
        <v>0</v>
      </c>
      <c r="M42" s="175"/>
      <c r="N42" s="260">
        <f t="shared" si="3"/>
        <v>0</v>
      </c>
      <c r="O42" s="176"/>
      <c r="P42" s="265">
        <f t="shared" si="4"/>
        <v>0</v>
      </c>
      <c r="Q42" s="266">
        <f t="shared" si="5"/>
        <v>0</v>
      </c>
      <c r="R42" s="177"/>
      <c r="S42" s="177"/>
      <c r="T42" s="269">
        <f t="shared" si="6"/>
        <v>0</v>
      </c>
      <c r="U42" s="269">
        <f t="shared" si="0"/>
        <v>0</v>
      </c>
      <c r="V42" s="269">
        <f t="shared" si="1"/>
        <v>0</v>
      </c>
      <c r="X42" s="148"/>
      <c r="Y42" s="148"/>
      <c r="Z42" s="148"/>
      <c r="AA42" s="150"/>
      <c r="AB42" s="148"/>
      <c r="AC42" s="148"/>
      <c r="AD42" s="150"/>
      <c r="AE42" s="148"/>
      <c r="AF42" s="148"/>
      <c r="AG42" s="150"/>
    </row>
    <row r="43" spans="1:33" ht="24" customHeight="1">
      <c r="A43" s="145"/>
      <c r="B43" s="308"/>
      <c r="C43" s="305" t="s">
        <v>423</v>
      </c>
      <c r="D43" s="154"/>
      <c r="E43" s="180" t="s">
        <v>285</v>
      </c>
      <c r="F43" s="181" t="s">
        <v>374</v>
      </c>
      <c r="G43" s="255" t="s">
        <v>273</v>
      </c>
      <c r="H43" s="182"/>
      <c r="I43" s="183"/>
      <c r="J43" s="184"/>
      <c r="K43" s="184">
        <v>1</v>
      </c>
      <c r="L43" s="258">
        <f t="shared" si="2"/>
        <v>0</v>
      </c>
      <c r="M43" s="185"/>
      <c r="N43" s="258">
        <f t="shared" si="3"/>
        <v>0</v>
      </c>
      <c r="O43" s="186"/>
      <c r="P43" s="261">
        <f t="shared" si="4"/>
        <v>0</v>
      </c>
      <c r="Q43" s="262">
        <f t="shared" si="5"/>
        <v>0</v>
      </c>
      <c r="R43" s="157"/>
      <c r="S43" s="157"/>
      <c r="T43" s="267">
        <f t="shared" si="6"/>
        <v>0</v>
      </c>
      <c r="U43" s="267">
        <f t="shared" si="0"/>
        <v>0</v>
      </c>
      <c r="V43" s="267">
        <f t="shared" si="1"/>
        <v>0</v>
      </c>
      <c r="X43" s="148"/>
      <c r="Y43" s="148"/>
      <c r="Z43" s="148"/>
      <c r="AA43" s="150"/>
      <c r="AB43" s="148"/>
      <c r="AC43" s="148"/>
      <c r="AD43" s="150"/>
      <c r="AE43" s="148"/>
      <c r="AF43" s="148"/>
      <c r="AG43" s="150"/>
    </row>
    <row r="44" spans="1:33" ht="24" customHeight="1">
      <c r="A44" s="145"/>
      <c r="B44" s="308"/>
      <c r="C44" s="309" t="s">
        <v>423</v>
      </c>
      <c r="D44" s="169"/>
      <c r="E44" s="170" t="s">
        <v>285</v>
      </c>
      <c r="F44" s="171" t="s">
        <v>374</v>
      </c>
      <c r="G44" s="257" t="s">
        <v>273</v>
      </c>
      <c r="H44" s="172"/>
      <c r="I44" s="173"/>
      <c r="J44" s="174"/>
      <c r="K44" s="174">
        <v>1</v>
      </c>
      <c r="L44" s="260">
        <f t="shared" si="2"/>
        <v>0</v>
      </c>
      <c r="M44" s="188"/>
      <c r="N44" s="260">
        <f t="shared" si="3"/>
        <v>0</v>
      </c>
      <c r="O44" s="189"/>
      <c r="P44" s="265">
        <f t="shared" si="4"/>
        <v>0</v>
      </c>
      <c r="Q44" s="266">
        <f t="shared" si="5"/>
        <v>0</v>
      </c>
      <c r="R44" s="177"/>
      <c r="S44" s="177"/>
      <c r="T44" s="269">
        <f t="shared" si="6"/>
        <v>0</v>
      </c>
      <c r="U44" s="269">
        <f t="shared" si="0"/>
        <v>0</v>
      </c>
      <c r="V44" s="269">
        <f t="shared" si="1"/>
        <v>0</v>
      </c>
      <c r="X44" s="148"/>
      <c r="Y44" s="148"/>
      <c r="Z44" s="148"/>
      <c r="AA44" s="150"/>
      <c r="AB44" s="148"/>
      <c r="AC44" s="148"/>
      <c r="AD44" s="150"/>
      <c r="AE44" s="148"/>
      <c r="AF44" s="148"/>
      <c r="AG44" s="150"/>
    </row>
    <row r="45" spans="1:33" ht="24" customHeight="1">
      <c r="A45" s="145"/>
      <c r="B45" s="308"/>
      <c r="C45" s="305" t="s">
        <v>424</v>
      </c>
      <c r="D45" s="154"/>
      <c r="E45" s="180" t="s">
        <v>285</v>
      </c>
      <c r="F45" s="181" t="s">
        <v>374</v>
      </c>
      <c r="G45" s="255" t="s">
        <v>273</v>
      </c>
      <c r="H45" s="182"/>
      <c r="I45" s="183"/>
      <c r="J45" s="184"/>
      <c r="K45" s="184">
        <v>1</v>
      </c>
      <c r="L45" s="258">
        <f t="shared" si="2"/>
        <v>0</v>
      </c>
      <c r="M45" s="185"/>
      <c r="N45" s="258">
        <f t="shared" si="3"/>
        <v>0</v>
      </c>
      <c r="O45" s="186"/>
      <c r="P45" s="261">
        <f t="shared" si="4"/>
        <v>0</v>
      </c>
      <c r="Q45" s="262">
        <f t="shared" si="5"/>
        <v>0</v>
      </c>
      <c r="R45" s="157"/>
      <c r="S45" s="157"/>
      <c r="T45" s="267">
        <f t="shared" si="6"/>
        <v>0</v>
      </c>
      <c r="U45" s="267">
        <f t="shared" si="0"/>
        <v>0</v>
      </c>
      <c r="V45" s="267">
        <f t="shared" si="1"/>
        <v>0</v>
      </c>
      <c r="X45" s="148"/>
      <c r="Y45" s="148"/>
      <c r="Z45" s="148"/>
      <c r="AA45" s="150"/>
      <c r="AB45" s="148"/>
      <c r="AC45" s="148"/>
      <c r="AD45" s="150"/>
      <c r="AE45" s="148"/>
      <c r="AF45" s="148"/>
      <c r="AG45" s="150"/>
    </row>
    <row r="46" spans="1:33" ht="24" customHeight="1">
      <c r="A46" s="145"/>
      <c r="B46" s="656"/>
      <c r="C46" s="309" t="s">
        <v>424</v>
      </c>
      <c r="D46" s="169"/>
      <c r="E46" s="170" t="s">
        <v>285</v>
      </c>
      <c r="F46" s="171" t="s">
        <v>374</v>
      </c>
      <c r="G46" s="257" t="s">
        <v>273</v>
      </c>
      <c r="H46" s="172"/>
      <c r="I46" s="173"/>
      <c r="J46" s="174"/>
      <c r="K46" s="174">
        <v>1</v>
      </c>
      <c r="L46" s="260">
        <f t="shared" si="2"/>
        <v>0</v>
      </c>
      <c r="M46" s="188"/>
      <c r="N46" s="260">
        <f t="shared" si="3"/>
        <v>0</v>
      </c>
      <c r="O46" s="189"/>
      <c r="P46" s="265">
        <f t="shared" si="4"/>
        <v>0</v>
      </c>
      <c r="Q46" s="266">
        <f t="shared" si="5"/>
        <v>0</v>
      </c>
      <c r="R46" s="177"/>
      <c r="S46" s="177"/>
      <c r="T46" s="269">
        <f t="shared" si="6"/>
        <v>0</v>
      </c>
      <c r="U46" s="269">
        <f t="shared" si="0"/>
        <v>0</v>
      </c>
      <c r="V46" s="269">
        <f t="shared" si="1"/>
        <v>0</v>
      </c>
      <c r="X46" s="148"/>
      <c r="Y46" s="148"/>
      <c r="Z46" s="148"/>
      <c r="AA46" s="150"/>
      <c r="AB46" s="148"/>
      <c r="AC46" s="148"/>
      <c r="AD46" s="150"/>
      <c r="AE46" s="148"/>
      <c r="AF46" s="148"/>
      <c r="AG46" s="150"/>
    </row>
    <row r="47" spans="1:33" ht="24" customHeight="1">
      <c r="A47" s="145"/>
      <c r="B47" s="308"/>
      <c r="C47" s="307"/>
      <c r="D47" s="667"/>
      <c r="E47" s="668" t="s">
        <v>879</v>
      </c>
      <c r="F47" s="669"/>
      <c r="G47" s="270" t="s">
        <v>273</v>
      </c>
      <c r="H47" s="213"/>
      <c r="I47" s="214"/>
      <c r="J47" s="296"/>
      <c r="K47" s="296">
        <v>1</v>
      </c>
      <c r="L47" s="273">
        <f t="shared" si="2"/>
        <v>0</v>
      </c>
      <c r="M47" s="674"/>
      <c r="N47" s="273">
        <f t="shared" si="3"/>
        <v>0</v>
      </c>
      <c r="O47" s="677"/>
      <c r="P47" s="279">
        <f t="shared" si="4"/>
        <v>0</v>
      </c>
      <c r="Q47" s="280">
        <f t="shared" si="5"/>
        <v>0</v>
      </c>
      <c r="R47" s="192"/>
      <c r="S47" s="192"/>
      <c r="T47" s="288">
        <f t="shared" si="6"/>
        <v>0</v>
      </c>
      <c r="U47" s="288">
        <f t="shared" si="0"/>
        <v>0</v>
      </c>
      <c r="V47" s="288">
        <f t="shared" si="1"/>
        <v>0</v>
      </c>
      <c r="X47" s="148"/>
      <c r="Y47" s="148"/>
      <c r="Z47" s="148"/>
      <c r="AA47" s="150"/>
      <c r="AB47" s="148"/>
      <c r="AC47" s="148"/>
      <c r="AD47" s="150"/>
      <c r="AE47" s="148"/>
      <c r="AF47" s="148"/>
      <c r="AG47" s="150"/>
    </row>
    <row r="48" spans="1:33" ht="24" customHeight="1">
      <c r="A48" s="145"/>
      <c r="B48" s="657"/>
      <c r="C48" s="307"/>
      <c r="D48" s="667"/>
      <c r="E48" s="668" t="s">
        <v>879</v>
      </c>
      <c r="F48" s="669"/>
      <c r="G48" s="270" t="s">
        <v>273</v>
      </c>
      <c r="H48" s="213"/>
      <c r="I48" s="214"/>
      <c r="J48" s="214"/>
      <c r="K48" s="214">
        <v>1</v>
      </c>
      <c r="L48" s="273">
        <f t="shared" si="2"/>
        <v>0</v>
      </c>
      <c r="M48" s="675"/>
      <c r="N48" s="273">
        <f t="shared" si="3"/>
        <v>0</v>
      </c>
      <c r="O48" s="678"/>
      <c r="P48" s="279">
        <f t="shared" si="4"/>
        <v>0</v>
      </c>
      <c r="Q48" s="280">
        <f t="shared" si="5"/>
        <v>0</v>
      </c>
      <c r="R48" s="192"/>
      <c r="S48" s="192"/>
      <c r="T48" s="288">
        <f t="shared" si="6"/>
        <v>0</v>
      </c>
      <c r="U48" s="288">
        <f t="shared" si="0"/>
        <v>0</v>
      </c>
      <c r="V48" s="288">
        <f t="shared" si="1"/>
        <v>0</v>
      </c>
      <c r="X48" s="148"/>
      <c r="Y48" s="148"/>
      <c r="Z48" s="148"/>
      <c r="AA48" s="150"/>
      <c r="AB48" s="148"/>
      <c r="AC48" s="148"/>
      <c r="AD48" s="150"/>
      <c r="AE48" s="148"/>
      <c r="AF48" s="148"/>
      <c r="AG48" s="150"/>
    </row>
    <row r="49" spans="1:33" ht="24" customHeight="1">
      <c r="A49" s="145"/>
      <c r="B49" s="306"/>
      <c r="C49" s="307"/>
      <c r="D49" s="667"/>
      <c r="E49" s="672" t="s">
        <v>879</v>
      </c>
      <c r="F49" s="673"/>
      <c r="G49" s="256" t="s">
        <v>273</v>
      </c>
      <c r="H49" s="166"/>
      <c r="I49" s="167"/>
      <c r="J49" s="168"/>
      <c r="K49" s="168">
        <v>1</v>
      </c>
      <c r="L49" s="259">
        <f t="shared" si="2"/>
        <v>0</v>
      </c>
      <c r="M49" s="676"/>
      <c r="N49" s="259">
        <f t="shared" si="3"/>
        <v>0</v>
      </c>
      <c r="O49" s="671"/>
      <c r="P49" s="263">
        <f t="shared" si="4"/>
        <v>0</v>
      </c>
      <c r="Q49" s="264">
        <f t="shared" si="5"/>
        <v>0</v>
      </c>
      <c r="R49" s="161"/>
      <c r="S49" s="161"/>
      <c r="T49" s="268">
        <f t="shared" si="6"/>
        <v>0</v>
      </c>
      <c r="U49" s="268">
        <f t="shared" si="0"/>
        <v>0</v>
      </c>
      <c r="V49" s="268">
        <f t="shared" si="1"/>
        <v>0</v>
      </c>
      <c r="X49" s="148"/>
      <c r="Y49" s="148"/>
      <c r="Z49" s="148"/>
      <c r="AA49" s="150"/>
      <c r="AB49" s="148"/>
      <c r="AC49" s="148"/>
      <c r="AD49" s="150"/>
      <c r="AE49" s="148"/>
      <c r="AF49" s="148"/>
      <c r="AG49" s="150"/>
    </row>
    <row r="50" spans="1:33" ht="24" customHeight="1">
      <c r="B50" s="308"/>
      <c r="C50" s="307"/>
      <c r="D50" s="667"/>
      <c r="E50" s="668" t="s">
        <v>879</v>
      </c>
      <c r="F50" s="669"/>
      <c r="G50" s="270" t="s">
        <v>273</v>
      </c>
      <c r="H50" s="213"/>
      <c r="I50" s="214"/>
      <c r="J50" s="214"/>
      <c r="K50" s="214">
        <v>1</v>
      </c>
      <c r="L50" s="273">
        <f t="shared" si="2"/>
        <v>0</v>
      </c>
      <c r="M50" s="675"/>
      <c r="N50" s="273">
        <f t="shared" si="3"/>
        <v>0</v>
      </c>
      <c r="O50" s="678"/>
      <c r="P50" s="279">
        <f t="shared" si="4"/>
        <v>0</v>
      </c>
      <c r="Q50" s="280">
        <f t="shared" si="5"/>
        <v>0</v>
      </c>
      <c r="R50" s="192"/>
      <c r="S50" s="192"/>
      <c r="T50" s="288">
        <f t="shared" si="6"/>
        <v>0</v>
      </c>
      <c r="U50" s="288">
        <f t="shared" si="0"/>
        <v>0</v>
      </c>
      <c r="V50" s="288">
        <f t="shared" si="1"/>
        <v>0</v>
      </c>
      <c r="X50" s="148"/>
      <c r="Y50" s="148"/>
      <c r="Z50" s="148"/>
      <c r="AA50" s="150"/>
      <c r="AB50" s="148"/>
      <c r="AC50" s="148"/>
      <c r="AD50" s="150"/>
      <c r="AE50" s="148"/>
      <c r="AF50" s="148"/>
      <c r="AG50" s="150"/>
    </row>
    <row r="51" spans="1:33" ht="24" customHeight="1">
      <c r="B51" s="306"/>
      <c r="C51" s="307"/>
      <c r="D51" s="667"/>
      <c r="E51" s="672" t="s">
        <v>879</v>
      </c>
      <c r="F51" s="673"/>
      <c r="G51" s="256" t="s">
        <v>273</v>
      </c>
      <c r="H51" s="166"/>
      <c r="I51" s="167"/>
      <c r="J51" s="168"/>
      <c r="K51" s="168">
        <v>1</v>
      </c>
      <c r="L51" s="259">
        <f>ROUNDDOWN(H51*I51*J51*K51,3)</f>
        <v>0</v>
      </c>
      <c r="M51" s="676"/>
      <c r="N51" s="259">
        <f>M51*L51</f>
        <v>0</v>
      </c>
      <c r="O51" s="671"/>
      <c r="P51" s="263">
        <f>L51*O51</f>
        <v>0</v>
      </c>
      <c r="Q51" s="264">
        <f>N51-P51</f>
        <v>0</v>
      </c>
      <c r="R51" s="161"/>
      <c r="S51" s="161"/>
      <c r="T51" s="268">
        <f>IF(S51="",R51,MIN(R51:S51))</f>
        <v>0</v>
      </c>
      <c r="U51" s="268">
        <f t="shared" si="0"/>
        <v>0</v>
      </c>
      <c r="V51" s="268">
        <f t="shared" si="1"/>
        <v>0</v>
      </c>
      <c r="X51" s="148"/>
      <c r="Y51" s="148"/>
      <c r="Z51" s="148"/>
      <c r="AA51" s="150"/>
      <c r="AB51" s="148"/>
      <c r="AC51" s="148"/>
      <c r="AD51" s="150"/>
      <c r="AE51" s="148"/>
      <c r="AF51" s="148"/>
      <c r="AG51" s="150"/>
    </row>
    <row r="52" spans="1:33" ht="24" customHeight="1">
      <c r="B52" s="308"/>
      <c r="C52" s="307"/>
      <c r="D52" s="667"/>
      <c r="E52" s="672" t="s">
        <v>879</v>
      </c>
      <c r="F52" s="673"/>
      <c r="G52" s="256" t="s">
        <v>273</v>
      </c>
      <c r="H52" s="166"/>
      <c r="I52" s="167"/>
      <c r="J52" s="167"/>
      <c r="K52" s="168">
        <v>1</v>
      </c>
      <c r="L52" s="259">
        <f>ROUNDDOWN(H52*I52*J52*K52,3)</f>
        <v>0</v>
      </c>
      <c r="M52" s="676"/>
      <c r="N52" s="259">
        <f>M52*L52</f>
        <v>0</v>
      </c>
      <c r="O52" s="671"/>
      <c r="P52" s="263">
        <f>L52*O52</f>
        <v>0</v>
      </c>
      <c r="Q52" s="264">
        <f>N52-P52</f>
        <v>0</v>
      </c>
      <c r="R52" s="161"/>
      <c r="S52" s="161"/>
      <c r="T52" s="268">
        <f>IF(S52="",R52,MIN(R52:S52))</f>
        <v>0</v>
      </c>
      <c r="U52" s="268">
        <f t="shared" si="0"/>
        <v>0</v>
      </c>
      <c r="V52" s="268">
        <f t="shared" si="1"/>
        <v>0</v>
      </c>
      <c r="X52" s="148"/>
      <c r="Y52" s="148"/>
      <c r="Z52" s="148"/>
      <c r="AA52" s="150"/>
      <c r="AB52" s="148"/>
      <c r="AC52" s="148"/>
      <c r="AD52" s="150"/>
      <c r="AE52" s="148"/>
      <c r="AF52" s="148"/>
      <c r="AG52" s="150"/>
    </row>
    <row r="53" spans="1:33" ht="24" customHeight="1">
      <c r="B53" s="308"/>
      <c r="C53" s="307"/>
      <c r="D53" s="667"/>
      <c r="E53" s="672" t="s">
        <v>879</v>
      </c>
      <c r="F53" s="673"/>
      <c r="G53" s="256" t="s">
        <v>273</v>
      </c>
      <c r="H53" s="166"/>
      <c r="I53" s="167"/>
      <c r="J53" s="167"/>
      <c r="K53" s="168">
        <v>1</v>
      </c>
      <c r="L53" s="259">
        <f>ROUNDDOWN(H53*I53*J53*K53,3)</f>
        <v>0</v>
      </c>
      <c r="M53" s="676"/>
      <c r="N53" s="259">
        <f>M53*L53</f>
        <v>0</v>
      </c>
      <c r="O53" s="671"/>
      <c r="P53" s="263">
        <f>L53*O53</f>
        <v>0</v>
      </c>
      <c r="Q53" s="264">
        <f>N53-P53</f>
        <v>0</v>
      </c>
      <c r="R53" s="161"/>
      <c r="S53" s="161"/>
      <c r="T53" s="268">
        <f>IF(S53="",R53,MIN(R53:S53))</f>
        <v>0</v>
      </c>
      <c r="U53" s="268">
        <f t="shared" si="0"/>
        <v>0</v>
      </c>
      <c r="V53" s="268">
        <f t="shared" si="1"/>
        <v>0</v>
      </c>
      <c r="X53" s="148"/>
      <c r="Y53" s="148"/>
      <c r="Z53" s="148"/>
      <c r="AA53" s="150"/>
      <c r="AB53" s="148"/>
      <c r="AC53" s="148"/>
      <c r="AD53" s="150"/>
      <c r="AE53" s="148"/>
      <c r="AF53" s="148"/>
      <c r="AG53" s="150"/>
    </row>
    <row r="54" spans="1:33" ht="24" customHeight="1">
      <c r="B54" s="306"/>
      <c r="C54" s="307"/>
      <c r="D54" s="667"/>
      <c r="E54" s="672" t="s">
        <v>887</v>
      </c>
      <c r="F54" s="673"/>
      <c r="G54" s="256" t="s">
        <v>273</v>
      </c>
      <c r="H54" s="166"/>
      <c r="I54" s="167"/>
      <c r="J54" s="168"/>
      <c r="K54" s="168">
        <v>1</v>
      </c>
      <c r="L54" s="259">
        <f t="shared" si="2"/>
        <v>0</v>
      </c>
      <c r="M54" s="676"/>
      <c r="N54" s="259">
        <f t="shared" si="3"/>
        <v>0</v>
      </c>
      <c r="O54" s="671"/>
      <c r="P54" s="263">
        <f t="shared" si="4"/>
        <v>0</v>
      </c>
      <c r="Q54" s="264">
        <f t="shared" si="5"/>
        <v>0</v>
      </c>
      <c r="R54" s="161"/>
      <c r="S54" s="161"/>
      <c r="T54" s="268">
        <f t="shared" si="6"/>
        <v>0</v>
      </c>
      <c r="U54" s="268">
        <f t="shared" si="0"/>
        <v>0</v>
      </c>
      <c r="V54" s="268">
        <f t="shared" si="1"/>
        <v>0</v>
      </c>
      <c r="X54" s="148"/>
      <c r="Y54" s="148"/>
      <c r="Z54" s="148"/>
      <c r="AA54" s="150"/>
      <c r="AB54" s="148"/>
      <c r="AC54" s="148"/>
      <c r="AD54" s="150"/>
      <c r="AE54" s="148"/>
      <c r="AF54" s="148"/>
      <c r="AG54" s="150"/>
    </row>
    <row r="55" spans="1:33" ht="24" customHeight="1">
      <c r="B55" s="308"/>
      <c r="C55" s="307"/>
      <c r="D55" s="667"/>
      <c r="E55" s="672" t="s">
        <v>881</v>
      </c>
      <c r="F55" s="673"/>
      <c r="G55" s="256" t="s">
        <v>273</v>
      </c>
      <c r="H55" s="166"/>
      <c r="I55" s="167"/>
      <c r="J55" s="167"/>
      <c r="K55" s="168">
        <v>1</v>
      </c>
      <c r="L55" s="259">
        <f t="shared" si="2"/>
        <v>0</v>
      </c>
      <c r="M55" s="676"/>
      <c r="N55" s="259">
        <f t="shared" si="3"/>
        <v>0</v>
      </c>
      <c r="O55" s="671"/>
      <c r="P55" s="263">
        <f t="shared" si="4"/>
        <v>0</v>
      </c>
      <c r="Q55" s="264">
        <f t="shared" si="5"/>
        <v>0</v>
      </c>
      <c r="R55" s="161"/>
      <c r="S55" s="161"/>
      <c r="T55" s="268">
        <f t="shared" si="6"/>
        <v>0</v>
      </c>
      <c r="U55" s="268">
        <f t="shared" si="0"/>
        <v>0</v>
      </c>
      <c r="V55" s="268">
        <f t="shared" si="1"/>
        <v>0</v>
      </c>
      <c r="X55" s="148"/>
      <c r="Y55" s="148"/>
      <c r="Z55" s="148"/>
      <c r="AA55" s="150"/>
      <c r="AB55" s="148"/>
      <c r="AC55" s="148"/>
      <c r="AD55" s="150"/>
      <c r="AE55" s="148"/>
      <c r="AF55" s="148"/>
      <c r="AG55" s="150"/>
    </row>
    <row r="56" spans="1:33" ht="24" customHeight="1">
      <c r="B56" s="308"/>
      <c r="C56" s="307"/>
      <c r="D56" s="667"/>
      <c r="E56" s="672" t="s">
        <v>879</v>
      </c>
      <c r="F56" s="673"/>
      <c r="G56" s="256" t="s">
        <v>273</v>
      </c>
      <c r="H56" s="166"/>
      <c r="I56" s="167"/>
      <c r="J56" s="167"/>
      <c r="K56" s="168">
        <v>1</v>
      </c>
      <c r="L56" s="259">
        <f t="shared" si="2"/>
        <v>0</v>
      </c>
      <c r="M56" s="676"/>
      <c r="N56" s="259">
        <f t="shared" si="3"/>
        <v>0</v>
      </c>
      <c r="O56" s="671"/>
      <c r="P56" s="263">
        <f t="shared" si="4"/>
        <v>0</v>
      </c>
      <c r="Q56" s="264">
        <f t="shared" si="5"/>
        <v>0</v>
      </c>
      <c r="R56" s="161"/>
      <c r="S56" s="161"/>
      <c r="T56" s="268">
        <f t="shared" si="6"/>
        <v>0</v>
      </c>
      <c r="U56" s="268">
        <f t="shared" si="0"/>
        <v>0</v>
      </c>
      <c r="V56" s="268">
        <f t="shared" si="1"/>
        <v>0</v>
      </c>
      <c r="X56" s="148"/>
      <c r="Y56" s="148"/>
      <c r="Z56" s="148"/>
      <c r="AA56" s="150"/>
      <c r="AB56" s="148"/>
      <c r="AC56" s="148"/>
      <c r="AD56" s="150"/>
      <c r="AE56" s="148"/>
      <c r="AF56" s="148"/>
      <c r="AG56" s="150"/>
    </row>
    <row r="57" spans="1:33" ht="24" customHeight="1">
      <c r="B57" s="308"/>
      <c r="C57" s="307"/>
      <c r="D57" s="158"/>
      <c r="E57" s="164"/>
      <c r="F57" s="165"/>
      <c r="G57" s="256" t="s">
        <v>273</v>
      </c>
      <c r="H57" s="166"/>
      <c r="I57" s="167"/>
      <c r="J57" s="167"/>
      <c r="K57" s="168">
        <v>1</v>
      </c>
      <c r="L57" s="259">
        <f t="shared" si="2"/>
        <v>0</v>
      </c>
      <c r="M57" s="660"/>
      <c r="N57" s="259">
        <f t="shared" si="3"/>
        <v>0</v>
      </c>
      <c r="O57" s="658"/>
      <c r="P57" s="263">
        <f t="shared" si="4"/>
        <v>0</v>
      </c>
      <c r="Q57" s="264">
        <f t="shared" si="5"/>
        <v>0</v>
      </c>
      <c r="R57" s="161"/>
      <c r="S57" s="161"/>
      <c r="T57" s="268">
        <f t="shared" si="6"/>
        <v>0</v>
      </c>
      <c r="U57" s="268">
        <f t="shared" si="0"/>
        <v>0</v>
      </c>
      <c r="V57" s="268">
        <f t="shared" si="1"/>
        <v>0</v>
      </c>
      <c r="X57" s="148"/>
      <c r="Y57" s="148"/>
      <c r="Z57" s="148"/>
      <c r="AA57" s="150"/>
      <c r="AB57" s="148"/>
      <c r="AC57" s="148"/>
      <c r="AD57" s="150"/>
      <c r="AE57" s="148"/>
      <c r="AF57" s="148"/>
      <c r="AG57" s="150"/>
    </row>
    <row r="58" spans="1:33" ht="24" customHeight="1">
      <c r="B58" s="308"/>
      <c r="C58" s="309"/>
      <c r="D58" s="169"/>
      <c r="E58" s="170"/>
      <c r="F58" s="171"/>
      <c r="G58" s="257" t="s">
        <v>273</v>
      </c>
      <c r="H58" s="172"/>
      <c r="I58" s="173"/>
      <c r="J58" s="174"/>
      <c r="K58" s="174">
        <v>1</v>
      </c>
      <c r="L58" s="260">
        <f t="shared" si="2"/>
        <v>0</v>
      </c>
      <c r="M58" s="661"/>
      <c r="N58" s="260">
        <f t="shared" si="3"/>
        <v>0</v>
      </c>
      <c r="O58" s="662"/>
      <c r="P58" s="265">
        <f t="shared" si="4"/>
        <v>0</v>
      </c>
      <c r="Q58" s="266">
        <f t="shared" si="5"/>
        <v>0</v>
      </c>
      <c r="R58" s="177"/>
      <c r="S58" s="177"/>
      <c r="T58" s="269">
        <f t="shared" si="6"/>
        <v>0</v>
      </c>
      <c r="U58" s="269">
        <f t="shared" si="0"/>
        <v>0</v>
      </c>
      <c r="V58" s="269">
        <f t="shared" si="1"/>
        <v>0</v>
      </c>
      <c r="X58" s="148"/>
      <c r="Y58" s="148"/>
      <c r="Z58" s="148"/>
      <c r="AA58" s="150"/>
      <c r="AB58" s="148"/>
      <c r="AC58" s="148"/>
      <c r="AD58" s="150"/>
      <c r="AE58" s="148"/>
      <c r="AF58" s="148"/>
      <c r="AG58" s="150"/>
    </row>
    <row r="59" spans="1:33" s="152" customFormat="1" ht="24" customHeight="1">
      <c r="A59" s="151"/>
      <c r="B59" s="917" t="s">
        <v>287</v>
      </c>
      <c r="C59" s="297"/>
      <c r="D59" s="298"/>
      <c r="E59" s="299"/>
      <c r="F59" s="299"/>
      <c r="G59" s="243"/>
      <c r="H59" s="300"/>
      <c r="I59" s="300"/>
      <c r="J59" s="300"/>
      <c r="K59" s="301"/>
      <c r="L59" s="274">
        <f>SUM(L4:L58)</f>
        <v>0</v>
      </c>
      <c r="M59" s="302"/>
      <c r="N59" s="274">
        <f>SUM(N4:N58)</f>
        <v>0</v>
      </c>
      <c r="O59" s="274"/>
      <c r="P59" s="274">
        <f>SUM(P4:P58)</f>
        <v>0</v>
      </c>
      <c r="Q59" s="274">
        <f>SUM(Q4:Q58)</f>
        <v>0</v>
      </c>
      <c r="R59" s="289"/>
      <c r="S59" s="289"/>
      <c r="T59" s="290"/>
      <c r="U59" s="291">
        <f>SUM(U4:U58)</f>
        <v>0</v>
      </c>
      <c r="V59" s="291">
        <f>SUM(V4:V58)</f>
        <v>0</v>
      </c>
      <c r="X59" s="549"/>
      <c r="Y59" s="549"/>
      <c r="Z59" s="549"/>
      <c r="AA59" s="151"/>
      <c r="AB59" s="549"/>
      <c r="AC59" s="549"/>
      <c r="AD59" s="151"/>
      <c r="AE59" s="549"/>
      <c r="AF59" s="549"/>
      <c r="AG59" s="151"/>
    </row>
    <row r="60" spans="1:33" s="152" customFormat="1" ht="24" customHeight="1">
      <c r="A60" s="151"/>
      <c r="B60" s="917"/>
      <c r="C60" s="297"/>
      <c r="D60" s="298"/>
      <c r="E60" s="299"/>
      <c r="F60" s="299"/>
      <c r="G60" s="243"/>
      <c r="H60" s="300"/>
      <c r="I60" s="300"/>
      <c r="J60" s="300"/>
      <c r="K60" s="301"/>
      <c r="L60" s="274">
        <f>ROUNDDOWN(L59,2)</f>
        <v>0</v>
      </c>
      <c r="M60" s="302"/>
      <c r="N60" s="274">
        <f>ROUNDDOWN(N59,2)</f>
        <v>0</v>
      </c>
      <c r="O60" s="274"/>
      <c r="P60" s="274">
        <f>ROUNDDOWN(P59,2)</f>
        <v>0</v>
      </c>
      <c r="Q60" s="274">
        <f>ROUNDDOWN(Q59,2)</f>
        <v>0</v>
      </c>
      <c r="R60" s="289"/>
      <c r="S60" s="289"/>
      <c r="T60" s="290" t="s">
        <v>288</v>
      </c>
      <c r="U60" s="292">
        <f>ROUNDDOWN(U59,-2)</f>
        <v>0</v>
      </c>
      <c r="V60" s="292">
        <f>ROUNDDOWN(V59,-2)</f>
        <v>0</v>
      </c>
      <c r="X60" s="549"/>
      <c r="Y60" s="549"/>
      <c r="Z60" s="549"/>
      <c r="AA60" s="151"/>
      <c r="AB60" s="549"/>
      <c r="AC60" s="549"/>
      <c r="AD60" s="151"/>
      <c r="AE60" s="549"/>
      <c r="AF60" s="549"/>
      <c r="AG60" s="151"/>
    </row>
    <row r="61" spans="1:33" ht="24" customHeight="1">
      <c r="B61" s="304" t="s">
        <v>289</v>
      </c>
      <c r="C61" s="305" t="s">
        <v>790</v>
      </c>
      <c r="D61" s="154"/>
      <c r="E61" s="180" t="s">
        <v>877</v>
      </c>
      <c r="F61" s="181" t="s">
        <v>374</v>
      </c>
      <c r="G61" s="255" t="s">
        <v>273</v>
      </c>
      <c r="H61" s="182"/>
      <c r="I61" s="183"/>
      <c r="J61" s="183"/>
      <c r="K61" s="183">
        <v>1</v>
      </c>
      <c r="L61" s="258">
        <f t="shared" ref="L61:L127" si="7">ROUNDDOWN(H61*I61*J61*K61,3)</f>
        <v>0</v>
      </c>
      <c r="M61" s="179"/>
      <c r="N61" s="258">
        <f t="shared" ref="N61:N127" si="8">M61*L61</f>
        <v>0</v>
      </c>
      <c r="O61" s="201"/>
      <c r="P61" s="261">
        <f t="shared" ref="P61:P127" si="9">L61*O61</f>
        <v>0</v>
      </c>
      <c r="Q61" s="262">
        <f t="shared" ref="Q61:Q127" si="10">N61-P61</f>
        <v>0</v>
      </c>
      <c r="R61" s="157"/>
      <c r="S61" s="157"/>
      <c r="T61" s="267">
        <f t="shared" ref="T61:T127" si="11">IF(S61="",R61,MIN(R61:S61))</f>
        <v>0</v>
      </c>
      <c r="U61" s="267">
        <f t="shared" ref="U61:U124" si="12">ROUNDDOWN(R61*N61,0)</f>
        <v>0</v>
      </c>
      <c r="V61" s="267">
        <f t="shared" ref="V61:V124" si="13">ROUNDDOWN(P61*T61,0)</f>
        <v>0</v>
      </c>
      <c r="X61" s="148"/>
      <c r="Y61" s="148"/>
      <c r="Z61" s="148"/>
      <c r="AA61" s="150"/>
      <c r="AB61" s="148"/>
      <c r="AC61" s="148"/>
      <c r="AD61" s="150"/>
      <c r="AE61" s="148"/>
      <c r="AF61" s="148"/>
      <c r="AG61" s="150"/>
    </row>
    <row r="62" spans="1:33" ht="24" customHeight="1">
      <c r="B62" s="308"/>
      <c r="C62" s="307" t="s">
        <v>787</v>
      </c>
      <c r="D62" s="158"/>
      <c r="E62" s="197" t="s">
        <v>877</v>
      </c>
      <c r="F62" s="198" t="s">
        <v>789</v>
      </c>
      <c r="G62" s="256" t="s">
        <v>273</v>
      </c>
      <c r="H62" s="213"/>
      <c r="I62" s="214"/>
      <c r="J62" s="167"/>
      <c r="K62" s="214">
        <v>1</v>
      </c>
      <c r="L62" s="259">
        <f t="shared" si="7"/>
        <v>0</v>
      </c>
      <c r="M62" s="200"/>
      <c r="N62" s="259">
        <f t="shared" si="8"/>
        <v>0</v>
      </c>
      <c r="O62" s="163"/>
      <c r="P62" s="263">
        <f t="shared" si="9"/>
        <v>0</v>
      </c>
      <c r="Q62" s="264">
        <f t="shared" si="10"/>
        <v>0</v>
      </c>
      <c r="R62" s="161"/>
      <c r="S62" s="161"/>
      <c r="T62" s="268">
        <f t="shared" si="11"/>
        <v>0</v>
      </c>
      <c r="U62" s="268">
        <f t="shared" si="12"/>
        <v>0</v>
      </c>
      <c r="V62" s="268">
        <f t="shared" si="13"/>
        <v>0</v>
      </c>
      <c r="X62" s="148"/>
      <c r="Y62" s="148"/>
      <c r="Z62" s="148"/>
      <c r="AA62" s="150"/>
      <c r="AB62" s="148"/>
      <c r="AC62" s="148"/>
      <c r="AD62" s="150"/>
      <c r="AE62" s="148"/>
      <c r="AF62" s="148"/>
      <c r="AG62" s="150"/>
    </row>
    <row r="63" spans="1:33" ht="24" customHeight="1">
      <c r="B63" s="308"/>
      <c r="C63" s="307" t="s">
        <v>791</v>
      </c>
      <c r="D63" s="158"/>
      <c r="E63" s="197" t="s">
        <v>877</v>
      </c>
      <c r="F63" s="198" t="s">
        <v>789</v>
      </c>
      <c r="G63" s="256" t="s">
        <v>273</v>
      </c>
      <c r="H63" s="213"/>
      <c r="I63" s="214"/>
      <c r="J63" s="167"/>
      <c r="K63" s="214">
        <v>1</v>
      </c>
      <c r="L63" s="259">
        <f t="shared" si="7"/>
        <v>0</v>
      </c>
      <c r="M63" s="200"/>
      <c r="N63" s="259">
        <f t="shared" si="8"/>
        <v>0</v>
      </c>
      <c r="O63" s="200"/>
      <c r="P63" s="263">
        <f t="shared" si="9"/>
        <v>0</v>
      </c>
      <c r="Q63" s="264">
        <f t="shared" si="10"/>
        <v>0</v>
      </c>
      <c r="R63" s="161"/>
      <c r="S63" s="161"/>
      <c r="T63" s="268">
        <f t="shared" si="11"/>
        <v>0</v>
      </c>
      <c r="U63" s="268">
        <f t="shared" si="12"/>
        <v>0</v>
      </c>
      <c r="V63" s="268">
        <f t="shared" si="13"/>
        <v>0</v>
      </c>
      <c r="X63" s="148"/>
      <c r="Y63" s="148"/>
      <c r="Z63" s="148"/>
      <c r="AA63" s="150"/>
      <c r="AB63" s="148"/>
      <c r="AC63" s="148"/>
      <c r="AD63" s="150"/>
      <c r="AE63" s="148"/>
      <c r="AF63" s="148"/>
      <c r="AG63" s="150"/>
    </row>
    <row r="64" spans="1:33" ht="24" customHeight="1">
      <c r="B64" s="308"/>
      <c r="C64" s="309" t="s">
        <v>682</v>
      </c>
      <c r="D64" s="169"/>
      <c r="E64" s="202" t="s">
        <v>877</v>
      </c>
      <c r="F64" s="203" t="s">
        <v>789</v>
      </c>
      <c r="G64" s="257" t="s">
        <v>273</v>
      </c>
      <c r="H64" s="205"/>
      <c r="I64" s="206"/>
      <c r="J64" s="173"/>
      <c r="K64" s="206">
        <v>1</v>
      </c>
      <c r="L64" s="260">
        <f t="shared" si="7"/>
        <v>0</v>
      </c>
      <c r="M64" s="212"/>
      <c r="N64" s="260">
        <f t="shared" si="8"/>
        <v>0</v>
      </c>
      <c r="O64" s="212"/>
      <c r="P64" s="265">
        <f t="shared" si="9"/>
        <v>0</v>
      </c>
      <c r="Q64" s="266">
        <f t="shared" si="10"/>
        <v>0</v>
      </c>
      <c r="R64" s="177"/>
      <c r="S64" s="177"/>
      <c r="T64" s="269">
        <f t="shared" si="11"/>
        <v>0</v>
      </c>
      <c r="U64" s="269">
        <f t="shared" si="12"/>
        <v>0</v>
      </c>
      <c r="V64" s="269">
        <f t="shared" si="13"/>
        <v>0</v>
      </c>
      <c r="X64" s="148"/>
      <c r="Y64" s="148"/>
      <c r="Z64" s="148"/>
      <c r="AA64" s="150"/>
      <c r="AB64" s="148"/>
      <c r="AC64" s="148"/>
      <c r="AD64" s="150"/>
      <c r="AE64" s="148"/>
      <c r="AF64" s="148"/>
      <c r="AG64" s="150"/>
    </row>
    <row r="65" spans="1:33" ht="24" customHeight="1">
      <c r="B65" s="308"/>
      <c r="C65" s="305" t="s">
        <v>795</v>
      </c>
      <c r="D65" s="154"/>
      <c r="E65" s="180" t="s">
        <v>877</v>
      </c>
      <c r="F65" s="181" t="s">
        <v>374</v>
      </c>
      <c r="G65" s="255" t="s">
        <v>273</v>
      </c>
      <c r="H65" s="182"/>
      <c r="I65" s="183"/>
      <c r="J65" s="183"/>
      <c r="K65" s="183">
        <v>1</v>
      </c>
      <c r="L65" s="258">
        <f t="shared" si="7"/>
        <v>0</v>
      </c>
      <c r="M65" s="179"/>
      <c r="N65" s="258">
        <f t="shared" si="8"/>
        <v>0</v>
      </c>
      <c r="O65" s="201"/>
      <c r="P65" s="261">
        <f t="shared" si="9"/>
        <v>0</v>
      </c>
      <c r="Q65" s="262">
        <f t="shared" si="10"/>
        <v>0</v>
      </c>
      <c r="R65" s="157"/>
      <c r="S65" s="157"/>
      <c r="T65" s="267">
        <f t="shared" si="11"/>
        <v>0</v>
      </c>
      <c r="U65" s="267">
        <f t="shared" si="12"/>
        <v>0</v>
      </c>
      <c r="V65" s="267">
        <f t="shared" si="13"/>
        <v>0</v>
      </c>
      <c r="X65" s="148"/>
      <c r="Y65" s="148"/>
      <c r="Z65" s="148"/>
      <c r="AA65" s="150"/>
      <c r="AB65" s="148"/>
      <c r="AC65" s="148"/>
      <c r="AD65" s="150"/>
      <c r="AE65" s="148"/>
      <c r="AF65" s="148"/>
      <c r="AG65" s="150"/>
    </row>
    <row r="66" spans="1:33" ht="24" customHeight="1">
      <c r="B66" s="308"/>
      <c r="C66" s="307" t="s">
        <v>815</v>
      </c>
      <c r="D66" s="158"/>
      <c r="E66" s="197" t="s">
        <v>796</v>
      </c>
      <c r="F66" s="198" t="s">
        <v>374</v>
      </c>
      <c r="G66" s="270" t="s">
        <v>273</v>
      </c>
      <c r="H66" s="213"/>
      <c r="I66" s="214"/>
      <c r="J66" s="214"/>
      <c r="K66" s="214">
        <v>1</v>
      </c>
      <c r="L66" s="273">
        <f t="shared" si="7"/>
        <v>0</v>
      </c>
      <c r="M66" s="200"/>
      <c r="N66" s="273">
        <f t="shared" si="8"/>
        <v>0</v>
      </c>
      <c r="O66" s="211"/>
      <c r="P66" s="279">
        <f t="shared" si="9"/>
        <v>0</v>
      </c>
      <c r="Q66" s="280">
        <f t="shared" si="10"/>
        <v>0</v>
      </c>
      <c r="R66" s="192"/>
      <c r="S66" s="192"/>
      <c r="T66" s="288">
        <f t="shared" si="11"/>
        <v>0</v>
      </c>
      <c r="U66" s="288">
        <f t="shared" si="12"/>
        <v>0</v>
      </c>
      <c r="V66" s="288">
        <f t="shared" si="13"/>
        <v>0</v>
      </c>
      <c r="X66" s="148"/>
      <c r="Y66" s="148"/>
      <c r="Z66" s="148"/>
      <c r="AA66" s="150"/>
      <c r="AB66" s="148"/>
      <c r="AC66" s="148"/>
      <c r="AD66" s="150"/>
      <c r="AE66" s="148"/>
      <c r="AF66" s="148"/>
      <c r="AG66" s="150"/>
    </row>
    <row r="67" spans="1:33" ht="24" customHeight="1">
      <c r="B67" s="308"/>
      <c r="C67" s="307"/>
      <c r="D67" s="158"/>
      <c r="E67" s="197" t="s">
        <v>796</v>
      </c>
      <c r="F67" s="198" t="s">
        <v>374</v>
      </c>
      <c r="G67" s="256" t="s">
        <v>273</v>
      </c>
      <c r="H67" s="213"/>
      <c r="I67" s="214"/>
      <c r="J67" s="167"/>
      <c r="K67" s="214">
        <v>1</v>
      </c>
      <c r="L67" s="259">
        <f t="shared" si="7"/>
        <v>0</v>
      </c>
      <c r="M67" s="200"/>
      <c r="N67" s="259">
        <f t="shared" si="8"/>
        <v>0</v>
      </c>
      <c r="O67" s="163"/>
      <c r="P67" s="263">
        <f t="shared" si="9"/>
        <v>0</v>
      </c>
      <c r="Q67" s="264">
        <f t="shared" si="10"/>
        <v>0</v>
      </c>
      <c r="R67" s="161"/>
      <c r="S67" s="161"/>
      <c r="T67" s="268">
        <f t="shared" si="11"/>
        <v>0</v>
      </c>
      <c r="U67" s="268">
        <f t="shared" si="12"/>
        <v>0</v>
      </c>
      <c r="V67" s="268">
        <f t="shared" si="13"/>
        <v>0</v>
      </c>
      <c r="X67" s="148"/>
      <c r="Y67" s="148"/>
      <c r="Z67" s="148"/>
      <c r="AA67" s="150"/>
      <c r="AB67" s="148"/>
      <c r="AC67" s="148"/>
      <c r="AD67" s="150"/>
      <c r="AE67" s="148"/>
      <c r="AF67" s="148"/>
      <c r="AG67" s="150"/>
    </row>
    <row r="68" spans="1:33" ht="24" customHeight="1">
      <c r="A68" s="145"/>
      <c r="B68" s="308"/>
      <c r="C68" s="309"/>
      <c r="D68" s="169"/>
      <c r="E68" s="202" t="s">
        <v>796</v>
      </c>
      <c r="F68" s="203" t="s">
        <v>374</v>
      </c>
      <c r="G68" s="257" t="s">
        <v>273</v>
      </c>
      <c r="H68" s="205"/>
      <c r="I68" s="206"/>
      <c r="J68" s="173"/>
      <c r="K68" s="206">
        <v>1</v>
      </c>
      <c r="L68" s="260">
        <f t="shared" si="7"/>
        <v>0</v>
      </c>
      <c r="M68" s="212"/>
      <c r="N68" s="260">
        <f t="shared" si="8"/>
        <v>0</v>
      </c>
      <c r="O68" s="204"/>
      <c r="P68" s="265">
        <f t="shared" si="9"/>
        <v>0</v>
      </c>
      <c r="Q68" s="266">
        <f t="shared" si="10"/>
        <v>0</v>
      </c>
      <c r="R68" s="209"/>
      <c r="S68" s="209"/>
      <c r="T68" s="293">
        <f t="shared" si="11"/>
        <v>0</v>
      </c>
      <c r="U68" s="293">
        <f t="shared" si="12"/>
        <v>0</v>
      </c>
      <c r="V68" s="293">
        <f t="shared" si="13"/>
        <v>0</v>
      </c>
      <c r="X68" s="148"/>
      <c r="Y68" s="148"/>
      <c r="Z68" s="148"/>
      <c r="AA68" s="150"/>
      <c r="AB68" s="148"/>
      <c r="AC68" s="148"/>
      <c r="AD68" s="150"/>
      <c r="AE68" s="148"/>
      <c r="AF68" s="148"/>
      <c r="AG68" s="150"/>
    </row>
    <row r="69" spans="1:33" ht="24" customHeight="1">
      <c r="A69" s="145"/>
      <c r="B69" s="308"/>
      <c r="C69" s="305" t="s">
        <v>799</v>
      </c>
      <c r="D69" s="154"/>
      <c r="E69" s="354" t="s">
        <v>877</v>
      </c>
      <c r="F69" s="355" t="s">
        <v>789</v>
      </c>
      <c r="G69" s="356" t="s">
        <v>273</v>
      </c>
      <c r="H69" s="357"/>
      <c r="I69" s="358"/>
      <c r="J69" s="358"/>
      <c r="K69" s="358">
        <v>1</v>
      </c>
      <c r="L69" s="360">
        <f t="shared" si="7"/>
        <v>0</v>
      </c>
      <c r="M69" s="648"/>
      <c r="N69" s="360">
        <f t="shared" si="8"/>
        <v>0</v>
      </c>
      <c r="O69" s="649"/>
      <c r="P69" s="363">
        <f t="shared" si="9"/>
        <v>0</v>
      </c>
      <c r="Q69" s="364">
        <f t="shared" si="10"/>
        <v>0</v>
      </c>
      <c r="R69" s="365"/>
      <c r="S69" s="365"/>
      <c r="T69" s="366">
        <f t="shared" si="11"/>
        <v>0</v>
      </c>
      <c r="U69" s="366">
        <f t="shared" si="12"/>
        <v>0</v>
      </c>
      <c r="V69" s="366">
        <f t="shared" si="13"/>
        <v>0</v>
      </c>
      <c r="X69" s="148"/>
      <c r="Y69" s="148"/>
      <c r="Z69" s="148"/>
      <c r="AA69" s="150"/>
      <c r="AB69" s="148"/>
      <c r="AC69" s="148"/>
      <c r="AD69" s="150"/>
      <c r="AE69" s="148"/>
      <c r="AF69" s="148"/>
      <c r="AG69" s="150"/>
    </row>
    <row r="70" spans="1:33" ht="24" customHeight="1">
      <c r="A70" s="145"/>
      <c r="B70" s="308"/>
      <c r="C70" s="307"/>
      <c r="D70" s="158"/>
      <c r="E70" s="164" t="s">
        <v>877</v>
      </c>
      <c r="F70" s="165" t="s">
        <v>789</v>
      </c>
      <c r="G70" s="256" t="s">
        <v>273</v>
      </c>
      <c r="H70" s="166"/>
      <c r="I70" s="167"/>
      <c r="J70" s="167"/>
      <c r="K70" s="167">
        <v>1</v>
      </c>
      <c r="L70" s="259">
        <f t="shared" si="7"/>
        <v>0</v>
      </c>
      <c r="M70" s="162"/>
      <c r="N70" s="259">
        <f t="shared" si="8"/>
        <v>0</v>
      </c>
      <c r="O70" s="162"/>
      <c r="P70" s="263">
        <f t="shared" si="9"/>
        <v>0</v>
      </c>
      <c r="Q70" s="264">
        <f t="shared" si="10"/>
        <v>0</v>
      </c>
      <c r="R70" s="161"/>
      <c r="S70" s="161"/>
      <c r="T70" s="268">
        <f t="shared" si="11"/>
        <v>0</v>
      </c>
      <c r="U70" s="268">
        <f t="shared" si="12"/>
        <v>0</v>
      </c>
      <c r="V70" s="268">
        <f t="shared" si="13"/>
        <v>0</v>
      </c>
      <c r="X70" s="148"/>
      <c r="Y70" s="148"/>
      <c r="Z70" s="148"/>
      <c r="AA70" s="150"/>
      <c r="AB70" s="148"/>
      <c r="AC70" s="148"/>
      <c r="AD70" s="150"/>
      <c r="AE70" s="148"/>
      <c r="AF70" s="148"/>
      <c r="AG70" s="150"/>
    </row>
    <row r="71" spans="1:33" ht="24" customHeight="1">
      <c r="A71" s="145"/>
      <c r="B71" s="308"/>
      <c r="C71" s="307"/>
      <c r="D71" s="158"/>
      <c r="E71" s="197" t="s">
        <v>877</v>
      </c>
      <c r="F71" s="198" t="s">
        <v>789</v>
      </c>
      <c r="G71" s="256" t="s">
        <v>273</v>
      </c>
      <c r="H71" s="213"/>
      <c r="I71" s="214"/>
      <c r="J71" s="167"/>
      <c r="K71" s="214">
        <v>1</v>
      </c>
      <c r="L71" s="259">
        <f t="shared" si="7"/>
        <v>0</v>
      </c>
      <c r="M71" s="200"/>
      <c r="N71" s="259">
        <f t="shared" si="8"/>
        <v>0</v>
      </c>
      <c r="O71" s="163"/>
      <c r="P71" s="263">
        <f t="shared" si="9"/>
        <v>0</v>
      </c>
      <c r="Q71" s="264">
        <f t="shared" si="10"/>
        <v>0</v>
      </c>
      <c r="R71" s="161"/>
      <c r="S71" s="161"/>
      <c r="T71" s="268">
        <f t="shared" si="11"/>
        <v>0</v>
      </c>
      <c r="U71" s="268">
        <f t="shared" si="12"/>
        <v>0</v>
      </c>
      <c r="V71" s="268">
        <f t="shared" si="13"/>
        <v>0</v>
      </c>
      <c r="X71" s="148"/>
      <c r="Y71" s="148"/>
      <c r="Z71" s="148"/>
      <c r="AA71" s="150"/>
      <c r="AB71" s="148"/>
      <c r="AC71" s="148"/>
      <c r="AD71" s="150"/>
      <c r="AE71" s="148"/>
      <c r="AF71" s="148"/>
      <c r="AG71" s="150"/>
    </row>
    <row r="72" spans="1:33" ht="24" customHeight="1">
      <c r="A72" s="145"/>
      <c r="B72" s="308"/>
      <c r="C72" s="307"/>
      <c r="D72" s="158"/>
      <c r="E72" s="197" t="s">
        <v>877</v>
      </c>
      <c r="F72" s="198" t="s">
        <v>374</v>
      </c>
      <c r="G72" s="270" t="s">
        <v>273</v>
      </c>
      <c r="H72" s="213"/>
      <c r="I72" s="214"/>
      <c r="J72" s="214"/>
      <c r="K72" s="214">
        <v>1</v>
      </c>
      <c r="L72" s="273">
        <f t="shared" si="7"/>
        <v>0</v>
      </c>
      <c r="M72" s="200"/>
      <c r="N72" s="273">
        <f t="shared" si="8"/>
        <v>0</v>
      </c>
      <c r="O72" s="211"/>
      <c r="P72" s="279">
        <f t="shared" si="9"/>
        <v>0</v>
      </c>
      <c r="Q72" s="280">
        <f t="shared" si="10"/>
        <v>0</v>
      </c>
      <c r="R72" s="192"/>
      <c r="S72" s="192"/>
      <c r="T72" s="288">
        <f t="shared" si="11"/>
        <v>0</v>
      </c>
      <c r="U72" s="288">
        <f t="shared" si="12"/>
        <v>0</v>
      </c>
      <c r="V72" s="288">
        <f t="shared" si="13"/>
        <v>0</v>
      </c>
      <c r="X72" s="148"/>
      <c r="Y72" s="148"/>
      <c r="Z72" s="148"/>
      <c r="AA72" s="150"/>
      <c r="AB72" s="148"/>
      <c r="AC72" s="148"/>
      <c r="AD72" s="150"/>
      <c r="AE72" s="148"/>
      <c r="AF72" s="148"/>
      <c r="AG72" s="150"/>
    </row>
    <row r="73" spans="1:33" ht="24" customHeight="1">
      <c r="A73" s="145"/>
      <c r="B73" s="308"/>
      <c r="C73" s="307"/>
      <c r="D73" s="651"/>
      <c r="E73" s="164" t="s">
        <v>877</v>
      </c>
      <c r="F73" s="165"/>
      <c r="G73" s="256" t="s">
        <v>273</v>
      </c>
      <c r="H73" s="166"/>
      <c r="I73" s="167"/>
      <c r="J73" s="167"/>
      <c r="K73" s="167">
        <v>1</v>
      </c>
      <c r="L73" s="259">
        <f t="shared" si="7"/>
        <v>0</v>
      </c>
      <c r="M73" s="162"/>
      <c r="N73" s="259">
        <f t="shared" si="8"/>
        <v>0</v>
      </c>
      <c r="O73" s="163"/>
      <c r="P73" s="263">
        <f t="shared" si="9"/>
        <v>0</v>
      </c>
      <c r="Q73" s="264">
        <f t="shared" si="10"/>
        <v>0</v>
      </c>
      <c r="R73" s="161"/>
      <c r="S73" s="161"/>
      <c r="T73" s="268">
        <f t="shared" si="11"/>
        <v>0</v>
      </c>
      <c r="U73" s="268">
        <f t="shared" si="12"/>
        <v>0</v>
      </c>
      <c r="V73" s="268">
        <f t="shared" si="13"/>
        <v>0</v>
      </c>
      <c r="X73" s="148"/>
      <c r="Y73" s="148"/>
      <c r="Z73" s="148"/>
      <c r="AA73" s="150"/>
      <c r="AB73" s="148"/>
      <c r="AC73" s="148"/>
      <c r="AD73" s="150"/>
      <c r="AE73" s="148"/>
      <c r="AF73" s="148"/>
      <c r="AG73" s="150"/>
    </row>
    <row r="74" spans="1:33" ht="24" customHeight="1">
      <c r="A74" s="145"/>
      <c r="B74" s="308"/>
      <c r="C74" s="309"/>
      <c r="D74" s="652"/>
      <c r="E74" s="202" t="s">
        <v>796</v>
      </c>
      <c r="F74" s="203"/>
      <c r="G74" s="271" t="s">
        <v>273</v>
      </c>
      <c r="H74" s="205"/>
      <c r="I74" s="206"/>
      <c r="J74" s="206"/>
      <c r="K74" s="206">
        <v>1</v>
      </c>
      <c r="L74" s="277">
        <f t="shared" si="7"/>
        <v>0</v>
      </c>
      <c r="M74" s="212"/>
      <c r="N74" s="277">
        <f t="shared" si="8"/>
        <v>0</v>
      </c>
      <c r="O74" s="208"/>
      <c r="P74" s="281">
        <f t="shared" si="9"/>
        <v>0</v>
      </c>
      <c r="Q74" s="282">
        <f t="shared" si="10"/>
        <v>0</v>
      </c>
      <c r="R74" s="209"/>
      <c r="S74" s="209"/>
      <c r="T74" s="293">
        <f t="shared" si="11"/>
        <v>0</v>
      </c>
      <c r="U74" s="293">
        <f t="shared" si="12"/>
        <v>0</v>
      </c>
      <c r="V74" s="293">
        <f t="shared" si="13"/>
        <v>0</v>
      </c>
      <c r="X74" s="148"/>
      <c r="Y74" s="148"/>
      <c r="Z74" s="148"/>
      <c r="AA74" s="150"/>
      <c r="AB74" s="148"/>
      <c r="AC74" s="148"/>
      <c r="AD74" s="150"/>
      <c r="AE74" s="148"/>
      <c r="AF74" s="148"/>
      <c r="AG74" s="150"/>
    </row>
    <row r="75" spans="1:33" ht="24" customHeight="1">
      <c r="A75" s="145"/>
      <c r="B75" s="308"/>
      <c r="C75" s="305" t="s">
        <v>814</v>
      </c>
      <c r="D75" s="154"/>
      <c r="E75" s="180" t="s">
        <v>796</v>
      </c>
      <c r="F75" s="181" t="s">
        <v>374</v>
      </c>
      <c r="G75" s="255" t="s">
        <v>273</v>
      </c>
      <c r="H75" s="182"/>
      <c r="I75" s="183"/>
      <c r="J75" s="183"/>
      <c r="K75" s="183">
        <v>1</v>
      </c>
      <c r="L75" s="258">
        <f t="shared" si="7"/>
        <v>0</v>
      </c>
      <c r="M75" s="179"/>
      <c r="N75" s="258">
        <f t="shared" si="8"/>
        <v>0</v>
      </c>
      <c r="O75" s="201"/>
      <c r="P75" s="261">
        <f t="shared" si="9"/>
        <v>0</v>
      </c>
      <c r="Q75" s="262">
        <f t="shared" si="10"/>
        <v>0</v>
      </c>
      <c r="R75" s="157"/>
      <c r="S75" s="157"/>
      <c r="T75" s="267">
        <f t="shared" si="11"/>
        <v>0</v>
      </c>
      <c r="U75" s="267">
        <f t="shared" si="12"/>
        <v>0</v>
      </c>
      <c r="V75" s="267">
        <f t="shared" si="13"/>
        <v>0</v>
      </c>
      <c r="X75" s="148"/>
      <c r="Y75" s="148"/>
      <c r="Z75" s="148"/>
      <c r="AA75" s="150"/>
      <c r="AB75" s="148"/>
      <c r="AC75" s="148"/>
      <c r="AD75" s="150"/>
      <c r="AE75" s="148"/>
      <c r="AF75" s="148"/>
      <c r="AG75" s="150"/>
    </row>
    <row r="76" spans="1:33" ht="24" customHeight="1">
      <c r="A76" s="145"/>
      <c r="B76" s="308"/>
      <c r="C76" s="307"/>
      <c r="D76" s="158"/>
      <c r="E76" s="197" t="s">
        <v>796</v>
      </c>
      <c r="F76" s="198" t="s">
        <v>374</v>
      </c>
      <c r="G76" s="270" t="s">
        <v>273</v>
      </c>
      <c r="H76" s="213"/>
      <c r="I76" s="214"/>
      <c r="J76" s="214"/>
      <c r="K76" s="214">
        <v>1</v>
      </c>
      <c r="L76" s="273">
        <f t="shared" si="7"/>
        <v>0</v>
      </c>
      <c r="M76" s="200"/>
      <c r="N76" s="273">
        <f t="shared" si="8"/>
        <v>0</v>
      </c>
      <c r="O76" s="200"/>
      <c r="P76" s="279">
        <f t="shared" si="9"/>
        <v>0</v>
      </c>
      <c r="Q76" s="280">
        <f t="shared" si="10"/>
        <v>0</v>
      </c>
      <c r="R76" s="192"/>
      <c r="S76" s="192"/>
      <c r="T76" s="288">
        <f t="shared" si="11"/>
        <v>0</v>
      </c>
      <c r="U76" s="288">
        <f t="shared" si="12"/>
        <v>0</v>
      </c>
      <c r="V76" s="288">
        <f t="shared" si="13"/>
        <v>0</v>
      </c>
      <c r="X76" s="148"/>
      <c r="Y76" s="148"/>
      <c r="Z76" s="148"/>
      <c r="AA76" s="150"/>
      <c r="AB76" s="148"/>
      <c r="AC76" s="148"/>
      <c r="AD76" s="150"/>
      <c r="AE76" s="148"/>
      <c r="AF76" s="148"/>
      <c r="AG76" s="150"/>
    </row>
    <row r="77" spans="1:33" ht="24" customHeight="1">
      <c r="A77" s="145"/>
      <c r="B77" s="308"/>
      <c r="C77" s="309"/>
      <c r="D77" s="169"/>
      <c r="E77" s="202" t="s">
        <v>796</v>
      </c>
      <c r="F77" s="203" t="s">
        <v>374</v>
      </c>
      <c r="G77" s="257" t="s">
        <v>273</v>
      </c>
      <c r="H77" s="205"/>
      <c r="I77" s="206"/>
      <c r="J77" s="206"/>
      <c r="K77" s="206">
        <v>1</v>
      </c>
      <c r="L77" s="260">
        <f t="shared" si="7"/>
        <v>0</v>
      </c>
      <c r="M77" s="212"/>
      <c r="N77" s="260">
        <f t="shared" si="8"/>
        <v>0</v>
      </c>
      <c r="O77" s="212"/>
      <c r="P77" s="265">
        <f t="shared" si="9"/>
        <v>0</v>
      </c>
      <c r="Q77" s="266">
        <f t="shared" si="10"/>
        <v>0</v>
      </c>
      <c r="R77" s="177"/>
      <c r="S77" s="177"/>
      <c r="T77" s="269">
        <f t="shared" si="11"/>
        <v>0</v>
      </c>
      <c r="U77" s="269">
        <f t="shared" si="12"/>
        <v>0</v>
      </c>
      <c r="V77" s="269">
        <f t="shared" si="13"/>
        <v>0</v>
      </c>
      <c r="X77" s="148"/>
      <c r="Y77" s="148"/>
      <c r="Z77" s="148"/>
      <c r="AA77" s="150"/>
      <c r="AB77" s="148"/>
      <c r="AC77" s="148"/>
      <c r="AD77" s="150"/>
      <c r="AE77" s="148"/>
      <c r="AF77" s="148"/>
      <c r="AG77" s="150"/>
    </row>
    <row r="78" spans="1:33" ht="24" customHeight="1">
      <c r="A78" s="145"/>
      <c r="B78" s="306"/>
      <c r="C78" s="307" t="s">
        <v>428</v>
      </c>
      <c r="D78" s="667"/>
      <c r="E78" s="668" t="s">
        <v>419</v>
      </c>
      <c r="F78" s="669" t="s">
        <v>723</v>
      </c>
      <c r="G78" s="270" t="s">
        <v>273</v>
      </c>
      <c r="H78" s="213"/>
      <c r="I78" s="214"/>
      <c r="J78" s="214"/>
      <c r="K78" s="214">
        <v>1</v>
      </c>
      <c r="L78" s="273">
        <f t="shared" si="7"/>
        <v>0</v>
      </c>
      <c r="M78" s="679"/>
      <c r="N78" s="273">
        <f t="shared" si="8"/>
        <v>0</v>
      </c>
      <c r="O78" s="659"/>
      <c r="P78" s="279">
        <f t="shared" si="9"/>
        <v>0</v>
      </c>
      <c r="Q78" s="280">
        <f t="shared" si="10"/>
        <v>0</v>
      </c>
      <c r="R78" s="192"/>
      <c r="S78" s="192"/>
      <c r="T78" s="288">
        <f t="shared" si="11"/>
        <v>0</v>
      </c>
      <c r="U78" s="288">
        <f t="shared" si="12"/>
        <v>0</v>
      </c>
      <c r="V78" s="288">
        <f t="shared" si="13"/>
        <v>0</v>
      </c>
      <c r="X78" s="148"/>
      <c r="Y78" s="148"/>
      <c r="Z78" s="148"/>
      <c r="AA78" s="150"/>
      <c r="AB78" s="148"/>
      <c r="AC78" s="148"/>
      <c r="AD78" s="150"/>
      <c r="AE78" s="148"/>
      <c r="AF78" s="148"/>
      <c r="AG78" s="150"/>
    </row>
    <row r="79" spans="1:33" ht="24" customHeight="1">
      <c r="A79" s="145"/>
      <c r="B79" s="308"/>
      <c r="C79" s="309"/>
      <c r="D79" s="169"/>
      <c r="E79" s="202"/>
      <c r="F79" s="203"/>
      <c r="G79" s="257" t="s">
        <v>273</v>
      </c>
      <c r="H79" s="172"/>
      <c r="I79" s="173"/>
      <c r="J79" s="173"/>
      <c r="K79" s="173">
        <v>1</v>
      </c>
      <c r="L79" s="260">
        <f t="shared" si="7"/>
        <v>0</v>
      </c>
      <c r="M79" s="175"/>
      <c r="N79" s="260">
        <f t="shared" si="8"/>
        <v>0</v>
      </c>
      <c r="O79" s="204"/>
      <c r="P79" s="265">
        <f t="shared" si="9"/>
        <v>0</v>
      </c>
      <c r="Q79" s="266">
        <f t="shared" si="10"/>
        <v>0</v>
      </c>
      <c r="R79" s="177"/>
      <c r="S79" s="177"/>
      <c r="T79" s="269">
        <f t="shared" si="11"/>
        <v>0</v>
      </c>
      <c r="U79" s="269">
        <f t="shared" si="12"/>
        <v>0</v>
      </c>
      <c r="V79" s="269">
        <f t="shared" si="13"/>
        <v>0</v>
      </c>
      <c r="X79" s="148"/>
      <c r="Y79" s="148"/>
      <c r="Z79" s="148"/>
      <c r="AA79" s="150"/>
      <c r="AB79" s="148"/>
      <c r="AC79" s="148"/>
      <c r="AD79" s="150"/>
      <c r="AE79" s="148"/>
      <c r="AF79" s="148"/>
      <c r="AG79" s="150"/>
    </row>
    <row r="80" spans="1:33" ht="24" customHeight="1">
      <c r="A80" s="145"/>
      <c r="B80" s="308"/>
      <c r="C80" s="305" t="s">
        <v>814</v>
      </c>
      <c r="D80" s="154"/>
      <c r="E80" s="180" t="s">
        <v>796</v>
      </c>
      <c r="F80" s="181" t="s">
        <v>374</v>
      </c>
      <c r="G80" s="255" t="s">
        <v>273</v>
      </c>
      <c r="H80" s="182"/>
      <c r="I80" s="183"/>
      <c r="J80" s="183"/>
      <c r="K80" s="183">
        <v>1</v>
      </c>
      <c r="L80" s="258">
        <f t="shared" si="7"/>
        <v>0</v>
      </c>
      <c r="M80" s="155"/>
      <c r="N80" s="258">
        <f t="shared" si="8"/>
        <v>0</v>
      </c>
      <c r="O80" s="201"/>
      <c r="P80" s="261">
        <f t="shared" si="9"/>
        <v>0</v>
      </c>
      <c r="Q80" s="262">
        <f t="shared" si="10"/>
        <v>0</v>
      </c>
      <c r="R80" s="157"/>
      <c r="S80" s="157"/>
      <c r="T80" s="267">
        <f t="shared" si="11"/>
        <v>0</v>
      </c>
      <c r="U80" s="267">
        <f t="shared" si="12"/>
        <v>0</v>
      </c>
      <c r="V80" s="267">
        <f t="shared" si="13"/>
        <v>0</v>
      </c>
      <c r="X80" s="148"/>
      <c r="Y80" s="148"/>
      <c r="Z80" s="148"/>
      <c r="AA80" s="150"/>
      <c r="AB80" s="148"/>
      <c r="AC80" s="148"/>
      <c r="AD80" s="150"/>
      <c r="AE80" s="148"/>
      <c r="AF80" s="148"/>
      <c r="AG80" s="150"/>
    </row>
    <row r="81" spans="1:33" ht="24" customHeight="1">
      <c r="A81" s="145"/>
      <c r="B81" s="308"/>
      <c r="C81" s="307"/>
      <c r="D81" s="158"/>
      <c r="E81" s="197" t="s">
        <v>796</v>
      </c>
      <c r="F81" s="198" t="s">
        <v>374</v>
      </c>
      <c r="G81" s="270" t="s">
        <v>273</v>
      </c>
      <c r="H81" s="213"/>
      <c r="I81" s="214"/>
      <c r="J81" s="214"/>
      <c r="K81" s="214">
        <v>1</v>
      </c>
      <c r="L81" s="273">
        <f t="shared" si="7"/>
        <v>0</v>
      </c>
      <c r="M81" s="200"/>
      <c r="N81" s="273">
        <f t="shared" si="8"/>
        <v>0</v>
      </c>
      <c r="O81" s="200"/>
      <c r="P81" s="279">
        <f t="shared" si="9"/>
        <v>0</v>
      </c>
      <c r="Q81" s="280">
        <f t="shared" si="10"/>
        <v>0</v>
      </c>
      <c r="R81" s="192"/>
      <c r="S81" s="192"/>
      <c r="T81" s="288">
        <f t="shared" si="11"/>
        <v>0</v>
      </c>
      <c r="U81" s="288">
        <f t="shared" si="12"/>
        <v>0</v>
      </c>
      <c r="V81" s="288">
        <f t="shared" si="13"/>
        <v>0</v>
      </c>
      <c r="X81" s="148"/>
      <c r="Y81" s="148"/>
      <c r="Z81" s="148"/>
      <c r="AA81" s="150"/>
      <c r="AB81" s="148"/>
      <c r="AC81" s="148"/>
      <c r="AD81" s="150"/>
      <c r="AE81" s="148"/>
      <c r="AF81" s="148"/>
      <c r="AG81" s="150"/>
    </row>
    <row r="82" spans="1:33" ht="24" customHeight="1">
      <c r="A82" s="145"/>
      <c r="B82" s="308"/>
      <c r="C82" s="307"/>
      <c r="D82" s="158"/>
      <c r="E82" s="164" t="s">
        <v>796</v>
      </c>
      <c r="F82" s="165" t="s">
        <v>374</v>
      </c>
      <c r="G82" s="256" t="s">
        <v>273</v>
      </c>
      <c r="H82" s="166"/>
      <c r="I82" s="167"/>
      <c r="J82" s="167"/>
      <c r="K82" s="167">
        <v>1</v>
      </c>
      <c r="L82" s="259">
        <f t="shared" si="7"/>
        <v>0</v>
      </c>
      <c r="M82" s="162"/>
      <c r="N82" s="259">
        <f t="shared" si="8"/>
        <v>0</v>
      </c>
      <c r="O82" s="162"/>
      <c r="P82" s="263">
        <f t="shared" si="9"/>
        <v>0</v>
      </c>
      <c r="Q82" s="264">
        <f t="shared" si="10"/>
        <v>0</v>
      </c>
      <c r="R82" s="161"/>
      <c r="S82" s="161"/>
      <c r="T82" s="268">
        <f t="shared" si="11"/>
        <v>0</v>
      </c>
      <c r="U82" s="268">
        <f t="shared" si="12"/>
        <v>0</v>
      </c>
      <c r="V82" s="268">
        <f t="shared" si="13"/>
        <v>0</v>
      </c>
      <c r="X82" s="148"/>
      <c r="Y82" s="148"/>
      <c r="Z82" s="148"/>
      <c r="AA82" s="150"/>
      <c r="AB82" s="148"/>
      <c r="AC82" s="148"/>
      <c r="AD82" s="150"/>
      <c r="AE82" s="148"/>
      <c r="AF82" s="148"/>
      <c r="AG82" s="150"/>
    </row>
    <row r="83" spans="1:33" ht="24" customHeight="1">
      <c r="A83" s="145"/>
      <c r="B83" s="308"/>
      <c r="C83" s="307"/>
      <c r="D83" s="158"/>
      <c r="E83" s="197" t="s">
        <v>877</v>
      </c>
      <c r="F83" s="198" t="s">
        <v>374</v>
      </c>
      <c r="G83" s="270" t="s">
        <v>273</v>
      </c>
      <c r="H83" s="213"/>
      <c r="I83" s="214"/>
      <c r="J83" s="296"/>
      <c r="K83" s="296">
        <v>1</v>
      </c>
      <c r="L83" s="273">
        <f t="shared" si="7"/>
        <v>0</v>
      </c>
      <c r="M83" s="190"/>
      <c r="N83" s="273">
        <f t="shared" si="8"/>
        <v>0</v>
      </c>
      <c r="O83" s="199"/>
      <c r="P83" s="279">
        <f t="shared" si="9"/>
        <v>0</v>
      </c>
      <c r="Q83" s="280">
        <f t="shared" si="10"/>
        <v>0</v>
      </c>
      <c r="R83" s="192"/>
      <c r="S83" s="192"/>
      <c r="T83" s="288">
        <f t="shared" si="11"/>
        <v>0</v>
      </c>
      <c r="U83" s="288">
        <f t="shared" si="12"/>
        <v>0</v>
      </c>
      <c r="V83" s="288">
        <f t="shared" si="13"/>
        <v>0</v>
      </c>
      <c r="X83" s="148"/>
      <c r="Y83" s="148"/>
      <c r="Z83" s="148"/>
      <c r="AA83" s="150"/>
      <c r="AB83" s="148"/>
      <c r="AC83" s="148"/>
      <c r="AD83" s="150"/>
      <c r="AE83" s="148"/>
      <c r="AF83" s="148"/>
      <c r="AG83" s="150"/>
    </row>
    <row r="84" spans="1:33" ht="24" customHeight="1">
      <c r="A84" s="145"/>
      <c r="B84" s="306"/>
      <c r="C84" s="309"/>
      <c r="D84" s="169"/>
      <c r="E84" s="202" t="s">
        <v>877</v>
      </c>
      <c r="F84" s="203" t="s">
        <v>789</v>
      </c>
      <c r="G84" s="271" t="s">
        <v>273</v>
      </c>
      <c r="H84" s="205"/>
      <c r="I84" s="206"/>
      <c r="J84" s="206"/>
      <c r="K84" s="206">
        <v>1</v>
      </c>
      <c r="L84" s="277">
        <f t="shared" si="7"/>
        <v>0</v>
      </c>
      <c r="M84" s="650"/>
      <c r="N84" s="277">
        <f t="shared" si="8"/>
        <v>0</v>
      </c>
      <c r="O84" s="208"/>
      <c r="P84" s="281">
        <f t="shared" si="9"/>
        <v>0</v>
      </c>
      <c r="Q84" s="282">
        <f t="shared" si="10"/>
        <v>0</v>
      </c>
      <c r="R84" s="209"/>
      <c r="S84" s="209"/>
      <c r="T84" s="293">
        <f t="shared" si="11"/>
        <v>0</v>
      </c>
      <c r="U84" s="293">
        <f t="shared" si="12"/>
        <v>0</v>
      </c>
      <c r="V84" s="293">
        <f t="shared" si="13"/>
        <v>0</v>
      </c>
      <c r="X84" s="148"/>
      <c r="Y84" s="148"/>
      <c r="Z84" s="148"/>
      <c r="AA84" s="150"/>
      <c r="AB84" s="148"/>
      <c r="AC84" s="148"/>
      <c r="AD84" s="150"/>
      <c r="AE84" s="148"/>
      <c r="AF84" s="148"/>
      <c r="AG84" s="150"/>
    </row>
    <row r="85" spans="1:33" ht="24" customHeight="1">
      <c r="A85" s="145"/>
      <c r="B85" s="306"/>
      <c r="C85" s="307" t="s">
        <v>805</v>
      </c>
      <c r="D85" s="158"/>
      <c r="E85" s="197" t="s">
        <v>796</v>
      </c>
      <c r="F85" s="198" t="s">
        <v>374</v>
      </c>
      <c r="G85" s="270" t="s">
        <v>273</v>
      </c>
      <c r="H85" s="213"/>
      <c r="I85" s="214"/>
      <c r="J85" s="214"/>
      <c r="K85" s="214">
        <v>1</v>
      </c>
      <c r="L85" s="273">
        <f t="shared" si="7"/>
        <v>0</v>
      </c>
      <c r="M85" s="210"/>
      <c r="N85" s="273">
        <f t="shared" si="8"/>
        <v>0</v>
      </c>
      <c r="O85" s="211"/>
      <c r="P85" s="279">
        <f t="shared" si="9"/>
        <v>0</v>
      </c>
      <c r="Q85" s="280">
        <f t="shared" si="10"/>
        <v>0</v>
      </c>
      <c r="R85" s="192"/>
      <c r="S85" s="192"/>
      <c r="T85" s="288">
        <f t="shared" si="11"/>
        <v>0</v>
      </c>
      <c r="U85" s="288">
        <f t="shared" si="12"/>
        <v>0</v>
      </c>
      <c r="V85" s="288">
        <f t="shared" si="13"/>
        <v>0</v>
      </c>
      <c r="X85" s="148"/>
      <c r="Y85" s="148"/>
      <c r="Z85" s="148"/>
      <c r="AA85" s="150"/>
      <c r="AB85" s="148"/>
      <c r="AC85" s="148"/>
      <c r="AD85" s="150"/>
      <c r="AE85" s="148"/>
      <c r="AF85" s="148"/>
      <c r="AG85" s="150"/>
    </row>
    <row r="86" spans="1:33" ht="24" customHeight="1">
      <c r="A86" s="145"/>
      <c r="B86" s="306"/>
      <c r="C86" s="307"/>
      <c r="D86" s="158"/>
      <c r="E86" s="197" t="s">
        <v>796</v>
      </c>
      <c r="F86" s="198" t="s">
        <v>374</v>
      </c>
      <c r="G86" s="270" t="s">
        <v>273</v>
      </c>
      <c r="H86" s="213"/>
      <c r="I86" s="214"/>
      <c r="J86" s="214"/>
      <c r="K86" s="214">
        <v>1</v>
      </c>
      <c r="L86" s="273">
        <f>ROUNDDOWN(H86*I86*J86*K86,3)</f>
        <v>0</v>
      </c>
      <c r="M86" s="210"/>
      <c r="N86" s="273">
        <f>M86*L86</f>
        <v>0</v>
      </c>
      <c r="O86" s="211"/>
      <c r="P86" s="279">
        <f>L86*O86</f>
        <v>0</v>
      </c>
      <c r="Q86" s="280">
        <f>N86-P86</f>
        <v>0</v>
      </c>
      <c r="R86" s="192"/>
      <c r="S86" s="192"/>
      <c r="T86" s="288">
        <f>IF(S86="",R86,MIN(R86:S86))</f>
        <v>0</v>
      </c>
      <c r="U86" s="288">
        <f t="shared" si="12"/>
        <v>0</v>
      </c>
      <c r="V86" s="288">
        <f t="shared" si="13"/>
        <v>0</v>
      </c>
      <c r="X86" s="148"/>
      <c r="Y86" s="148"/>
      <c r="Z86" s="148"/>
      <c r="AA86" s="150"/>
      <c r="AB86" s="148"/>
      <c r="AC86" s="148"/>
      <c r="AD86" s="150"/>
      <c r="AE86" s="148"/>
      <c r="AF86" s="148"/>
      <c r="AG86" s="150"/>
    </row>
    <row r="87" spans="1:33" ht="24" customHeight="1">
      <c r="A87" s="145"/>
      <c r="B87" s="306"/>
      <c r="C87" s="307"/>
      <c r="D87" s="158"/>
      <c r="E87" s="197" t="s">
        <v>877</v>
      </c>
      <c r="F87" s="198" t="s">
        <v>789</v>
      </c>
      <c r="G87" s="256" t="s">
        <v>273</v>
      </c>
      <c r="H87" s="166"/>
      <c r="I87" s="167"/>
      <c r="J87" s="167"/>
      <c r="K87" s="167">
        <v>1</v>
      </c>
      <c r="L87" s="259">
        <f>ROUNDDOWN(H87*I87*J87*K87,3)</f>
        <v>0</v>
      </c>
      <c r="M87" s="159"/>
      <c r="N87" s="259">
        <f>M87*L87</f>
        <v>0</v>
      </c>
      <c r="O87" s="163"/>
      <c r="P87" s="263">
        <f>L87*O87</f>
        <v>0</v>
      </c>
      <c r="Q87" s="264">
        <f>N87-P87</f>
        <v>0</v>
      </c>
      <c r="R87" s="161"/>
      <c r="S87" s="161"/>
      <c r="T87" s="268">
        <f>IF(S87="",R87,MIN(R87:S87))</f>
        <v>0</v>
      </c>
      <c r="U87" s="268">
        <f t="shared" si="12"/>
        <v>0</v>
      </c>
      <c r="V87" s="268">
        <f t="shared" si="13"/>
        <v>0</v>
      </c>
      <c r="X87" s="148"/>
      <c r="Y87" s="148"/>
      <c r="Z87" s="148"/>
      <c r="AA87" s="150"/>
      <c r="AB87" s="148"/>
      <c r="AC87" s="148"/>
      <c r="AD87" s="150"/>
      <c r="AE87" s="148"/>
      <c r="AF87" s="148"/>
      <c r="AG87" s="150"/>
    </row>
    <row r="88" spans="1:33" ht="24" customHeight="1">
      <c r="A88" s="145"/>
      <c r="B88" s="306"/>
      <c r="C88" s="307"/>
      <c r="D88" s="158"/>
      <c r="E88" s="197" t="s">
        <v>877</v>
      </c>
      <c r="F88" s="198" t="s">
        <v>374</v>
      </c>
      <c r="G88" s="256" t="s">
        <v>273</v>
      </c>
      <c r="H88" s="166"/>
      <c r="I88" s="167"/>
      <c r="J88" s="167"/>
      <c r="K88" s="167">
        <v>1</v>
      </c>
      <c r="L88" s="259">
        <f t="shared" si="7"/>
        <v>0</v>
      </c>
      <c r="M88" s="159"/>
      <c r="N88" s="259">
        <f t="shared" si="8"/>
        <v>0</v>
      </c>
      <c r="O88" s="163"/>
      <c r="P88" s="263">
        <f t="shared" si="9"/>
        <v>0</v>
      </c>
      <c r="Q88" s="264">
        <f t="shared" si="10"/>
        <v>0</v>
      </c>
      <c r="R88" s="161"/>
      <c r="S88" s="161"/>
      <c r="T88" s="268">
        <f t="shared" si="11"/>
        <v>0</v>
      </c>
      <c r="U88" s="268">
        <f t="shared" si="12"/>
        <v>0</v>
      </c>
      <c r="V88" s="268">
        <f t="shared" si="13"/>
        <v>0</v>
      </c>
      <c r="X88" s="148"/>
      <c r="Y88" s="148"/>
      <c r="Z88" s="148"/>
      <c r="AA88" s="150"/>
      <c r="AB88" s="148"/>
      <c r="AC88" s="148"/>
      <c r="AD88" s="150"/>
      <c r="AE88" s="148"/>
      <c r="AF88" s="148"/>
      <c r="AG88" s="150"/>
    </row>
    <row r="89" spans="1:33" ht="24" customHeight="1">
      <c r="A89" s="145"/>
      <c r="B89" s="306"/>
      <c r="C89" s="309"/>
      <c r="D89" s="169"/>
      <c r="E89" s="202"/>
      <c r="F89" s="203"/>
      <c r="G89" s="257" t="s">
        <v>273</v>
      </c>
      <c r="H89" s="172"/>
      <c r="I89" s="173"/>
      <c r="J89" s="173"/>
      <c r="K89" s="173">
        <v>1</v>
      </c>
      <c r="L89" s="260">
        <f t="shared" si="7"/>
        <v>0</v>
      </c>
      <c r="M89" s="175"/>
      <c r="N89" s="260">
        <f t="shared" si="8"/>
        <v>0</v>
      </c>
      <c r="O89" s="204"/>
      <c r="P89" s="265">
        <f t="shared" si="9"/>
        <v>0</v>
      </c>
      <c r="Q89" s="266">
        <f t="shared" si="10"/>
        <v>0</v>
      </c>
      <c r="R89" s="177"/>
      <c r="S89" s="177"/>
      <c r="T89" s="269">
        <f t="shared" si="11"/>
        <v>0</v>
      </c>
      <c r="U89" s="269">
        <f t="shared" si="12"/>
        <v>0</v>
      </c>
      <c r="V89" s="269">
        <f t="shared" si="13"/>
        <v>0</v>
      </c>
      <c r="X89" s="148"/>
      <c r="Y89" s="148"/>
      <c r="Z89" s="148"/>
      <c r="AA89" s="150"/>
      <c r="AB89" s="148"/>
      <c r="AC89" s="148"/>
      <c r="AD89" s="150"/>
      <c r="AE89" s="148"/>
      <c r="AF89" s="148"/>
      <c r="AG89" s="150"/>
    </row>
    <row r="90" spans="1:33" ht="24" customHeight="1">
      <c r="A90" s="145"/>
      <c r="B90" s="304" t="s">
        <v>289</v>
      </c>
      <c r="C90" s="305" t="s">
        <v>819</v>
      </c>
      <c r="D90" s="653"/>
      <c r="E90" s="180" t="s">
        <v>796</v>
      </c>
      <c r="F90" s="181"/>
      <c r="G90" s="255" t="s">
        <v>273</v>
      </c>
      <c r="H90" s="182"/>
      <c r="I90" s="183"/>
      <c r="J90" s="183"/>
      <c r="K90" s="183">
        <v>1</v>
      </c>
      <c r="L90" s="258">
        <f t="shared" si="7"/>
        <v>0</v>
      </c>
      <c r="M90" s="155"/>
      <c r="N90" s="258">
        <f t="shared" si="8"/>
        <v>0</v>
      </c>
      <c r="O90" s="201"/>
      <c r="P90" s="261">
        <f t="shared" si="9"/>
        <v>0</v>
      </c>
      <c r="Q90" s="262">
        <f t="shared" si="10"/>
        <v>0</v>
      </c>
      <c r="R90" s="157"/>
      <c r="S90" s="157"/>
      <c r="T90" s="267">
        <f t="shared" si="11"/>
        <v>0</v>
      </c>
      <c r="U90" s="267">
        <f t="shared" si="12"/>
        <v>0</v>
      </c>
      <c r="V90" s="267">
        <f t="shared" si="13"/>
        <v>0</v>
      </c>
      <c r="X90" s="148"/>
      <c r="Y90" s="148"/>
      <c r="Z90" s="148"/>
      <c r="AA90" s="150"/>
      <c r="AB90" s="148"/>
      <c r="AC90" s="148"/>
      <c r="AD90" s="150"/>
      <c r="AE90" s="148"/>
      <c r="AF90" s="148"/>
      <c r="AG90" s="150"/>
    </row>
    <row r="91" spans="1:33" ht="24" customHeight="1">
      <c r="A91" s="145"/>
      <c r="B91" s="306"/>
      <c r="C91" s="307"/>
      <c r="D91" s="651"/>
      <c r="E91" s="164" t="s">
        <v>877</v>
      </c>
      <c r="F91" s="165" t="s">
        <v>789</v>
      </c>
      <c r="G91" s="256" t="s">
        <v>273</v>
      </c>
      <c r="H91" s="166"/>
      <c r="I91" s="167"/>
      <c r="J91" s="167"/>
      <c r="K91" s="167">
        <v>1</v>
      </c>
      <c r="L91" s="631">
        <f t="shared" si="7"/>
        <v>0</v>
      </c>
      <c r="M91" s="632"/>
      <c r="N91" s="259">
        <f t="shared" si="8"/>
        <v>0</v>
      </c>
      <c r="O91" s="163"/>
      <c r="P91" s="263">
        <f t="shared" si="9"/>
        <v>0</v>
      </c>
      <c r="Q91" s="264">
        <f t="shared" si="10"/>
        <v>0</v>
      </c>
      <c r="R91" s="161"/>
      <c r="S91" s="161"/>
      <c r="T91" s="268">
        <f t="shared" si="11"/>
        <v>0</v>
      </c>
      <c r="U91" s="268">
        <f t="shared" si="12"/>
        <v>0</v>
      </c>
      <c r="V91" s="268">
        <f t="shared" si="13"/>
        <v>0</v>
      </c>
      <c r="X91" s="148"/>
      <c r="Y91" s="148"/>
      <c r="Z91" s="148"/>
      <c r="AA91" s="150"/>
      <c r="AB91" s="148"/>
      <c r="AC91" s="148"/>
      <c r="AD91" s="150"/>
      <c r="AE91" s="148"/>
      <c r="AF91" s="148"/>
      <c r="AG91" s="150"/>
    </row>
    <row r="92" spans="1:33" ht="24" customHeight="1">
      <c r="A92" s="145"/>
      <c r="B92" s="308"/>
      <c r="C92" s="307"/>
      <c r="D92" s="651"/>
      <c r="E92" s="197" t="s">
        <v>877</v>
      </c>
      <c r="F92" s="198" t="s">
        <v>789</v>
      </c>
      <c r="G92" s="270" t="s">
        <v>273</v>
      </c>
      <c r="H92" s="213"/>
      <c r="I92" s="214"/>
      <c r="J92" s="214"/>
      <c r="K92" s="214">
        <v>1</v>
      </c>
      <c r="L92" s="273">
        <f t="shared" si="7"/>
        <v>0</v>
      </c>
      <c r="M92" s="210"/>
      <c r="N92" s="273">
        <f t="shared" si="8"/>
        <v>0</v>
      </c>
      <c r="O92" s="211"/>
      <c r="P92" s="279">
        <f t="shared" si="9"/>
        <v>0</v>
      </c>
      <c r="Q92" s="280">
        <f t="shared" si="10"/>
        <v>0</v>
      </c>
      <c r="R92" s="192"/>
      <c r="S92" s="192"/>
      <c r="T92" s="288">
        <f t="shared" si="11"/>
        <v>0</v>
      </c>
      <c r="U92" s="288">
        <f t="shared" si="12"/>
        <v>0</v>
      </c>
      <c r="V92" s="288">
        <f t="shared" si="13"/>
        <v>0</v>
      </c>
      <c r="X92" s="148"/>
      <c r="Y92" s="148"/>
      <c r="Z92" s="148"/>
      <c r="AA92" s="150"/>
      <c r="AB92" s="148"/>
      <c r="AC92" s="148"/>
      <c r="AD92" s="150"/>
      <c r="AE92" s="148"/>
      <c r="AF92" s="148"/>
      <c r="AG92" s="150"/>
    </row>
    <row r="93" spans="1:33" ht="24" customHeight="1">
      <c r="A93" s="145"/>
      <c r="B93" s="308"/>
      <c r="C93" s="309"/>
      <c r="D93" s="169"/>
      <c r="E93" s="170"/>
      <c r="F93" s="171"/>
      <c r="G93" s="257" t="s">
        <v>273</v>
      </c>
      <c r="H93" s="172"/>
      <c r="I93" s="173"/>
      <c r="J93" s="173"/>
      <c r="K93" s="173">
        <v>1</v>
      </c>
      <c r="L93" s="260">
        <f t="shared" si="7"/>
        <v>0</v>
      </c>
      <c r="M93" s="175"/>
      <c r="N93" s="260">
        <f t="shared" si="8"/>
        <v>0</v>
      </c>
      <c r="O93" s="204"/>
      <c r="P93" s="265">
        <f t="shared" si="9"/>
        <v>0</v>
      </c>
      <c r="Q93" s="266">
        <f t="shared" si="10"/>
        <v>0</v>
      </c>
      <c r="R93" s="177"/>
      <c r="S93" s="177"/>
      <c r="T93" s="269">
        <f t="shared" si="11"/>
        <v>0</v>
      </c>
      <c r="U93" s="269">
        <f t="shared" si="12"/>
        <v>0</v>
      </c>
      <c r="V93" s="269">
        <f t="shared" si="13"/>
        <v>0</v>
      </c>
      <c r="X93" s="148"/>
      <c r="Y93" s="148"/>
      <c r="Z93" s="148"/>
      <c r="AA93" s="150"/>
      <c r="AB93" s="148"/>
      <c r="AC93" s="148"/>
      <c r="AD93" s="150"/>
      <c r="AE93" s="148"/>
      <c r="AF93" s="148"/>
      <c r="AG93" s="150"/>
    </row>
    <row r="94" spans="1:33" ht="24" customHeight="1">
      <c r="A94" s="145"/>
      <c r="B94" s="308"/>
      <c r="C94" s="307" t="s">
        <v>307</v>
      </c>
      <c r="D94" s="158"/>
      <c r="E94" s="197"/>
      <c r="F94" s="198"/>
      <c r="G94" s="270" t="s">
        <v>273</v>
      </c>
      <c r="H94" s="213"/>
      <c r="I94" s="214"/>
      <c r="J94" s="214"/>
      <c r="K94" s="214">
        <v>1</v>
      </c>
      <c r="L94" s="273">
        <f t="shared" si="7"/>
        <v>0</v>
      </c>
      <c r="M94" s="210"/>
      <c r="N94" s="273">
        <f t="shared" si="8"/>
        <v>0</v>
      </c>
      <c r="O94" s="211"/>
      <c r="P94" s="279">
        <f t="shared" si="9"/>
        <v>0</v>
      </c>
      <c r="Q94" s="280">
        <f t="shared" si="10"/>
        <v>0</v>
      </c>
      <c r="R94" s="192"/>
      <c r="S94" s="192"/>
      <c r="T94" s="288">
        <f t="shared" si="11"/>
        <v>0</v>
      </c>
      <c r="U94" s="288">
        <f t="shared" si="12"/>
        <v>0</v>
      </c>
      <c r="V94" s="288">
        <f t="shared" si="13"/>
        <v>0</v>
      </c>
      <c r="X94" s="148"/>
      <c r="Y94" s="148"/>
      <c r="Z94" s="148"/>
      <c r="AA94" s="150"/>
      <c r="AB94" s="148"/>
      <c r="AC94" s="148"/>
      <c r="AD94" s="150"/>
      <c r="AE94" s="148"/>
      <c r="AF94" s="148"/>
      <c r="AG94" s="150"/>
    </row>
    <row r="95" spans="1:33" ht="24" customHeight="1">
      <c r="A95" s="145"/>
      <c r="B95" s="308"/>
      <c r="C95" s="307" t="s">
        <v>307</v>
      </c>
      <c r="D95" s="158"/>
      <c r="E95" s="197"/>
      <c r="F95" s="198"/>
      <c r="G95" s="256" t="s">
        <v>273</v>
      </c>
      <c r="H95" s="166"/>
      <c r="I95" s="167"/>
      <c r="J95" s="167"/>
      <c r="K95" s="167">
        <v>1</v>
      </c>
      <c r="L95" s="259">
        <f t="shared" si="7"/>
        <v>0</v>
      </c>
      <c r="M95" s="159"/>
      <c r="N95" s="259">
        <f t="shared" si="8"/>
        <v>0</v>
      </c>
      <c r="O95" s="163"/>
      <c r="P95" s="263">
        <f t="shared" si="9"/>
        <v>0</v>
      </c>
      <c r="Q95" s="264">
        <f t="shared" si="10"/>
        <v>0</v>
      </c>
      <c r="R95" s="161"/>
      <c r="S95" s="161"/>
      <c r="T95" s="268">
        <f t="shared" si="11"/>
        <v>0</v>
      </c>
      <c r="U95" s="268">
        <f t="shared" si="12"/>
        <v>0</v>
      </c>
      <c r="V95" s="268">
        <f t="shared" si="13"/>
        <v>0</v>
      </c>
      <c r="X95" s="148"/>
      <c r="Y95" s="148"/>
      <c r="Z95" s="148"/>
      <c r="AA95" s="150"/>
      <c r="AB95" s="148"/>
      <c r="AC95" s="148"/>
      <c r="AD95" s="150"/>
      <c r="AE95" s="148"/>
      <c r="AF95" s="148"/>
      <c r="AG95" s="150"/>
    </row>
    <row r="96" spans="1:33" ht="24" customHeight="1">
      <c r="A96" s="145"/>
      <c r="B96" s="308"/>
      <c r="C96" s="307" t="s">
        <v>307</v>
      </c>
      <c r="D96" s="158"/>
      <c r="E96" s="197"/>
      <c r="F96" s="198"/>
      <c r="G96" s="256" t="s">
        <v>273</v>
      </c>
      <c r="H96" s="166"/>
      <c r="I96" s="167"/>
      <c r="J96" s="167"/>
      <c r="K96" s="167">
        <v>1</v>
      </c>
      <c r="L96" s="259">
        <f t="shared" si="7"/>
        <v>0</v>
      </c>
      <c r="M96" s="159"/>
      <c r="N96" s="259">
        <f t="shared" si="8"/>
        <v>0</v>
      </c>
      <c r="O96" s="163"/>
      <c r="P96" s="263">
        <f t="shared" si="9"/>
        <v>0</v>
      </c>
      <c r="Q96" s="264">
        <f t="shared" si="10"/>
        <v>0</v>
      </c>
      <c r="R96" s="161"/>
      <c r="S96" s="161"/>
      <c r="T96" s="268">
        <f t="shared" si="11"/>
        <v>0</v>
      </c>
      <c r="U96" s="268">
        <f t="shared" si="12"/>
        <v>0</v>
      </c>
      <c r="V96" s="268">
        <f t="shared" si="13"/>
        <v>0</v>
      </c>
      <c r="X96" s="148"/>
      <c r="Y96" s="148"/>
      <c r="Z96" s="148"/>
      <c r="AA96" s="150"/>
      <c r="AB96" s="148"/>
      <c r="AC96" s="148"/>
      <c r="AD96" s="150"/>
      <c r="AE96" s="148"/>
      <c r="AF96" s="148"/>
      <c r="AG96" s="150"/>
    </row>
    <row r="97" spans="1:33" ht="24" customHeight="1">
      <c r="A97" s="145"/>
      <c r="B97" s="308"/>
      <c r="C97" s="309" t="s">
        <v>307</v>
      </c>
      <c r="D97" s="169"/>
      <c r="E97" s="202"/>
      <c r="F97" s="203"/>
      <c r="G97" s="257" t="s">
        <v>273</v>
      </c>
      <c r="H97" s="172"/>
      <c r="I97" s="173"/>
      <c r="J97" s="173"/>
      <c r="K97" s="173">
        <v>1</v>
      </c>
      <c r="L97" s="260">
        <f t="shared" si="7"/>
        <v>0</v>
      </c>
      <c r="M97" s="175"/>
      <c r="N97" s="260">
        <f t="shared" si="8"/>
        <v>0</v>
      </c>
      <c r="O97" s="204"/>
      <c r="P97" s="265">
        <f t="shared" si="9"/>
        <v>0</v>
      </c>
      <c r="Q97" s="266">
        <f t="shared" si="10"/>
        <v>0</v>
      </c>
      <c r="R97" s="177"/>
      <c r="S97" s="177"/>
      <c r="T97" s="269">
        <f t="shared" si="11"/>
        <v>0</v>
      </c>
      <c r="U97" s="269">
        <f t="shared" si="12"/>
        <v>0</v>
      </c>
      <c r="V97" s="269">
        <f t="shared" si="13"/>
        <v>0</v>
      </c>
      <c r="X97" s="148"/>
      <c r="Y97" s="148"/>
      <c r="Z97" s="148"/>
      <c r="AA97" s="150"/>
      <c r="AB97" s="148"/>
      <c r="AC97" s="148"/>
      <c r="AD97" s="150"/>
      <c r="AE97" s="148"/>
      <c r="AF97" s="148"/>
      <c r="AG97" s="150"/>
    </row>
    <row r="98" spans="1:33" ht="24" customHeight="1">
      <c r="A98" s="145"/>
      <c r="B98" s="308"/>
      <c r="C98" s="305" t="s">
        <v>290</v>
      </c>
      <c r="D98" s="154"/>
      <c r="E98" s="180" t="s">
        <v>285</v>
      </c>
      <c r="F98" s="181" t="s">
        <v>426</v>
      </c>
      <c r="G98" s="255" t="s">
        <v>273</v>
      </c>
      <c r="H98" s="182"/>
      <c r="I98" s="183"/>
      <c r="J98" s="184"/>
      <c r="K98" s="184">
        <v>1</v>
      </c>
      <c r="L98" s="258">
        <f t="shared" si="7"/>
        <v>0</v>
      </c>
      <c r="M98" s="185"/>
      <c r="N98" s="258">
        <f t="shared" si="8"/>
        <v>0</v>
      </c>
      <c r="O98" s="194"/>
      <c r="P98" s="261">
        <f t="shared" si="9"/>
        <v>0</v>
      </c>
      <c r="Q98" s="262">
        <f t="shared" si="10"/>
        <v>0</v>
      </c>
      <c r="R98" s="157"/>
      <c r="S98" s="157"/>
      <c r="T98" s="267">
        <f t="shared" si="11"/>
        <v>0</v>
      </c>
      <c r="U98" s="267">
        <f t="shared" si="12"/>
        <v>0</v>
      </c>
      <c r="V98" s="267">
        <f t="shared" si="13"/>
        <v>0</v>
      </c>
      <c r="X98" s="148"/>
      <c r="Y98" s="148"/>
      <c r="Z98" s="148"/>
      <c r="AA98" s="150"/>
      <c r="AB98" s="148"/>
      <c r="AC98" s="148"/>
      <c r="AD98" s="150"/>
      <c r="AE98" s="148"/>
      <c r="AF98" s="148"/>
      <c r="AG98" s="150"/>
    </row>
    <row r="99" spans="1:33" ht="24" customHeight="1">
      <c r="A99" s="145"/>
      <c r="B99" s="308"/>
      <c r="C99" s="307" t="s">
        <v>290</v>
      </c>
      <c r="D99" s="158"/>
      <c r="E99" s="164" t="s">
        <v>418</v>
      </c>
      <c r="F99" s="165" t="s">
        <v>427</v>
      </c>
      <c r="G99" s="256" t="s">
        <v>273</v>
      </c>
      <c r="H99" s="166"/>
      <c r="I99" s="167"/>
      <c r="J99" s="168"/>
      <c r="K99" s="168">
        <v>1</v>
      </c>
      <c r="L99" s="259">
        <f t="shared" si="7"/>
        <v>0</v>
      </c>
      <c r="M99" s="187"/>
      <c r="N99" s="259">
        <f t="shared" si="8"/>
        <v>0</v>
      </c>
      <c r="O99" s="195"/>
      <c r="P99" s="263">
        <f t="shared" si="9"/>
        <v>0</v>
      </c>
      <c r="Q99" s="264">
        <f t="shared" si="10"/>
        <v>0</v>
      </c>
      <c r="R99" s="161"/>
      <c r="S99" s="161"/>
      <c r="T99" s="268">
        <f t="shared" si="11"/>
        <v>0</v>
      </c>
      <c r="U99" s="268">
        <f t="shared" si="12"/>
        <v>0</v>
      </c>
      <c r="V99" s="268">
        <f t="shared" si="13"/>
        <v>0</v>
      </c>
      <c r="X99" s="148"/>
      <c r="Y99" s="148"/>
      <c r="Z99" s="148"/>
      <c r="AA99" s="150"/>
      <c r="AB99" s="148"/>
      <c r="AC99" s="148"/>
      <c r="AD99" s="150"/>
      <c r="AE99" s="148"/>
      <c r="AF99" s="148"/>
      <c r="AG99" s="150"/>
    </row>
    <row r="100" spans="1:33" ht="24" customHeight="1">
      <c r="A100" s="145"/>
      <c r="B100" s="308"/>
      <c r="C100" s="307" t="s">
        <v>290</v>
      </c>
      <c r="D100" s="158"/>
      <c r="E100" s="164" t="s">
        <v>418</v>
      </c>
      <c r="F100" s="165" t="s">
        <v>427</v>
      </c>
      <c r="G100" s="256" t="s">
        <v>273</v>
      </c>
      <c r="H100" s="166"/>
      <c r="I100" s="167"/>
      <c r="J100" s="168"/>
      <c r="K100" s="168">
        <v>1</v>
      </c>
      <c r="L100" s="259">
        <f t="shared" si="7"/>
        <v>0</v>
      </c>
      <c r="M100" s="187"/>
      <c r="N100" s="259">
        <f t="shared" si="8"/>
        <v>0</v>
      </c>
      <c r="O100" s="195"/>
      <c r="P100" s="263">
        <f t="shared" si="9"/>
        <v>0</v>
      </c>
      <c r="Q100" s="264">
        <f t="shared" si="10"/>
        <v>0</v>
      </c>
      <c r="R100" s="161"/>
      <c r="S100" s="161"/>
      <c r="T100" s="268">
        <f t="shared" si="11"/>
        <v>0</v>
      </c>
      <c r="U100" s="268">
        <f t="shared" si="12"/>
        <v>0</v>
      </c>
      <c r="V100" s="268">
        <f t="shared" si="13"/>
        <v>0</v>
      </c>
      <c r="X100" s="148"/>
      <c r="Y100" s="148"/>
      <c r="Z100" s="148"/>
      <c r="AA100" s="150"/>
      <c r="AB100" s="148"/>
      <c r="AC100" s="148"/>
      <c r="AD100" s="150"/>
      <c r="AE100" s="148"/>
      <c r="AF100" s="148"/>
      <c r="AG100" s="150"/>
    </row>
    <row r="101" spans="1:33" ht="24" customHeight="1">
      <c r="A101" s="145"/>
      <c r="B101" s="310"/>
      <c r="C101" s="307" t="s">
        <v>290</v>
      </c>
      <c r="D101" s="158"/>
      <c r="E101" s="216" t="s">
        <v>418</v>
      </c>
      <c r="F101" s="217" t="s">
        <v>427</v>
      </c>
      <c r="G101" s="272" t="s">
        <v>273</v>
      </c>
      <c r="H101" s="218"/>
      <c r="I101" s="219"/>
      <c r="J101" s="220"/>
      <c r="K101" s="220">
        <v>1</v>
      </c>
      <c r="L101" s="278">
        <f t="shared" si="7"/>
        <v>0</v>
      </c>
      <c r="M101" s="323"/>
      <c r="N101" s="278">
        <f t="shared" si="8"/>
        <v>0</v>
      </c>
      <c r="O101" s="324"/>
      <c r="P101" s="286">
        <f t="shared" si="9"/>
        <v>0</v>
      </c>
      <c r="Q101" s="287">
        <f t="shared" si="10"/>
        <v>0</v>
      </c>
      <c r="R101" s="223"/>
      <c r="S101" s="223"/>
      <c r="T101" s="294">
        <f t="shared" si="11"/>
        <v>0</v>
      </c>
      <c r="U101" s="294">
        <f t="shared" si="12"/>
        <v>0</v>
      </c>
      <c r="V101" s="294">
        <f t="shared" si="13"/>
        <v>0</v>
      </c>
      <c r="X101" s="148"/>
      <c r="Y101" s="148"/>
      <c r="Z101" s="148"/>
      <c r="AA101" s="150"/>
      <c r="AB101" s="148"/>
      <c r="AC101" s="148"/>
      <c r="AD101" s="150"/>
      <c r="AE101" s="148"/>
      <c r="AF101" s="148"/>
      <c r="AG101" s="150"/>
    </row>
    <row r="102" spans="1:33" ht="24" customHeight="1">
      <c r="A102" s="145"/>
      <c r="B102" s="310"/>
      <c r="C102" s="309" t="s">
        <v>381</v>
      </c>
      <c r="D102" s="169"/>
      <c r="E102" s="170" t="s">
        <v>418</v>
      </c>
      <c r="F102" s="171" t="s">
        <v>427</v>
      </c>
      <c r="G102" s="257" t="s">
        <v>273</v>
      </c>
      <c r="H102" s="172"/>
      <c r="I102" s="173"/>
      <c r="J102" s="174"/>
      <c r="K102" s="174">
        <v>1</v>
      </c>
      <c r="L102" s="260">
        <f t="shared" si="7"/>
        <v>0</v>
      </c>
      <c r="M102" s="188"/>
      <c r="N102" s="260">
        <f t="shared" si="8"/>
        <v>0</v>
      </c>
      <c r="O102" s="189"/>
      <c r="P102" s="265">
        <f t="shared" si="9"/>
        <v>0</v>
      </c>
      <c r="Q102" s="266">
        <f t="shared" si="10"/>
        <v>0</v>
      </c>
      <c r="R102" s="177"/>
      <c r="S102" s="177"/>
      <c r="T102" s="269">
        <f t="shared" si="11"/>
        <v>0</v>
      </c>
      <c r="U102" s="269">
        <f t="shared" si="12"/>
        <v>0</v>
      </c>
      <c r="V102" s="269">
        <f t="shared" si="13"/>
        <v>0</v>
      </c>
      <c r="X102" s="148"/>
      <c r="Y102" s="148"/>
      <c r="Z102" s="148"/>
      <c r="AA102" s="150"/>
      <c r="AB102" s="148"/>
      <c r="AC102" s="148"/>
      <c r="AD102" s="150"/>
      <c r="AE102" s="148"/>
      <c r="AF102" s="148"/>
      <c r="AG102" s="150"/>
    </row>
    <row r="103" spans="1:33" ht="24" customHeight="1">
      <c r="A103" s="145"/>
      <c r="B103" s="308"/>
      <c r="C103" s="307" t="s">
        <v>301</v>
      </c>
      <c r="D103" s="158"/>
      <c r="E103" s="164" t="s">
        <v>285</v>
      </c>
      <c r="F103" s="165"/>
      <c r="G103" s="256" t="s">
        <v>273</v>
      </c>
      <c r="H103" s="166"/>
      <c r="I103" s="167"/>
      <c r="J103" s="168"/>
      <c r="K103" s="168">
        <v>1</v>
      </c>
      <c r="L103" s="259">
        <f t="shared" si="7"/>
        <v>0</v>
      </c>
      <c r="M103" s="187"/>
      <c r="N103" s="259">
        <f t="shared" si="8"/>
        <v>0</v>
      </c>
      <c r="O103" s="195"/>
      <c r="P103" s="263">
        <f t="shared" si="9"/>
        <v>0</v>
      </c>
      <c r="Q103" s="264">
        <f t="shared" si="10"/>
        <v>0</v>
      </c>
      <c r="R103" s="161"/>
      <c r="S103" s="161"/>
      <c r="T103" s="268">
        <f t="shared" si="11"/>
        <v>0</v>
      </c>
      <c r="U103" s="268">
        <f t="shared" si="12"/>
        <v>0</v>
      </c>
      <c r="V103" s="268">
        <f t="shared" si="13"/>
        <v>0</v>
      </c>
      <c r="X103" s="148"/>
      <c r="Y103" s="148"/>
      <c r="Z103" s="148"/>
      <c r="AA103" s="150"/>
      <c r="AB103" s="148"/>
      <c r="AC103" s="148"/>
      <c r="AD103" s="150"/>
      <c r="AE103" s="148"/>
      <c r="AF103" s="148"/>
      <c r="AG103" s="150"/>
    </row>
    <row r="104" spans="1:33" ht="24" customHeight="1">
      <c r="A104" s="145"/>
      <c r="B104" s="308"/>
      <c r="C104" s="307" t="s">
        <v>301</v>
      </c>
      <c r="D104" s="158"/>
      <c r="E104" s="164" t="s">
        <v>285</v>
      </c>
      <c r="F104" s="165"/>
      <c r="G104" s="256" t="s">
        <v>273</v>
      </c>
      <c r="H104" s="166"/>
      <c r="I104" s="167"/>
      <c r="J104" s="168"/>
      <c r="K104" s="168">
        <v>1</v>
      </c>
      <c r="L104" s="259">
        <f t="shared" si="7"/>
        <v>0</v>
      </c>
      <c r="M104" s="187"/>
      <c r="N104" s="259">
        <f t="shared" si="8"/>
        <v>0</v>
      </c>
      <c r="O104" s="195"/>
      <c r="P104" s="263">
        <f t="shared" si="9"/>
        <v>0</v>
      </c>
      <c r="Q104" s="264">
        <f t="shared" si="10"/>
        <v>0</v>
      </c>
      <c r="R104" s="161"/>
      <c r="S104" s="161"/>
      <c r="T104" s="268">
        <f t="shared" si="11"/>
        <v>0</v>
      </c>
      <c r="U104" s="268">
        <f t="shared" si="12"/>
        <v>0</v>
      </c>
      <c r="V104" s="268">
        <f t="shared" si="13"/>
        <v>0</v>
      </c>
      <c r="X104" s="148"/>
      <c r="Y104" s="148"/>
      <c r="Z104" s="148"/>
      <c r="AA104" s="150"/>
      <c r="AB104" s="148"/>
      <c r="AC104" s="148"/>
      <c r="AD104" s="150"/>
      <c r="AE104" s="148"/>
      <c r="AF104" s="148"/>
      <c r="AG104" s="150"/>
    </row>
    <row r="105" spans="1:33" ht="24" customHeight="1">
      <c r="A105" s="145"/>
      <c r="B105" s="308"/>
      <c r="C105" s="307" t="s">
        <v>301</v>
      </c>
      <c r="D105" s="158"/>
      <c r="E105" s="164" t="s">
        <v>285</v>
      </c>
      <c r="F105" s="165"/>
      <c r="G105" s="256" t="s">
        <v>273</v>
      </c>
      <c r="H105" s="166"/>
      <c r="I105" s="167"/>
      <c r="J105" s="168"/>
      <c r="K105" s="168">
        <v>1</v>
      </c>
      <c r="L105" s="259">
        <f t="shared" si="7"/>
        <v>0</v>
      </c>
      <c r="M105" s="187"/>
      <c r="N105" s="259">
        <f t="shared" si="8"/>
        <v>0</v>
      </c>
      <c r="O105" s="195"/>
      <c r="P105" s="263">
        <f t="shared" si="9"/>
        <v>0</v>
      </c>
      <c r="Q105" s="264">
        <f t="shared" si="10"/>
        <v>0</v>
      </c>
      <c r="R105" s="161"/>
      <c r="S105" s="161"/>
      <c r="T105" s="268">
        <f t="shared" si="11"/>
        <v>0</v>
      </c>
      <c r="U105" s="268">
        <f t="shared" si="12"/>
        <v>0</v>
      </c>
      <c r="V105" s="268">
        <f t="shared" si="13"/>
        <v>0</v>
      </c>
      <c r="X105" s="148"/>
      <c r="Y105" s="148"/>
      <c r="Z105" s="148"/>
      <c r="AA105" s="150"/>
      <c r="AB105" s="148"/>
      <c r="AC105" s="148"/>
      <c r="AD105" s="150"/>
      <c r="AE105" s="148"/>
      <c r="AF105" s="148"/>
      <c r="AG105" s="150"/>
    </row>
    <row r="106" spans="1:33" ht="24" customHeight="1">
      <c r="A106" s="145"/>
      <c r="B106" s="308"/>
      <c r="C106" s="309" t="s">
        <v>301</v>
      </c>
      <c r="D106" s="169"/>
      <c r="E106" s="170" t="s">
        <v>285</v>
      </c>
      <c r="F106" s="171"/>
      <c r="G106" s="257" t="s">
        <v>273</v>
      </c>
      <c r="H106" s="172"/>
      <c r="I106" s="173"/>
      <c r="J106" s="174"/>
      <c r="K106" s="174">
        <v>1</v>
      </c>
      <c r="L106" s="260">
        <f t="shared" si="7"/>
        <v>0</v>
      </c>
      <c r="M106" s="188"/>
      <c r="N106" s="260">
        <f t="shared" si="8"/>
        <v>0</v>
      </c>
      <c r="O106" s="196"/>
      <c r="P106" s="265">
        <f t="shared" si="9"/>
        <v>0</v>
      </c>
      <c r="Q106" s="266">
        <f t="shared" si="10"/>
        <v>0</v>
      </c>
      <c r="R106" s="177"/>
      <c r="S106" s="177"/>
      <c r="T106" s="269">
        <f t="shared" si="11"/>
        <v>0</v>
      </c>
      <c r="U106" s="269">
        <f t="shared" si="12"/>
        <v>0</v>
      </c>
      <c r="V106" s="269">
        <f t="shared" si="13"/>
        <v>0</v>
      </c>
      <c r="X106" s="148"/>
      <c r="Y106" s="148"/>
      <c r="Z106" s="148"/>
      <c r="AA106" s="150"/>
      <c r="AB106" s="148"/>
      <c r="AC106" s="148"/>
      <c r="AD106" s="150"/>
      <c r="AE106" s="148"/>
      <c r="AF106" s="148"/>
      <c r="AG106" s="150"/>
    </row>
    <row r="107" spans="1:33" ht="24" customHeight="1">
      <c r="A107" s="145"/>
      <c r="B107" s="308"/>
      <c r="C107" s="305" t="s">
        <v>386</v>
      </c>
      <c r="D107" s="154"/>
      <c r="E107" s="180" t="s">
        <v>877</v>
      </c>
      <c r="F107" s="181"/>
      <c r="G107" s="255" t="s">
        <v>273</v>
      </c>
      <c r="H107" s="182"/>
      <c r="I107" s="183"/>
      <c r="J107" s="183"/>
      <c r="K107" s="184">
        <v>1</v>
      </c>
      <c r="L107" s="258">
        <f t="shared" si="7"/>
        <v>0</v>
      </c>
      <c r="M107" s="179"/>
      <c r="N107" s="258">
        <f t="shared" si="8"/>
        <v>0</v>
      </c>
      <c r="O107" s="201"/>
      <c r="P107" s="261">
        <f t="shared" si="9"/>
        <v>0</v>
      </c>
      <c r="Q107" s="262">
        <f t="shared" si="10"/>
        <v>0</v>
      </c>
      <c r="R107" s="157"/>
      <c r="S107" s="157"/>
      <c r="T107" s="267">
        <f t="shared" si="11"/>
        <v>0</v>
      </c>
      <c r="U107" s="267">
        <f t="shared" si="12"/>
        <v>0</v>
      </c>
      <c r="V107" s="267">
        <f t="shared" si="13"/>
        <v>0</v>
      </c>
      <c r="X107" s="148"/>
      <c r="Y107" s="148"/>
      <c r="Z107" s="148"/>
      <c r="AA107" s="150"/>
      <c r="AB107" s="148"/>
      <c r="AC107" s="148"/>
      <c r="AD107" s="150"/>
      <c r="AE107" s="148"/>
      <c r="AF107" s="148"/>
      <c r="AG107" s="150"/>
    </row>
    <row r="108" spans="1:33" ht="24" customHeight="1">
      <c r="A108" s="145"/>
      <c r="B108" s="308"/>
      <c r="C108" s="307" t="s">
        <v>386</v>
      </c>
      <c r="D108" s="158"/>
      <c r="E108" s="164" t="s">
        <v>877</v>
      </c>
      <c r="F108" s="165"/>
      <c r="G108" s="256" t="s">
        <v>273</v>
      </c>
      <c r="H108" s="167"/>
      <c r="I108" s="167"/>
      <c r="J108" s="167"/>
      <c r="K108" s="168">
        <v>1</v>
      </c>
      <c r="L108" s="259">
        <f t="shared" si="7"/>
        <v>0</v>
      </c>
      <c r="M108" s="162"/>
      <c r="N108" s="259">
        <f t="shared" si="8"/>
        <v>0</v>
      </c>
      <c r="O108" s="163"/>
      <c r="P108" s="263">
        <f t="shared" si="9"/>
        <v>0</v>
      </c>
      <c r="Q108" s="264">
        <f t="shared" si="10"/>
        <v>0</v>
      </c>
      <c r="R108" s="161"/>
      <c r="S108" s="161"/>
      <c r="T108" s="268">
        <f t="shared" si="11"/>
        <v>0</v>
      </c>
      <c r="U108" s="268">
        <f t="shared" si="12"/>
        <v>0</v>
      </c>
      <c r="V108" s="268">
        <f t="shared" si="13"/>
        <v>0</v>
      </c>
      <c r="X108" s="148"/>
      <c r="Y108" s="148"/>
      <c r="Z108" s="148"/>
      <c r="AA108" s="150"/>
      <c r="AB108" s="148"/>
      <c r="AC108" s="148"/>
      <c r="AD108" s="150"/>
      <c r="AE108" s="148"/>
      <c r="AF108" s="148"/>
      <c r="AG108" s="150"/>
    </row>
    <row r="109" spans="1:33" ht="24" customHeight="1">
      <c r="A109" s="145"/>
      <c r="B109" s="308"/>
      <c r="C109" s="307" t="s">
        <v>386</v>
      </c>
      <c r="D109" s="158"/>
      <c r="E109" s="164" t="s">
        <v>877</v>
      </c>
      <c r="F109" s="165"/>
      <c r="G109" s="256" t="s">
        <v>273</v>
      </c>
      <c r="H109" s="167"/>
      <c r="I109" s="167"/>
      <c r="J109" s="167"/>
      <c r="K109" s="168">
        <v>1</v>
      </c>
      <c r="L109" s="259">
        <f t="shared" si="7"/>
        <v>0</v>
      </c>
      <c r="M109" s="162"/>
      <c r="N109" s="259">
        <f t="shared" si="8"/>
        <v>0</v>
      </c>
      <c r="O109" s="163"/>
      <c r="P109" s="263">
        <f t="shared" si="9"/>
        <v>0</v>
      </c>
      <c r="Q109" s="264">
        <f t="shared" si="10"/>
        <v>0</v>
      </c>
      <c r="R109" s="161"/>
      <c r="S109" s="161"/>
      <c r="T109" s="268">
        <f t="shared" si="11"/>
        <v>0</v>
      </c>
      <c r="U109" s="268">
        <f t="shared" si="12"/>
        <v>0</v>
      </c>
      <c r="V109" s="268">
        <f t="shared" si="13"/>
        <v>0</v>
      </c>
      <c r="X109" s="148"/>
      <c r="Y109" s="148"/>
      <c r="Z109" s="148"/>
      <c r="AA109" s="150"/>
      <c r="AB109" s="148"/>
      <c r="AC109" s="148"/>
      <c r="AD109" s="150"/>
      <c r="AE109" s="148"/>
      <c r="AF109" s="148"/>
      <c r="AG109" s="150"/>
    </row>
    <row r="110" spans="1:33" ht="24" customHeight="1">
      <c r="A110" s="145"/>
      <c r="B110" s="308"/>
      <c r="C110" s="309" t="s">
        <v>386</v>
      </c>
      <c r="D110" s="169"/>
      <c r="E110" s="170" t="s">
        <v>877</v>
      </c>
      <c r="F110" s="171"/>
      <c r="G110" s="257" t="s">
        <v>273</v>
      </c>
      <c r="H110" s="173"/>
      <c r="I110" s="173"/>
      <c r="J110" s="173"/>
      <c r="K110" s="174">
        <v>1</v>
      </c>
      <c r="L110" s="260">
        <f t="shared" si="7"/>
        <v>0</v>
      </c>
      <c r="M110" s="178"/>
      <c r="N110" s="260">
        <f t="shared" si="8"/>
        <v>0</v>
      </c>
      <c r="O110" s="204"/>
      <c r="P110" s="265">
        <f t="shared" si="9"/>
        <v>0</v>
      </c>
      <c r="Q110" s="266">
        <f t="shared" si="10"/>
        <v>0</v>
      </c>
      <c r="R110" s="177"/>
      <c r="S110" s="177"/>
      <c r="T110" s="269">
        <f t="shared" si="11"/>
        <v>0</v>
      </c>
      <c r="U110" s="269">
        <f t="shared" si="12"/>
        <v>0</v>
      </c>
      <c r="V110" s="269">
        <f t="shared" si="13"/>
        <v>0</v>
      </c>
      <c r="X110" s="148"/>
      <c r="Y110" s="148"/>
      <c r="Z110" s="148"/>
      <c r="AA110" s="150"/>
      <c r="AB110" s="148"/>
      <c r="AC110" s="148"/>
      <c r="AD110" s="150"/>
      <c r="AE110" s="148"/>
      <c r="AF110" s="148"/>
      <c r="AG110" s="150"/>
    </row>
    <row r="111" spans="1:33" ht="24" customHeight="1">
      <c r="A111" s="145"/>
      <c r="B111" s="308"/>
      <c r="C111" s="305" t="s">
        <v>719</v>
      </c>
      <c r="D111" s="154"/>
      <c r="E111" s="180" t="s">
        <v>418</v>
      </c>
      <c r="F111" s="181"/>
      <c r="G111" s="255" t="s">
        <v>429</v>
      </c>
      <c r="H111" s="182"/>
      <c r="I111" s="183"/>
      <c r="J111" s="183"/>
      <c r="K111" s="183">
        <v>1</v>
      </c>
      <c r="L111" s="258">
        <f>ROUNDDOWN(H111*I111*J111*K111,3)</f>
        <v>0</v>
      </c>
      <c r="M111" s="179"/>
      <c r="N111" s="258">
        <f>M111*L111</f>
        <v>0</v>
      </c>
      <c r="O111" s="201"/>
      <c r="P111" s="261">
        <f>L111*O111</f>
        <v>0</v>
      </c>
      <c r="Q111" s="262">
        <f>N111-P111</f>
        <v>0</v>
      </c>
      <c r="R111" s="157"/>
      <c r="S111" s="157"/>
      <c r="T111" s="267">
        <f>IF(S111="",R111,MIN(R111:S111))</f>
        <v>0</v>
      </c>
      <c r="U111" s="267">
        <f t="shared" si="12"/>
        <v>0</v>
      </c>
      <c r="V111" s="267">
        <f t="shared" si="13"/>
        <v>0</v>
      </c>
      <c r="X111" s="148"/>
      <c r="Y111" s="148"/>
      <c r="Z111" s="148"/>
      <c r="AA111" s="150"/>
      <c r="AB111" s="148"/>
      <c r="AC111" s="148"/>
      <c r="AD111" s="150"/>
      <c r="AE111" s="148"/>
      <c r="AF111" s="148"/>
      <c r="AG111" s="150"/>
    </row>
    <row r="112" spans="1:33" ht="24" customHeight="1">
      <c r="A112" s="145"/>
      <c r="B112" s="308"/>
      <c r="C112" s="309" t="s">
        <v>719</v>
      </c>
      <c r="D112" s="169"/>
      <c r="E112" s="202" t="s">
        <v>418</v>
      </c>
      <c r="F112" s="203"/>
      <c r="G112" s="257" t="s">
        <v>429</v>
      </c>
      <c r="H112" s="205"/>
      <c r="I112" s="206"/>
      <c r="J112" s="173"/>
      <c r="K112" s="206">
        <v>1</v>
      </c>
      <c r="L112" s="260">
        <f>ROUNDDOWN(H112*I112*J112*K112,3)</f>
        <v>0</v>
      </c>
      <c r="M112" s="212"/>
      <c r="N112" s="260">
        <f>M112*L112</f>
        <v>0</v>
      </c>
      <c r="O112" s="204"/>
      <c r="P112" s="265">
        <f>L112*O112</f>
        <v>0</v>
      </c>
      <c r="Q112" s="266">
        <f>N112-P112</f>
        <v>0</v>
      </c>
      <c r="R112" s="209"/>
      <c r="S112" s="209"/>
      <c r="T112" s="293">
        <f>IF(S112="",R112,MIN(R112:S112))</f>
        <v>0</v>
      </c>
      <c r="U112" s="293">
        <f t="shared" si="12"/>
        <v>0</v>
      </c>
      <c r="V112" s="293">
        <f t="shared" si="13"/>
        <v>0</v>
      </c>
      <c r="X112" s="148"/>
      <c r="Y112" s="148"/>
      <c r="Z112" s="148"/>
      <c r="AA112" s="150"/>
      <c r="AB112" s="148"/>
      <c r="AC112" s="148"/>
      <c r="AD112" s="150"/>
      <c r="AE112" s="148"/>
      <c r="AF112" s="148"/>
      <c r="AG112" s="150"/>
    </row>
    <row r="113" spans="1:33" ht="24" customHeight="1">
      <c r="A113" s="145"/>
      <c r="B113" s="308"/>
      <c r="C113" s="307" t="s">
        <v>775</v>
      </c>
      <c r="D113" s="158"/>
      <c r="E113" s="197" t="s">
        <v>418</v>
      </c>
      <c r="F113" s="198"/>
      <c r="G113" s="270" t="s">
        <v>429</v>
      </c>
      <c r="H113" s="213"/>
      <c r="I113" s="214"/>
      <c r="J113" s="214"/>
      <c r="K113" s="214">
        <v>1</v>
      </c>
      <c r="L113" s="273">
        <f>ROUNDDOWN(H113*I113*J113*K113,3)</f>
        <v>0</v>
      </c>
      <c r="M113" s="200"/>
      <c r="N113" s="273">
        <f>M113*L113</f>
        <v>0</v>
      </c>
      <c r="O113" s="200"/>
      <c r="P113" s="279">
        <f>L113*O113</f>
        <v>0</v>
      </c>
      <c r="Q113" s="280">
        <f>N113-P113</f>
        <v>0</v>
      </c>
      <c r="R113" s="192"/>
      <c r="S113" s="192"/>
      <c r="T113" s="288">
        <f>IF(S113="",R113,MIN(R113:S113))</f>
        <v>0</v>
      </c>
      <c r="U113" s="288">
        <f t="shared" si="12"/>
        <v>0</v>
      </c>
      <c r="V113" s="288">
        <f t="shared" si="13"/>
        <v>0</v>
      </c>
      <c r="X113" s="148"/>
      <c r="Y113" s="148"/>
      <c r="Z113" s="148"/>
      <c r="AA113" s="150"/>
      <c r="AB113" s="148"/>
      <c r="AC113" s="148"/>
      <c r="AD113" s="150"/>
      <c r="AE113" s="148"/>
      <c r="AF113" s="148"/>
      <c r="AG113" s="150"/>
    </row>
    <row r="114" spans="1:33" ht="24" customHeight="1">
      <c r="A114" s="145"/>
      <c r="B114" s="308"/>
      <c r="C114" s="307" t="s">
        <v>776</v>
      </c>
      <c r="D114" s="158"/>
      <c r="E114" s="164" t="s">
        <v>285</v>
      </c>
      <c r="F114" s="165"/>
      <c r="G114" s="256" t="s">
        <v>429</v>
      </c>
      <c r="H114" s="166"/>
      <c r="I114" s="167"/>
      <c r="J114" s="167"/>
      <c r="K114" s="167">
        <v>1</v>
      </c>
      <c r="L114" s="259">
        <f>ROUNDDOWN(H114*I114*J114*K114,3)</f>
        <v>0</v>
      </c>
      <c r="M114" s="162"/>
      <c r="N114" s="259">
        <f>M114*L114</f>
        <v>0</v>
      </c>
      <c r="O114" s="162"/>
      <c r="P114" s="263">
        <f>L114*O114</f>
        <v>0</v>
      </c>
      <c r="Q114" s="264">
        <f>N114-P114</f>
        <v>0</v>
      </c>
      <c r="R114" s="161"/>
      <c r="S114" s="161"/>
      <c r="T114" s="268">
        <f>IF(S114="",R114,MIN(R114:S114))</f>
        <v>0</v>
      </c>
      <c r="U114" s="268">
        <f t="shared" si="12"/>
        <v>0</v>
      </c>
      <c r="V114" s="268">
        <f t="shared" si="13"/>
        <v>0</v>
      </c>
      <c r="X114" s="148"/>
      <c r="Y114" s="148"/>
      <c r="Z114" s="148"/>
      <c r="AA114" s="150"/>
      <c r="AB114" s="148"/>
      <c r="AC114" s="148"/>
      <c r="AD114" s="150"/>
      <c r="AE114" s="148"/>
      <c r="AF114" s="148"/>
      <c r="AG114" s="150"/>
    </row>
    <row r="115" spans="1:33" ht="24" customHeight="1">
      <c r="A115" s="145"/>
      <c r="B115" s="308"/>
      <c r="C115" s="307" t="s">
        <v>777</v>
      </c>
      <c r="D115" s="158"/>
      <c r="E115" s="197" t="s">
        <v>418</v>
      </c>
      <c r="F115" s="198"/>
      <c r="G115" s="270" t="s">
        <v>429</v>
      </c>
      <c r="H115" s="213"/>
      <c r="I115" s="214"/>
      <c r="J115" s="214"/>
      <c r="K115" s="214">
        <v>1</v>
      </c>
      <c r="L115" s="273">
        <f t="shared" si="7"/>
        <v>0</v>
      </c>
      <c r="M115" s="200"/>
      <c r="N115" s="273">
        <f t="shared" si="8"/>
        <v>0</v>
      </c>
      <c r="O115" s="211"/>
      <c r="P115" s="279">
        <f t="shared" si="9"/>
        <v>0</v>
      </c>
      <c r="Q115" s="280">
        <f t="shared" si="10"/>
        <v>0</v>
      </c>
      <c r="R115" s="192"/>
      <c r="S115" s="192"/>
      <c r="T115" s="288">
        <f t="shared" si="11"/>
        <v>0</v>
      </c>
      <c r="U115" s="288">
        <f t="shared" si="12"/>
        <v>0</v>
      </c>
      <c r="V115" s="288">
        <f t="shared" si="13"/>
        <v>0</v>
      </c>
      <c r="X115" s="148"/>
      <c r="Y115" s="148"/>
      <c r="Z115" s="148"/>
      <c r="AA115" s="150"/>
      <c r="AB115" s="148"/>
      <c r="AC115" s="148"/>
      <c r="AD115" s="150"/>
      <c r="AE115" s="148"/>
      <c r="AF115" s="148"/>
      <c r="AG115" s="150"/>
    </row>
    <row r="116" spans="1:33" ht="24" customHeight="1">
      <c r="A116" s="145"/>
      <c r="B116" s="308"/>
      <c r="C116" s="307" t="s">
        <v>777</v>
      </c>
      <c r="D116" s="158"/>
      <c r="E116" s="197" t="s">
        <v>418</v>
      </c>
      <c r="F116" s="198"/>
      <c r="G116" s="256" t="s">
        <v>429</v>
      </c>
      <c r="H116" s="213"/>
      <c r="I116" s="214"/>
      <c r="J116" s="167"/>
      <c r="K116" s="214">
        <v>1</v>
      </c>
      <c r="L116" s="259">
        <f t="shared" si="7"/>
        <v>0</v>
      </c>
      <c r="M116" s="200"/>
      <c r="N116" s="259">
        <f t="shared" si="8"/>
        <v>0</v>
      </c>
      <c r="O116" s="163"/>
      <c r="P116" s="263">
        <f t="shared" si="9"/>
        <v>0</v>
      </c>
      <c r="Q116" s="264">
        <f t="shared" si="10"/>
        <v>0</v>
      </c>
      <c r="R116" s="192"/>
      <c r="S116" s="192"/>
      <c r="T116" s="288">
        <f t="shared" si="11"/>
        <v>0</v>
      </c>
      <c r="U116" s="288">
        <f t="shared" si="12"/>
        <v>0</v>
      </c>
      <c r="V116" s="288">
        <f t="shared" si="13"/>
        <v>0</v>
      </c>
      <c r="X116" s="148"/>
      <c r="Y116" s="148"/>
      <c r="Z116" s="148"/>
      <c r="AA116" s="150"/>
      <c r="AB116" s="148"/>
      <c r="AC116" s="148"/>
      <c r="AD116" s="150"/>
      <c r="AE116" s="148"/>
      <c r="AF116" s="148"/>
      <c r="AG116" s="150"/>
    </row>
    <row r="117" spans="1:33" ht="24" customHeight="1">
      <c r="A117" s="145"/>
      <c r="B117" s="308"/>
      <c r="C117" s="307" t="s">
        <v>777</v>
      </c>
      <c r="D117" s="158"/>
      <c r="E117" s="197" t="s">
        <v>419</v>
      </c>
      <c r="F117" s="198"/>
      <c r="G117" s="256" t="s">
        <v>429</v>
      </c>
      <c r="H117" s="213"/>
      <c r="I117" s="214"/>
      <c r="J117" s="167"/>
      <c r="K117" s="214">
        <v>1</v>
      </c>
      <c r="L117" s="259">
        <f t="shared" si="7"/>
        <v>0</v>
      </c>
      <c r="M117" s="200"/>
      <c r="N117" s="259">
        <f t="shared" si="8"/>
        <v>0</v>
      </c>
      <c r="O117" s="200"/>
      <c r="P117" s="263">
        <f t="shared" si="9"/>
        <v>0</v>
      </c>
      <c r="Q117" s="264">
        <f t="shared" si="10"/>
        <v>0</v>
      </c>
      <c r="R117" s="192"/>
      <c r="S117" s="192"/>
      <c r="T117" s="288">
        <f t="shared" si="11"/>
        <v>0</v>
      </c>
      <c r="U117" s="288">
        <f t="shared" si="12"/>
        <v>0</v>
      </c>
      <c r="V117" s="288">
        <f t="shared" si="13"/>
        <v>0</v>
      </c>
      <c r="X117" s="148"/>
      <c r="Y117" s="148"/>
      <c r="Z117" s="148"/>
      <c r="AA117" s="150"/>
      <c r="AB117" s="148"/>
      <c r="AC117" s="148"/>
      <c r="AD117" s="150"/>
      <c r="AE117" s="148"/>
      <c r="AF117" s="148"/>
      <c r="AG117" s="150"/>
    </row>
    <row r="118" spans="1:33" ht="24" customHeight="1">
      <c r="A118" s="145"/>
      <c r="B118" s="308"/>
      <c r="C118" s="309"/>
      <c r="D118" s="169"/>
      <c r="E118" s="202"/>
      <c r="F118" s="203"/>
      <c r="G118" s="257" t="s">
        <v>429</v>
      </c>
      <c r="H118" s="205"/>
      <c r="I118" s="206"/>
      <c r="J118" s="173"/>
      <c r="K118" s="206">
        <v>1</v>
      </c>
      <c r="L118" s="260">
        <f t="shared" si="7"/>
        <v>0</v>
      </c>
      <c r="M118" s="212"/>
      <c r="N118" s="260">
        <f t="shared" si="8"/>
        <v>0</v>
      </c>
      <c r="O118" s="212"/>
      <c r="P118" s="265">
        <f t="shared" si="9"/>
        <v>0</v>
      </c>
      <c r="Q118" s="266">
        <f t="shared" si="10"/>
        <v>0</v>
      </c>
      <c r="R118" s="209"/>
      <c r="S118" s="209"/>
      <c r="T118" s="293">
        <f t="shared" si="11"/>
        <v>0</v>
      </c>
      <c r="U118" s="293">
        <f t="shared" si="12"/>
        <v>0</v>
      </c>
      <c r="V118" s="293">
        <f t="shared" si="13"/>
        <v>0</v>
      </c>
      <c r="X118" s="148"/>
      <c r="Y118" s="148"/>
      <c r="Z118" s="148"/>
      <c r="AA118" s="150"/>
      <c r="AB118" s="148"/>
      <c r="AC118" s="148"/>
      <c r="AD118" s="150"/>
      <c r="AE118" s="148"/>
      <c r="AF118" s="148"/>
      <c r="AG118" s="150"/>
    </row>
    <row r="119" spans="1:33" ht="24" customHeight="1">
      <c r="A119" s="145"/>
      <c r="B119" s="304" t="s">
        <v>289</v>
      </c>
      <c r="C119" s="307" t="s">
        <v>294</v>
      </c>
      <c r="D119" s="158"/>
      <c r="E119" s="197" t="s">
        <v>285</v>
      </c>
      <c r="F119" s="198"/>
      <c r="G119" s="270" t="s">
        <v>273</v>
      </c>
      <c r="H119" s="213"/>
      <c r="I119" s="214"/>
      <c r="J119" s="296"/>
      <c r="K119" s="296">
        <v>1</v>
      </c>
      <c r="L119" s="273">
        <f t="shared" si="7"/>
        <v>0</v>
      </c>
      <c r="M119" s="190"/>
      <c r="N119" s="273">
        <f t="shared" si="8"/>
        <v>0</v>
      </c>
      <c r="O119" s="191"/>
      <c r="P119" s="279">
        <f t="shared" si="9"/>
        <v>0</v>
      </c>
      <c r="Q119" s="280">
        <f t="shared" si="10"/>
        <v>0</v>
      </c>
      <c r="R119" s="192"/>
      <c r="S119" s="192"/>
      <c r="T119" s="288">
        <f t="shared" si="11"/>
        <v>0</v>
      </c>
      <c r="U119" s="288">
        <f t="shared" si="12"/>
        <v>0</v>
      </c>
      <c r="V119" s="288">
        <f t="shared" si="13"/>
        <v>0</v>
      </c>
      <c r="X119" s="148"/>
      <c r="Y119" s="148"/>
      <c r="Z119" s="148"/>
      <c r="AA119" s="150"/>
      <c r="AB119" s="148"/>
      <c r="AC119" s="148"/>
      <c r="AD119" s="150"/>
      <c r="AE119" s="148"/>
      <c r="AF119" s="148"/>
      <c r="AG119" s="150"/>
    </row>
    <row r="120" spans="1:33" ht="24" customHeight="1">
      <c r="A120" s="145"/>
      <c r="B120" s="308"/>
      <c r="C120" s="307" t="s">
        <v>294</v>
      </c>
      <c r="D120" s="158"/>
      <c r="E120" s="164" t="s">
        <v>285</v>
      </c>
      <c r="F120" s="165"/>
      <c r="G120" s="256" t="s">
        <v>273</v>
      </c>
      <c r="H120" s="166"/>
      <c r="I120" s="167"/>
      <c r="J120" s="168"/>
      <c r="K120" s="168">
        <v>1</v>
      </c>
      <c r="L120" s="259">
        <f t="shared" si="7"/>
        <v>0</v>
      </c>
      <c r="M120" s="187"/>
      <c r="N120" s="259">
        <f t="shared" si="8"/>
        <v>0</v>
      </c>
      <c r="O120" s="195"/>
      <c r="P120" s="263">
        <f t="shared" si="9"/>
        <v>0</v>
      </c>
      <c r="Q120" s="264">
        <f t="shared" si="10"/>
        <v>0</v>
      </c>
      <c r="R120" s="161"/>
      <c r="S120" s="161"/>
      <c r="T120" s="268">
        <f t="shared" si="11"/>
        <v>0</v>
      </c>
      <c r="U120" s="268">
        <f t="shared" si="12"/>
        <v>0</v>
      </c>
      <c r="V120" s="268">
        <f t="shared" si="13"/>
        <v>0</v>
      </c>
      <c r="X120" s="148"/>
      <c r="Y120" s="148"/>
      <c r="Z120" s="148"/>
      <c r="AA120" s="150"/>
      <c r="AB120" s="148"/>
      <c r="AC120" s="148"/>
      <c r="AD120" s="150"/>
      <c r="AE120" s="148"/>
      <c r="AF120" s="148"/>
      <c r="AG120" s="150"/>
    </row>
    <row r="121" spans="1:33" ht="24" customHeight="1">
      <c r="A121" s="145"/>
      <c r="B121" s="308"/>
      <c r="C121" s="309" t="s">
        <v>294</v>
      </c>
      <c r="D121" s="169"/>
      <c r="E121" s="170" t="s">
        <v>285</v>
      </c>
      <c r="F121" s="171"/>
      <c r="G121" s="257" t="s">
        <v>273</v>
      </c>
      <c r="H121" s="172"/>
      <c r="I121" s="173"/>
      <c r="J121" s="174"/>
      <c r="K121" s="174">
        <v>1</v>
      </c>
      <c r="L121" s="260">
        <f t="shared" si="7"/>
        <v>0</v>
      </c>
      <c r="M121" s="188"/>
      <c r="N121" s="260">
        <f t="shared" si="8"/>
        <v>0</v>
      </c>
      <c r="O121" s="196"/>
      <c r="P121" s="265">
        <f t="shared" si="9"/>
        <v>0</v>
      </c>
      <c r="Q121" s="266">
        <f t="shared" si="10"/>
        <v>0</v>
      </c>
      <c r="R121" s="177"/>
      <c r="S121" s="177"/>
      <c r="T121" s="269">
        <f t="shared" si="11"/>
        <v>0</v>
      </c>
      <c r="U121" s="269">
        <f t="shared" si="12"/>
        <v>0</v>
      </c>
      <c r="V121" s="269">
        <f t="shared" si="13"/>
        <v>0</v>
      </c>
      <c r="X121" s="148"/>
      <c r="Y121" s="148"/>
      <c r="Z121" s="148"/>
      <c r="AA121" s="150"/>
      <c r="AB121" s="148"/>
      <c r="AC121" s="148"/>
      <c r="AD121" s="150"/>
      <c r="AE121" s="148"/>
      <c r="AF121" s="148"/>
      <c r="AG121" s="150"/>
    </row>
    <row r="122" spans="1:33" ht="24" customHeight="1">
      <c r="A122" s="145"/>
      <c r="B122" s="308"/>
      <c r="C122" s="307" t="s">
        <v>882</v>
      </c>
      <c r="D122" s="667" t="s">
        <v>883</v>
      </c>
      <c r="E122" s="668" t="s">
        <v>275</v>
      </c>
      <c r="F122" s="669"/>
      <c r="G122" s="270" t="s">
        <v>273</v>
      </c>
      <c r="H122" s="213"/>
      <c r="I122" s="214"/>
      <c r="J122" s="296"/>
      <c r="K122" s="296">
        <v>1</v>
      </c>
      <c r="L122" s="273">
        <f t="shared" si="7"/>
        <v>0</v>
      </c>
      <c r="M122" s="674"/>
      <c r="N122" s="273">
        <f t="shared" si="8"/>
        <v>0</v>
      </c>
      <c r="O122" s="680"/>
      <c r="P122" s="279">
        <f t="shared" si="9"/>
        <v>0</v>
      </c>
      <c r="Q122" s="280">
        <f t="shared" si="10"/>
        <v>0</v>
      </c>
      <c r="R122" s="192"/>
      <c r="S122" s="192"/>
      <c r="T122" s="288">
        <f t="shared" si="11"/>
        <v>0</v>
      </c>
      <c r="U122" s="288">
        <f t="shared" si="12"/>
        <v>0</v>
      </c>
      <c r="V122" s="288">
        <f t="shared" si="13"/>
        <v>0</v>
      </c>
      <c r="X122" s="148"/>
      <c r="Y122" s="148"/>
      <c r="Z122" s="148"/>
      <c r="AA122" s="150"/>
      <c r="AB122" s="148"/>
      <c r="AC122" s="148"/>
      <c r="AD122" s="150"/>
      <c r="AE122" s="148"/>
      <c r="AF122" s="148"/>
      <c r="AG122" s="150"/>
    </row>
    <row r="123" spans="1:33" ht="24" customHeight="1">
      <c r="A123" s="145"/>
      <c r="B123" s="657"/>
      <c r="C123" s="307" t="s">
        <v>882</v>
      </c>
      <c r="D123" s="667" t="s">
        <v>884</v>
      </c>
      <c r="E123" s="672" t="s">
        <v>275</v>
      </c>
      <c r="F123" s="673"/>
      <c r="G123" s="256" t="s">
        <v>273</v>
      </c>
      <c r="H123" s="166"/>
      <c r="I123" s="167"/>
      <c r="J123" s="168"/>
      <c r="K123" s="168">
        <v>1</v>
      </c>
      <c r="L123" s="259">
        <f t="shared" si="7"/>
        <v>0</v>
      </c>
      <c r="M123" s="682"/>
      <c r="N123" s="259">
        <f t="shared" si="8"/>
        <v>0</v>
      </c>
      <c r="O123" s="681"/>
      <c r="P123" s="263">
        <f t="shared" si="9"/>
        <v>0</v>
      </c>
      <c r="Q123" s="264">
        <f t="shared" si="10"/>
        <v>0</v>
      </c>
      <c r="R123" s="161"/>
      <c r="S123" s="161"/>
      <c r="T123" s="268">
        <f t="shared" si="11"/>
        <v>0</v>
      </c>
      <c r="U123" s="268">
        <f t="shared" si="12"/>
        <v>0</v>
      </c>
      <c r="V123" s="268">
        <f t="shared" si="13"/>
        <v>0</v>
      </c>
      <c r="X123" s="148"/>
      <c r="Y123" s="148"/>
      <c r="Z123" s="148"/>
      <c r="AA123" s="150"/>
      <c r="AB123" s="148"/>
      <c r="AC123" s="148"/>
      <c r="AD123" s="150"/>
      <c r="AE123" s="148"/>
      <c r="AF123" s="148"/>
      <c r="AG123" s="150"/>
    </row>
    <row r="124" spans="1:33" ht="24" customHeight="1">
      <c r="A124" s="145"/>
      <c r="B124" s="308"/>
      <c r="C124" s="307" t="s">
        <v>882</v>
      </c>
      <c r="D124" s="667" t="s">
        <v>885</v>
      </c>
      <c r="E124" s="668" t="s">
        <v>275</v>
      </c>
      <c r="F124" s="669"/>
      <c r="G124" s="256" t="s">
        <v>273</v>
      </c>
      <c r="H124" s="213"/>
      <c r="I124" s="214"/>
      <c r="J124" s="167"/>
      <c r="K124" s="214">
        <v>1</v>
      </c>
      <c r="L124" s="275">
        <f t="shared" si="7"/>
        <v>0</v>
      </c>
      <c r="M124" s="675"/>
      <c r="N124" s="259">
        <f t="shared" si="8"/>
        <v>0</v>
      </c>
      <c r="O124" s="681"/>
      <c r="P124" s="263">
        <f t="shared" si="9"/>
        <v>0</v>
      </c>
      <c r="Q124" s="264">
        <f t="shared" si="10"/>
        <v>0</v>
      </c>
      <c r="R124" s="161"/>
      <c r="S124" s="161"/>
      <c r="T124" s="268">
        <f t="shared" si="11"/>
        <v>0</v>
      </c>
      <c r="U124" s="268">
        <f t="shared" si="12"/>
        <v>0</v>
      </c>
      <c r="V124" s="268">
        <f t="shared" si="13"/>
        <v>0</v>
      </c>
      <c r="X124" s="148"/>
      <c r="Y124" s="148"/>
      <c r="Z124" s="148"/>
      <c r="AA124" s="150"/>
      <c r="AB124" s="148"/>
      <c r="AC124" s="148"/>
      <c r="AD124" s="150"/>
      <c r="AE124" s="148"/>
      <c r="AF124" s="148"/>
      <c r="AG124" s="150"/>
    </row>
    <row r="125" spans="1:33" ht="24" customHeight="1">
      <c r="A125" s="145"/>
      <c r="B125" s="308"/>
      <c r="C125" s="307" t="s">
        <v>298</v>
      </c>
      <c r="D125" s="158"/>
      <c r="E125" s="164" t="s">
        <v>285</v>
      </c>
      <c r="F125" s="165"/>
      <c r="G125" s="256" t="s">
        <v>273</v>
      </c>
      <c r="H125" s="166"/>
      <c r="I125" s="167"/>
      <c r="J125" s="168"/>
      <c r="K125" s="168">
        <v>1</v>
      </c>
      <c r="L125" s="259">
        <f t="shared" si="7"/>
        <v>0</v>
      </c>
      <c r="M125" s="187"/>
      <c r="N125" s="259">
        <f t="shared" si="8"/>
        <v>0</v>
      </c>
      <c r="O125" s="195"/>
      <c r="P125" s="263">
        <f t="shared" si="9"/>
        <v>0</v>
      </c>
      <c r="Q125" s="264">
        <f t="shared" si="10"/>
        <v>0</v>
      </c>
      <c r="R125" s="161"/>
      <c r="S125" s="161"/>
      <c r="T125" s="268">
        <f t="shared" si="11"/>
        <v>0</v>
      </c>
      <c r="U125" s="268">
        <f t="shared" ref="U125:U164" si="14">ROUNDDOWN(R125*N125,0)</f>
        <v>0</v>
      </c>
      <c r="V125" s="268">
        <f t="shared" ref="V125:V164" si="15">ROUNDDOWN(P125*T125,0)</f>
        <v>0</v>
      </c>
      <c r="X125" s="148"/>
      <c r="Y125" s="148"/>
      <c r="Z125" s="148"/>
      <c r="AA125" s="150"/>
      <c r="AB125" s="148"/>
      <c r="AC125" s="148"/>
      <c r="AD125" s="150"/>
      <c r="AE125" s="148"/>
      <c r="AF125" s="148"/>
      <c r="AG125" s="150"/>
    </row>
    <row r="126" spans="1:33" ht="24" customHeight="1">
      <c r="A126" s="145"/>
      <c r="B126" s="308"/>
      <c r="C126" s="307" t="s">
        <v>298</v>
      </c>
      <c r="D126" s="158"/>
      <c r="E126" s="164" t="s">
        <v>285</v>
      </c>
      <c r="F126" s="165"/>
      <c r="G126" s="256" t="s">
        <v>273</v>
      </c>
      <c r="H126" s="166"/>
      <c r="I126" s="167"/>
      <c r="J126" s="168"/>
      <c r="K126" s="168">
        <v>1</v>
      </c>
      <c r="L126" s="259">
        <f t="shared" si="7"/>
        <v>0</v>
      </c>
      <c r="M126" s="187"/>
      <c r="N126" s="259">
        <f t="shared" si="8"/>
        <v>0</v>
      </c>
      <c r="O126" s="195"/>
      <c r="P126" s="263">
        <f t="shared" si="9"/>
        <v>0</v>
      </c>
      <c r="Q126" s="264">
        <f t="shared" si="10"/>
        <v>0</v>
      </c>
      <c r="R126" s="161"/>
      <c r="S126" s="161"/>
      <c r="T126" s="268">
        <f t="shared" si="11"/>
        <v>0</v>
      </c>
      <c r="U126" s="268">
        <f t="shared" si="14"/>
        <v>0</v>
      </c>
      <c r="V126" s="268">
        <f t="shared" si="15"/>
        <v>0</v>
      </c>
      <c r="X126" s="148"/>
      <c r="Y126" s="148"/>
      <c r="Z126" s="148"/>
      <c r="AA126" s="150"/>
      <c r="AB126" s="148"/>
      <c r="AC126" s="148"/>
      <c r="AD126" s="150"/>
      <c r="AE126" s="148"/>
      <c r="AF126" s="148"/>
      <c r="AG126" s="150"/>
    </row>
    <row r="127" spans="1:33" ht="24" customHeight="1">
      <c r="A127" s="145"/>
      <c r="B127" s="308"/>
      <c r="C127" s="309" t="s">
        <v>298</v>
      </c>
      <c r="D127" s="169"/>
      <c r="E127" s="170" t="s">
        <v>285</v>
      </c>
      <c r="F127" s="171"/>
      <c r="G127" s="257" t="s">
        <v>273</v>
      </c>
      <c r="H127" s="172"/>
      <c r="I127" s="173"/>
      <c r="J127" s="174"/>
      <c r="K127" s="174">
        <v>1</v>
      </c>
      <c r="L127" s="260">
        <f t="shared" si="7"/>
        <v>0</v>
      </c>
      <c r="M127" s="188"/>
      <c r="N127" s="260">
        <f t="shared" si="8"/>
        <v>0</v>
      </c>
      <c r="O127" s="196"/>
      <c r="P127" s="265">
        <f t="shared" si="9"/>
        <v>0</v>
      </c>
      <c r="Q127" s="266">
        <f t="shared" si="10"/>
        <v>0</v>
      </c>
      <c r="R127" s="177"/>
      <c r="S127" s="177"/>
      <c r="T127" s="269">
        <f t="shared" si="11"/>
        <v>0</v>
      </c>
      <c r="U127" s="269">
        <f t="shared" si="14"/>
        <v>0</v>
      </c>
      <c r="V127" s="269">
        <f t="shared" si="15"/>
        <v>0</v>
      </c>
      <c r="X127" s="148"/>
      <c r="Y127" s="148"/>
      <c r="Z127" s="148"/>
      <c r="AA127" s="150"/>
      <c r="AB127" s="148"/>
      <c r="AC127" s="148"/>
      <c r="AD127" s="150"/>
      <c r="AE127" s="148"/>
      <c r="AF127" s="148"/>
      <c r="AG127" s="150"/>
    </row>
    <row r="128" spans="1:33" ht="24" customHeight="1">
      <c r="A128" s="145"/>
      <c r="B128" s="308"/>
      <c r="C128" s="307" t="s">
        <v>387</v>
      </c>
      <c r="D128" s="158"/>
      <c r="E128" s="197" t="s">
        <v>422</v>
      </c>
      <c r="F128" s="198"/>
      <c r="G128" s="270" t="s">
        <v>273</v>
      </c>
      <c r="H128" s="214"/>
      <c r="I128" s="214"/>
      <c r="J128" s="214"/>
      <c r="K128" s="296">
        <v>1</v>
      </c>
      <c r="L128" s="273">
        <f t="shared" ref="L128:L164" si="16">ROUNDDOWN(H128*I128*J128*K128,3)</f>
        <v>0</v>
      </c>
      <c r="M128" s="200"/>
      <c r="N128" s="273">
        <f t="shared" ref="N128:N164" si="17">M128*L128</f>
        <v>0</v>
      </c>
      <c r="O128" s="211"/>
      <c r="P128" s="279">
        <f t="shared" ref="P128:P164" si="18">L128*O128</f>
        <v>0</v>
      </c>
      <c r="Q128" s="280">
        <f t="shared" ref="Q128:Q164" si="19">N128-P128</f>
        <v>0</v>
      </c>
      <c r="R128" s="192"/>
      <c r="S128" s="192"/>
      <c r="T128" s="288">
        <f t="shared" ref="T128:T164" si="20">IF(S128="",R128,MIN(R128:S128))</f>
        <v>0</v>
      </c>
      <c r="U128" s="288">
        <f t="shared" si="14"/>
        <v>0</v>
      </c>
      <c r="V128" s="288">
        <f t="shared" si="15"/>
        <v>0</v>
      </c>
      <c r="X128" s="148"/>
      <c r="Y128" s="148"/>
      <c r="Z128" s="148"/>
      <c r="AA128" s="150"/>
      <c r="AB128" s="148"/>
      <c r="AC128" s="148"/>
      <c r="AD128" s="150"/>
      <c r="AE128" s="148"/>
      <c r="AF128" s="148"/>
      <c r="AG128" s="150"/>
    </row>
    <row r="129" spans="1:33" ht="24" customHeight="1">
      <c r="A129" s="145"/>
      <c r="B129" s="308"/>
      <c r="C129" s="307" t="s">
        <v>387</v>
      </c>
      <c r="D129" s="158"/>
      <c r="E129" s="164" t="s">
        <v>422</v>
      </c>
      <c r="F129" s="165"/>
      <c r="G129" s="256" t="s">
        <v>273</v>
      </c>
      <c r="H129" s="167"/>
      <c r="I129" s="167"/>
      <c r="J129" s="167"/>
      <c r="K129" s="168">
        <v>1</v>
      </c>
      <c r="L129" s="259">
        <f t="shared" si="16"/>
        <v>0</v>
      </c>
      <c r="M129" s="162"/>
      <c r="N129" s="259">
        <f t="shared" si="17"/>
        <v>0</v>
      </c>
      <c r="O129" s="163"/>
      <c r="P129" s="263">
        <f t="shared" si="18"/>
        <v>0</v>
      </c>
      <c r="Q129" s="264">
        <f t="shared" si="19"/>
        <v>0</v>
      </c>
      <c r="R129" s="161"/>
      <c r="S129" s="161"/>
      <c r="T129" s="268">
        <f t="shared" si="20"/>
        <v>0</v>
      </c>
      <c r="U129" s="268">
        <f t="shared" si="14"/>
        <v>0</v>
      </c>
      <c r="V129" s="268">
        <f t="shared" si="15"/>
        <v>0</v>
      </c>
      <c r="X129" s="148"/>
      <c r="Y129" s="148"/>
      <c r="Z129" s="148"/>
      <c r="AA129" s="150"/>
      <c r="AB129" s="148"/>
      <c r="AC129" s="148"/>
      <c r="AD129" s="150"/>
      <c r="AE129" s="148"/>
      <c r="AF129" s="148"/>
      <c r="AG129" s="150"/>
    </row>
    <row r="130" spans="1:33" ht="24" customHeight="1">
      <c r="A130" s="145"/>
      <c r="B130" s="308"/>
      <c r="C130" s="307" t="s">
        <v>387</v>
      </c>
      <c r="D130" s="158"/>
      <c r="E130" s="164" t="s">
        <v>422</v>
      </c>
      <c r="F130" s="165"/>
      <c r="G130" s="256" t="s">
        <v>273</v>
      </c>
      <c r="H130" s="167"/>
      <c r="I130" s="167"/>
      <c r="J130" s="167"/>
      <c r="K130" s="168">
        <v>1</v>
      </c>
      <c r="L130" s="259">
        <f t="shared" si="16"/>
        <v>0</v>
      </c>
      <c r="M130" s="162"/>
      <c r="N130" s="259">
        <f t="shared" si="17"/>
        <v>0</v>
      </c>
      <c r="O130" s="163"/>
      <c r="P130" s="263">
        <f t="shared" si="18"/>
        <v>0</v>
      </c>
      <c r="Q130" s="264">
        <f t="shared" si="19"/>
        <v>0</v>
      </c>
      <c r="R130" s="161"/>
      <c r="S130" s="161"/>
      <c r="T130" s="268">
        <f t="shared" si="20"/>
        <v>0</v>
      </c>
      <c r="U130" s="268">
        <f t="shared" si="14"/>
        <v>0</v>
      </c>
      <c r="V130" s="268">
        <f t="shared" si="15"/>
        <v>0</v>
      </c>
      <c r="X130" s="148"/>
      <c r="Y130" s="148"/>
      <c r="Z130" s="148"/>
      <c r="AA130" s="150"/>
      <c r="AB130" s="148"/>
      <c r="AC130" s="148"/>
      <c r="AD130" s="150"/>
      <c r="AE130" s="148"/>
      <c r="AF130" s="148"/>
      <c r="AG130" s="150"/>
    </row>
    <row r="131" spans="1:33" ht="24" customHeight="1">
      <c r="A131" s="145"/>
      <c r="B131" s="308"/>
      <c r="C131" s="307" t="s">
        <v>387</v>
      </c>
      <c r="D131" s="158"/>
      <c r="E131" s="164" t="s">
        <v>422</v>
      </c>
      <c r="F131" s="165"/>
      <c r="G131" s="256" t="s">
        <v>273</v>
      </c>
      <c r="H131" s="167"/>
      <c r="I131" s="167"/>
      <c r="J131" s="167"/>
      <c r="K131" s="168">
        <v>1</v>
      </c>
      <c r="L131" s="259">
        <f t="shared" si="16"/>
        <v>0</v>
      </c>
      <c r="M131" s="162"/>
      <c r="N131" s="259">
        <f t="shared" si="17"/>
        <v>0</v>
      </c>
      <c r="O131" s="163"/>
      <c r="P131" s="263">
        <f t="shared" si="18"/>
        <v>0</v>
      </c>
      <c r="Q131" s="264">
        <f t="shared" si="19"/>
        <v>0</v>
      </c>
      <c r="R131" s="161"/>
      <c r="S131" s="161"/>
      <c r="T131" s="268">
        <f t="shared" si="20"/>
        <v>0</v>
      </c>
      <c r="U131" s="268">
        <f t="shared" si="14"/>
        <v>0</v>
      </c>
      <c r="V131" s="268">
        <f t="shared" si="15"/>
        <v>0</v>
      </c>
      <c r="X131" s="148"/>
      <c r="Y131" s="148"/>
      <c r="Z131" s="148"/>
      <c r="AA131" s="150"/>
      <c r="AB131" s="148"/>
      <c r="AC131" s="148"/>
      <c r="AD131" s="150"/>
      <c r="AE131" s="148"/>
      <c r="AF131" s="148"/>
      <c r="AG131" s="150"/>
    </row>
    <row r="132" spans="1:33" ht="24" customHeight="1">
      <c r="A132" s="145"/>
      <c r="B132" s="308"/>
      <c r="C132" s="307" t="s">
        <v>387</v>
      </c>
      <c r="D132" s="158"/>
      <c r="E132" s="164" t="s">
        <v>422</v>
      </c>
      <c r="F132" s="165"/>
      <c r="G132" s="256" t="s">
        <v>273</v>
      </c>
      <c r="H132" s="167"/>
      <c r="I132" s="167"/>
      <c r="J132" s="167"/>
      <c r="K132" s="168">
        <v>1</v>
      </c>
      <c r="L132" s="259">
        <f t="shared" si="16"/>
        <v>0</v>
      </c>
      <c r="M132" s="162"/>
      <c r="N132" s="259">
        <f t="shared" si="17"/>
        <v>0</v>
      </c>
      <c r="O132" s="163"/>
      <c r="P132" s="263">
        <f t="shared" si="18"/>
        <v>0</v>
      </c>
      <c r="Q132" s="264">
        <f t="shared" si="19"/>
        <v>0</v>
      </c>
      <c r="R132" s="161"/>
      <c r="S132" s="161"/>
      <c r="T132" s="268">
        <f t="shared" si="20"/>
        <v>0</v>
      </c>
      <c r="U132" s="268">
        <f t="shared" si="14"/>
        <v>0</v>
      </c>
      <c r="V132" s="268">
        <f t="shared" si="15"/>
        <v>0</v>
      </c>
      <c r="X132" s="148"/>
      <c r="Y132" s="148"/>
      <c r="Z132" s="148"/>
      <c r="AA132" s="150"/>
      <c r="AB132" s="148"/>
      <c r="AC132" s="148"/>
      <c r="AD132" s="150"/>
      <c r="AE132" s="148"/>
      <c r="AF132" s="148"/>
      <c r="AG132" s="150"/>
    </row>
    <row r="133" spans="1:33" ht="24" customHeight="1">
      <c r="A133" s="145"/>
      <c r="B133" s="308"/>
      <c r="C133" s="307" t="s">
        <v>387</v>
      </c>
      <c r="D133" s="158"/>
      <c r="E133" s="164" t="s">
        <v>422</v>
      </c>
      <c r="F133" s="165"/>
      <c r="G133" s="256" t="s">
        <v>273</v>
      </c>
      <c r="H133" s="167"/>
      <c r="I133" s="167"/>
      <c r="J133" s="167"/>
      <c r="K133" s="168">
        <v>1</v>
      </c>
      <c r="L133" s="259">
        <f t="shared" si="16"/>
        <v>0</v>
      </c>
      <c r="M133" s="162"/>
      <c r="N133" s="259">
        <f t="shared" si="17"/>
        <v>0</v>
      </c>
      <c r="O133" s="163"/>
      <c r="P133" s="263">
        <f t="shared" si="18"/>
        <v>0</v>
      </c>
      <c r="Q133" s="264">
        <f t="shared" si="19"/>
        <v>0</v>
      </c>
      <c r="R133" s="161"/>
      <c r="S133" s="161"/>
      <c r="T133" s="268">
        <f t="shared" si="20"/>
        <v>0</v>
      </c>
      <c r="U133" s="268">
        <f t="shared" si="14"/>
        <v>0</v>
      </c>
      <c r="V133" s="268">
        <f t="shared" si="15"/>
        <v>0</v>
      </c>
      <c r="X133" s="148"/>
      <c r="Y133" s="148"/>
      <c r="Z133" s="148"/>
      <c r="AA133" s="150"/>
      <c r="AB133" s="148"/>
      <c r="AC133" s="148"/>
      <c r="AD133" s="150"/>
      <c r="AE133" s="148"/>
      <c r="AF133" s="148"/>
      <c r="AG133" s="150"/>
    </row>
    <row r="134" spans="1:33" ht="24" customHeight="1">
      <c r="A134" s="145"/>
      <c r="B134" s="308"/>
      <c r="C134" s="309" t="s">
        <v>387</v>
      </c>
      <c r="D134" s="169"/>
      <c r="E134" s="170" t="s">
        <v>422</v>
      </c>
      <c r="F134" s="171"/>
      <c r="G134" s="257" t="s">
        <v>273</v>
      </c>
      <c r="H134" s="173"/>
      <c r="I134" s="173"/>
      <c r="J134" s="173"/>
      <c r="K134" s="174">
        <v>1</v>
      </c>
      <c r="L134" s="260">
        <f t="shared" si="16"/>
        <v>0</v>
      </c>
      <c r="M134" s="178"/>
      <c r="N134" s="260">
        <f t="shared" si="17"/>
        <v>0</v>
      </c>
      <c r="O134" s="204"/>
      <c r="P134" s="265">
        <f t="shared" si="18"/>
        <v>0</v>
      </c>
      <c r="Q134" s="266">
        <f t="shared" si="19"/>
        <v>0</v>
      </c>
      <c r="R134" s="177"/>
      <c r="S134" s="177"/>
      <c r="T134" s="269">
        <f t="shared" si="20"/>
        <v>0</v>
      </c>
      <c r="U134" s="269">
        <f t="shared" si="14"/>
        <v>0</v>
      </c>
      <c r="V134" s="269">
        <f t="shared" si="15"/>
        <v>0</v>
      </c>
      <c r="X134" s="148"/>
      <c r="Y134" s="148"/>
      <c r="Z134" s="148"/>
      <c r="AA134" s="150"/>
      <c r="AB134" s="148"/>
      <c r="AC134" s="148"/>
      <c r="AD134" s="150"/>
      <c r="AE134" s="148"/>
      <c r="AF134" s="148"/>
      <c r="AG134" s="150"/>
    </row>
    <row r="135" spans="1:33" ht="24" customHeight="1">
      <c r="A135" s="145"/>
      <c r="B135" s="308"/>
      <c r="C135" s="305" t="s">
        <v>314</v>
      </c>
      <c r="D135" s="154"/>
      <c r="E135" s="180"/>
      <c r="F135" s="181"/>
      <c r="G135" s="255" t="s">
        <v>273</v>
      </c>
      <c r="H135" s="182"/>
      <c r="I135" s="183"/>
      <c r="J135" s="183"/>
      <c r="K135" s="184">
        <v>1</v>
      </c>
      <c r="L135" s="258">
        <f t="shared" si="16"/>
        <v>0</v>
      </c>
      <c r="M135" s="179"/>
      <c r="N135" s="258">
        <f t="shared" si="17"/>
        <v>0</v>
      </c>
      <c r="O135" s="201"/>
      <c r="P135" s="261">
        <f t="shared" si="18"/>
        <v>0</v>
      </c>
      <c r="Q135" s="262">
        <f t="shared" si="19"/>
        <v>0</v>
      </c>
      <c r="R135" s="157"/>
      <c r="S135" s="157"/>
      <c r="T135" s="267">
        <f t="shared" si="20"/>
        <v>0</v>
      </c>
      <c r="U135" s="267">
        <f t="shared" si="14"/>
        <v>0</v>
      </c>
      <c r="V135" s="267">
        <f t="shared" si="15"/>
        <v>0</v>
      </c>
      <c r="X135" s="148"/>
      <c r="Y135" s="148"/>
      <c r="Z135" s="148"/>
      <c r="AA135" s="150"/>
      <c r="AB135" s="148"/>
      <c r="AC135" s="148"/>
      <c r="AD135" s="150"/>
      <c r="AE135" s="148"/>
      <c r="AF135" s="148"/>
      <c r="AG135" s="150"/>
    </row>
    <row r="136" spans="1:33" ht="24" customHeight="1">
      <c r="A136" s="145"/>
      <c r="B136" s="308"/>
      <c r="C136" s="307" t="s">
        <v>314</v>
      </c>
      <c r="D136" s="158"/>
      <c r="E136" s="164"/>
      <c r="F136" s="165"/>
      <c r="G136" s="256" t="s">
        <v>273</v>
      </c>
      <c r="H136" s="167"/>
      <c r="I136" s="167"/>
      <c r="J136" s="167"/>
      <c r="K136" s="168">
        <v>1</v>
      </c>
      <c r="L136" s="259">
        <f t="shared" si="16"/>
        <v>0</v>
      </c>
      <c r="M136" s="162"/>
      <c r="N136" s="259">
        <f t="shared" si="17"/>
        <v>0</v>
      </c>
      <c r="O136" s="163"/>
      <c r="P136" s="263">
        <f t="shared" si="18"/>
        <v>0</v>
      </c>
      <c r="Q136" s="264">
        <f t="shared" si="19"/>
        <v>0</v>
      </c>
      <c r="R136" s="161"/>
      <c r="S136" s="161"/>
      <c r="T136" s="268">
        <f t="shared" si="20"/>
        <v>0</v>
      </c>
      <c r="U136" s="268">
        <f t="shared" si="14"/>
        <v>0</v>
      </c>
      <c r="V136" s="268">
        <f t="shared" si="15"/>
        <v>0</v>
      </c>
      <c r="X136" s="148"/>
      <c r="Y136" s="148"/>
      <c r="Z136" s="148"/>
      <c r="AA136" s="150"/>
      <c r="AB136" s="148"/>
      <c r="AC136" s="148"/>
      <c r="AD136" s="150"/>
      <c r="AE136" s="148"/>
      <c r="AF136" s="148"/>
      <c r="AG136" s="150"/>
    </row>
    <row r="137" spans="1:33" ht="24" customHeight="1">
      <c r="A137" s="145"/>
      <c r="B137" s="308"/>
      <c r="C137" s="307" t="s">
        <v>314</v>
      </c>
      <c r="D137" s="158"/>
      <c r="E137" s="164"/>
      <c r="F137" s="165"/>
      <c r="G137" s="256" t="s">
        <v>273</v>
      </c>
      <c r="H137" s="167"/>
      <c r="I137" s="167"/>
      <c r="J137" s="167"/>
      <c r="K137" s="168">
        <v>1</v>
      </c>
      <c r="L137" s="259">
        <f t="shared" si="16"/>
        <v>0</v>
      </c>
      <c r="M137" s="162"/>
      <c r="N137" s="259">
        <f t="shared" si="17"/>
        <v>0</v>
      </c>
      <c r="O137" s="163"/>
      <c r="P137" s="263">
        <f t="shared" si="18"/>
        <v>0</v>
      </c>
      <c r="Q137" s="264">
        <f t="shared" si="19"/>
        <v>0</v>
      </c>
      <c r="R137" s="161"/>
      <c r="S137" s="161"/>
      <c r="T137" s="268">
        <f t="shared" si="20"/>
        <v>0</v>
      </c>
      <c r="U137" s="268">
        <f t="shared" si="14"/>
        <v>0</v>
      </c>
      <c r="V137" s="268">
        <f t="shared" si="15"/>
        <v>0</v>
      </c>
      <c r="X137" s="148"/>
      <c r="Y137" s="148"/>
      <c r="Z137" s="148"/>
      <c r="AA137" s="150"/>
      <c r="AB137" s="148"/>
      <c r="AC137" s="148"/>
      <c r="AD137" s="150"/>
      <c r="AE137" s="148"/>
      <c r="AF137" s="148"/>
      <c r="AG137" s="150"/>
    </row>
    <row r="138" spans="1:33" ht="24" customHeight="1">
      <c r="A138" s="145"/>
      <c r="B138" s="308"/>
      <c r="C138" s="309" t="s">
        <v>314</v>
      </c>
      <c r="D138" s="169"/>
      <c r="E138" s="170"/>
      <c r="F138" s="171"/>
      <c r="G138" s="257" t="s">
        <v>273</v>
      </c>
      <c r="H138" s="172"/>
      <c r="I138" s="173"/>
      <c r="J138" s="173"/>
      <c r="K138" s="174">
        <v>1</v>
      </c>
      <c r="L138" s="260">
        <f t="shared" si="16"/>
        <v>0</v>
      </c>
      <c r="M138" s="178"/>
      <c r="N138" s="260">
        <f t="shared" si="17"/>
        <v>0</v>
      </c>
      <c r="O138" s="204"/>
      <c r="P138" s="265">
        <f t="shared" si="18"/>
        <v>0</v>
      </c>
      <c r="Q138" s="266">
        <f t="shared" si="19"/>
        <v>0</v>
      </c>
      <c r="R138" s="177"/>
      <c r="S138" s="177"/>
      <c r="T138" s="269">
        <f t="shared" si="20"/>
        <v>0</v>
      </c>
      <c r="U138" s="269">
        <f t="shared" si="14"/>
        <v>0</v>
      </c>
      <c r="V138" s="269">
        <f t="shared" si="15"/>
        <v>0</v>
      </c>
      <c r="X138" s="148"/>
      <c r="Y138" s="148"/>
      <c r="Z138" s="148"/>
      <c r="AA138" s="150"/>
      <c r="AB138" s="148"/>
      <c r="AC138" s="148"/>
      <c r="AD138" s="150"/>
      <c r="AE138" s="148"/>
      <c r="AF138" s="148"/>
      <c r="AG138" s="150"/>
    </row>
    <row r="139" spans="1:33" ht="24" customHeight="1">
      <c r="A139" s="145"/>
      <c r="B139" s="306"/>
      <c r="C139" s="305" t="s">
        <v>315</v>
      </c>
      <c r="D139" s="154"/>
      <c r="E139" s="180" t="s">
        <v>796</v>
      </c>
      <c r="F139" s="181"/>
      <c r="G139" s="255" t="s">
        <v>273</v>
      </c>
      <c r="H139" s="182"/>
      <c r="I139" s="183"/>
      <c r="J139" s="183"/>
      <c r="K139" s="184">
        <v>1</v>
      </c>
      <c r="L139" s="258">
        <f t="shared" si="16"/>
        <v>0</v>
      </c>
      <c r="M139" s="179"/>
      <c r="N139" s="258">
        <f t="shared" si="17"/>
        <v>0</v>
      </c>
      <c r="O139" s="201"/>
      <c r="P139" s="283">
        <f t="shared" si="18"/>
        <v>0</v>
      </c>
      <c r="Q139" s="262">
        <f t="shared" si="19"/>
        <v>0</v>
      </c>
      <c r="R139" s="157"/>
      <c r="S139" s="157"/>
      <c r="T139" s="267">
        <f t="shared" si="20"/>
        <v>0</v>
      </c>
      <c r="U139" s="267">
        <f t="shared" si="14"/>
        <v>0</v>
      </c>
      <c r="V139" s="267">
        <f t="shared" si="15"/>
        <v>0</v>
      </c>
      <c r="X139" s="148"/>
      <c r="Y139" s="148"/>
      <c r="Z139" s="148"/>
      <c r="AA139" s="150"/>
      <c r="AB139" s="148"/>
      <c r="AC139" s="148"/>
      <c r="AD139" s="150"/>
      <c r="AE139" s="148"/>
      <c r="AF139" s="148"/>
      <c r="AG139" s="150"/>
    </row>
    <row r="140" spans="1:33" ht="24" customHeight="1">
      <c r="A140" s="145"/>
      <c r="B140" s="306"/>
      <c r="C140" s="309" t="s">
        <v>315</v>
      </c>
      <c r="D140" s="169"/>
      <c r="E140" s="170"/>
      <c r="F140" s="171"/>
      <c r="G140" s="257" t="s">
        <v>273</v>
      </c>
      <c r="H140" s="172"/>
      <c r="I140" s="173"/>
      <c r="J140" s="173"/>
      <c r="K140" s="174">
        <v>1</v>
      </c>
      <c r="L140" s="260">
        <f t="shared" si="16"/>
        <v>0</v>
      </c>
      <c r="M140" s="178"/>
      <c r="N140" s="260">
        <f t="shared" si="17"/>
        <v>0</v>
      </c>
      <c r="O140" s="204"/>
      <c r="P140" s="284">
        <f t="shared" si="18"/>
        <v>0</v>
      </c>
      <c r="Q140" s="266">
        <f t="shared" si="19"/>
        <v>0</v>
      </c>
      <c r="R140" s="209"/>
      <c r="S140" s="209"/>
      <c r="T140" s="293">
        <f t="shared" si="20"/>
        <v>0</v>
      </c>
      <c r="U140" s="293">
        <f t="shared" si="14"/>
        <v>0</v>
      </c>
      <c r="V140" s="293">
        <f t="shared" si="15"/>
        <v>0</v>
      </c>
      <c r="X140" s="148"/>
      <c r="Y140" s="148"/>
      <c r="Z140" s="148"/>
      <c r="AA140" s="150"/>
      <c r="AB140" s="148"/>
      <c r="AC140" s="148"/>
      <c r="AD140" s="150"/>
      <c r="AE140" s="148"/>
      <c r="AF140" s="148"/>
      <c r="AG140" s="150"/>
    </row>
    <row r="141" spans="1:33" ht="24" customHeight="1">
      <c r="A141" s="145"/>
      <c r="B141" s="306"/>
      <c r="C141" s="305" t="s">
        <v>316</v>
      </c>
      <c r="D141" s="154"/>
      <c r="E141" s="180" t="s">
        <v>796</v>
      </c>
      <c r="F141" s="181"/>
      <c r="G141" s="255" t="s">
        <v>273</v>
      </c>
      <c r="H141" s="182"/>
      <c r="I141" s="183"/>
      <c r="J141" s="183"/>
      <c r="K141" s="184">
        <v>1</v>
      </c>
      <c r="L141" s="258">
        <f t="shared" si="16"/>
        <v>0</v>
      </c>
      <c r="M141" s="179"/>
      <c r="N141" s="258">
        <f t="shared" si="17"/>
        <v>0</v>
      </c>
      <c r="O141" s="201"/>
      <c r="P141" s="283">
        <f t="shared" si="18"/>
        <v>0</v>
      </c>
      <c r="Q141" s="262">
        <f t="shared" si="19"/>
        <v>0</v>
      </c>
      <c r="R141" s="157"/>
      <c r="S141" s="157"/>
      <c r="T141" s="267">
        <f t="shared" si="20"/>
        <v>0</v>
      </c>
      <c r="U141" s="267">
        <f t="shared" si="14"/>
        <v>0</v>
      </c>
      <c r="V141" s="267">
        <f t="shared" si="15"/>
        <v>0</v>
      </c>
      <c r="X141" s="148"/>
      <c r="Y141" s="148"/>
      <c r="Z141" s="148"/>
      <c r="AA141" s="150"/>
      <c r="AB141" s="148"/>
      <c r="AC141" s="148"/>
      <c r="AD141" s="150"/>
      <c r="AE141" s="148"/>
      <c r="AF141" s="148"/>
      <c r="AG141" s="150"/>
    </row>
    <row r="142" spans="1:33" ht="24" customHeight="1">
      <c r="A142" s="145"/>
      <c r="B142" s="306"/>
      <c r="C142" s="309" t="s">
        <v>316</v>
      </c>
      <c r="D142" s="169"/>
      <c r="E142" s="202"/>
      <c r="F142" s="203"/>
      <c r="G142" s="271" t="s">
        <v>273</v>
      </c>
      <c r="H142" s="205"/>
      <c r="I142" s="206"/>
      <c r="J142" s="206"/>
      <c r="K142" s="215">
        <v>1</v>
      </c>
      <c r="L142" s="277">
        <f t="shared" si="16"/>
        <v>0</v>
      </c>
      <c r="M142" s="212"/>
      <c r="N142" s="277">
        <f t="shared" si="17"/>
        <v>0</v>
      </c>
      <c r="O142" s="208"/>
      <c r="P142" s="285">
        <f t="shared" si="18"/>
        <v>0</v>
      </c>
      <c r="Q142" s="282">
        <f t="shared" si="19"/>
        <v>0</v>
      </c>
      <c r="R142" s="209"/>
      <c r="S142" s="209"/>
      <c r="T142" s="293">
        <f t="shared" si="20"/>
        <v>0</v>
      </c>
      <c r="U142" s="293">
        <f t="shared" si="14"/>
        <v>0</v>
      </c>
      <c r="V142" s="293">
        <f t="shared" si="15"/>
        <v>0</v>
      </c>
      <c r="X142" s="148"/>
      <c r="Y142" s="148"/>
      <c r="Z142" s="148"/>
      <c r="AA142" s="150"/>
      <c r="AB142" s="148"/>
      <c r="AC142" s="148"/>
      <c r="AD142" s="150"/>
      <c r="AE142" s="148"/>
      <c r="AF142" s="148"/>
      <c r="AG142" s="150"/>
    </row>
    <row r="143" spans="1:33" ht="24" customHeight="1">
      <c r="A143" s="145"/>
      <c r="B143" s="308"/>
      <c r="C143" s="307"/>
      <c r="D143" s="158"/>
      <c r="E143" s="197"/>
      <c r="F143" s="198"/>
      <c r="G143" s="270"/>
      <c r="H143" s="214"/>
      <c r="I143" s="214"/>
      <c r="J143" s="214"/>
      <c r="K143" s="296">
        <v>1</v>
      </c>
      <c r="L143" s="273">
        <f t="shared" si="16"/>
        <v>0</v>
      </c>
      <c r="M143" s="200"/>
      <c r="N143" s="273">
        <f t="shared" si="17"/>
        <v>0</v>
      </c>
      <c r="O143" s="211"/>
      <c r="P143" s="279">
        <f t="shared" si="18"/>
        <v>0</v>
      </c>
      <c r="Q143" s="280">
        <f t="shared" si="19"/>
        <v>0</v>
      </c>
      <c r="R143" s="192"/>
      <c r="S143" s="192"/>
      <c r="T143" s="288">
        <f t="shared" si="20"/>
        <v>0</v>
      </c>
      <c r="U143" s="288">
        <f t="shared" si="14"/>
        <v>0</v>
      </c>
      <c r="V143" s="288">
        <f t="shared" si="15"/>
        <v>0</v>
      </c>
      <c r="X143" s="148"/>
      <c r="Y143" s="148"/>
      <c r="Z143" s="148"/>
      <c r="AA143" s="150"/>
      <c r="AB143" s="148"/>
      <c r="AC143" s="148"/>
      <c r="AD143" s="150"/>
      <c r="AE143" s="148"/>
      <c r="AF143" s="148"/>
      <c r="AG143" s="150"/>
    </row>
    <row r="144" spans="1:33" ht="24" customHeight="1">
      <c r="A144" s="145"/>
      <c r="B144" s="308"/>
      <c r="C144" s="307"/>
      <c r="D144" s="158"/>
      <c r="E144" s="164"/>
      <c r="F144" s="165"/>
      <c r="G144" s="256"/>
      <c r="H144" s="167"/>
      <c r="I144" s="167"/>
      <c r="J144" s="167"/>
      <c r="K144" s="168">
        <v>1</v>
      </c>
      <c r="L144" s="259">
        <f t="shared" si="16"/>
        <v>0</v>
      </c>
      <c r="M144" s="162"/>
      <c r="N144" s="259">
        <f t="shared" si="17"/>
        <v>0</v>
      </c>
      <c r="O144" s="163"/>
      <c r="P144" s="263">
        <f t="shared" si="18"/>
        <v>0</v>
      </c>
      <c r="Q144" s="264">
        <f t="shared" si="19"/>
        <v>0</v>
      </c>
      <c r="R144" s="161"/>
      <c r="S144" s="161"/>
      <c r="T144" s="268">
        <f t="shared" si="20"/>
        <v>0</v>
      </c>
      <c r="U144" s="268">
        <f t="shared" si="14"/>
        <v>0</v>
      </c>
      <c r="V144" s="268">
        <f t="shared" si="15"/>
        <v>0</v>
      </c>
      <c r="X144" s="148"/>
      <c r="Y144" s="148"/>
      <c r="Z144" s="148"/>
      <c r="AA144" s="150"/>
      <c r="AB144" s="148"/>
      <c r="AC144" s="148"/>
      <c r="AD144" s="150"/>
      <c r="AE144" s="148"/>
      <c r="AF144" s="148"/>
      <c r="AG144" s="150"/>
    </row>
    <row r="145" spans="1:33" ht="24" customHeight="1">
      <c r="A145" s="145"/>
      <c r="B145" s="308"/>
      <c r="C145" s="307"/>
      <c r="D145" s="158"/>
      <c r="E145" s="164"/>
      <c r="F145" s="165"/>
      <c r="G145" s="256" t="s">
        <v>273</v>
      </c>
      <c r="H145" s="167"/>
      <c r="I145" s="167"/>
      <c r="J145" s="167"/>
      <c r="K145" s="168">
        <v>1</v>
      </c>
      <c r="L145" s="259">
        <f t="shared" si="16"/>
        <v>0</v>
      </c>
      <c r="M145" s="162"/>
      <c r="N145" s="259">
        <f t="shared" si="17"/>
        <v>0</v>
      </c>
      <c r="O145" s="163"/>
      <c r="P145" s="263">
        <f t="shared" si="18"/>
        <v>0</v>
      </c>
      <c r="Q145" s="264">
        <f t="shared" si="19"/>
        <v>0</v>
      </c>
      <c r="R145" s="161"/>
      <c r="S145" s="161"/>
      <c r="T145" s="268">
        <f t="shared" si="20"/>
        <v>0</v>
      </c>
      <c r="U145" s="268">
        <f t="shared" si="14"/>
        <v>0</v>
      </c>
      <c r="V145" s="268">
        <f t="shared" si="15"/>
        <v>0</v>
      </c>
      <c r="X145" s="148"/>
      <c r="Y145" s="148"/>
      <c r="Z145" s="148"/>
      <c r="AA145" s="150"/>
      <c r="AB145" s="148"/>
      <c r="AC145" s="148"/>
      <c r="AD145" s="150"/>
      <c r="AE145" s="148"/>
      <c r="AF145" s="148"/>
      <c r="AG145" s="150"/>
    </row>
    <row r="146" spans="1:33" ht="24" customHeight="1">
      <c r="A146" s="145"/>
      <c r="B146" s="308"/>
      <c r="C146" s="307"/>
      <c r="D146" s="158"/>
      <c r="E146" s="164"/>
      <c r="F146" s="165"/>
      <c r="G146" s="256" t="s">
        <v>273</v>
      </c>
      <c r="H146" s="167"/>
      <c r="I146" s="167"/>
      <c r="J146" s="167"/>
      <c r="K146" s="168">
        <v>1</v>
      </c>
      <c r="L146" s="259">
        <f t="shared" si="16"/>
        <v>0</v>
      </c>
      <c r="M146" s="162"/>
      <c r="N146" s="259">
        <f t="shared" si="17"/>
        <v>0</v>
      </c>
      <c r="O146" s="163"/>
      <c r="P146" s="263">
        <f t="shared" si="18"/>
        <v>0</v>
      </c>
      <c r="Q146" s="264">
        <f t="shared" si="19"/>
        <v>0</v>
      </c>
      <c r="R146" s="161"/>
      <c r="S146" s="161"/>
      <c r="T146" s="268">
        <f t="shared" si="20"/>
        <v>0</v>
      </c>
      <c r="U146" s="268">
        <f t="shared" si="14"/>
        <v>0</v>
      </c>
      <c r="V146" s="268">
        <f t="shared" si="15"/>
        <v>0</v>
      </c>
      <c r="X146" s="148"/>
      <c r="Y146" s="148"/>
      <c r="Z146" s="148"/>
      <c r="AA146" s="150"/>
      <c r="AB146" s="148"/>
      <c r="AC146" s="148"/>
      <c r="AD146" s="150"/>
      <c r="AE146" s="148"/>
      <c r="AF146" s="148"/>
      <c r="AG146" s="150"/>
    </row>
    <row r="147" spans="1:33" ht="24" customHeight="1">
      <c r="A147" s="145"/>
      <c r="B147" s="308"/>
      <c r="C147" s="307"/>
      <c r="D147" s="158"/>
      <c r="E147" s="164"/>
      <c r="F147" s="165"/>
      <c r="G147" s="256" t="s">
        <v>273</v>
      </c>
      <c r="H147" s="167"/>
      <c r="I147" s="167"/>
      <c r="J147" s="167"/>
      <c r="K147" s="168">
        <v>1</v>
      </c>
      <c r="L147" s="259">
        <f t="shared" si="16"/>
        <v>0</v>
      </c>
      <c r="M147" s="162"/>
      <c r="N147" s="259">
        <f t="shared" si="17"/>
        <v>0</v>
      </c>
      <c r="O147" s="163"/>
      <c r="P147" s="263">
        <f t="shared" si="18"/>
        <v>0</v>
      </c>
      <c r="Q147" s="264">
        <f t="shared" si="19"/>
        <v>0</v>
      </c>
      <c r="R147" s="161"/>
      <c r="S147" s="161"/>
      <c r="T147" s="268">
        <f t="shared" si="20"/>
        <v>0</v>
      </c>
      <c r="U147" s="268">
        <f t="shared" si="14"/>
        <v>0</v>
      </c>
      <c r="V147" s="268">
        <f t="shared" si="15"/>
        <v>0</v>
      </c>
      <c r="X147" s="148"/>
      <c r="Y147" s="148"/>
      <c r="Z147" s="148"/>
      <c r="AA147" s="150"/>
      <c r="AB147" s="148"/>
      <c r="AC147" s="148"/>
      <c r="AD147" s="150"/>
      <c r="AE147" s="148"/>
      <c r="AF147" s="148"/>
      <c r="AG147" s="150"/>
    </row>
    <row r="148" spans="1:33" ht="24" customHeight="1">
      <c r="A148" s="145"/>
      <c r="B148" s="308"/>
      <c r="C148" s="307"/>
      <c r="D148" s="158"/>
      <c r="E148" s="164"/>
      <c r="F148" s="165"/>
      <c r="G148" s="256" t="s">
        <v>273</v>
      </c>
      <c r="H148" s="167"/>
      <c r="I148" s="167"/>
      <c r="J148" s="167"/>
      <c r="K148" s="168">
        <v>1</v>
      </c>
      <c r="L148" s="259">
        <f t="shared" si="16"/>
        <v>0</v>
      </c>
      <c r="M148" s="162"/>
      <c r="N148" s="259">
        <f t="shared" si="17"/>
        <v>0</v>
      </c>
      <c r="O148" s="163"/>
      <c r="P148" s="263">
        <f t="shared" si="18"/>
        <v>0</v>
      </c>
      <c r="Q148" s="264">
        <f t="shared" si="19"/>
        <v>0</v>
      </c>
      <c r="R148" s="161"/>
      <c r="S148" s="161"/>
      <c r="T148" s="268">
        <f t="shared" si="20"/>
        <v>0</v>
      </c>
      <c r="U148" s="268">
        <f t="shared" si="14"/>
        <v>0</v>
      </c>
      <c r="V148" s="268">
        <f t="shared" si="15"/>
        <v>0</v>
      </c>
      <c r="X148" s="148"/>
      <c r="Y148" s="148"/>
      <c r="Z148" s="148"/>
      <c r="AA148" s="150"/>
      <c r="AB148" s="148"/>
      <c r="AC148" s="148"/>
      <c r="AD148" s="150"/>
      <c r="AE148" s="148"/>
      <c r="AF148" s="148"/>
      <c r="AG148" s="150"/>
    </row>
    <row r="149" spans="1:33" ht="24" customHeight="1">
      <c r="A149" s="145"/>
      <c r="B149" s="308"/>
      <c r="C149" s="307"/>
      <c r="D149" s="158"/>
      <c r="E149" s="164"/>
      <c r="F149" s="165"/>
      <c r="G149" s="256" t="s">
        <v>273</v>
      </c>
      <c r="H149" s="167"/>
      <c r="I149" s="167"/>
      <c r="J149" s="167"/>
      <c r="K149" s="168">
        <v>1</v>
      </c>
      <c r="L149" s="259">
        <f t="shared" si="16"/>
        <v>0</v>
      </c>
      <c r="M149" s="162"/>
      <c r="N149" s="259">
        <f t="shared" si="17"/>
        <v>0</v>
      </c>
      <c r="O149" s="163"/>
      <c r="P149" s="263">
        <f t="shared" si="18"/>
        <v>0</v>
      </c>
      <c r="Q149" s="264">
        <f t="shared" si="19"/>
        <v>0</v>
      </c>
      <c r="R149" s="161"/>
      <c r="S149" s="161"/>
      <c r="T149" s="268">
        <f t="shared" si="20"/>
        <v>0</v>
      </c>
      <c r="U149" s="268">
        <f t="shared" si="14"/>
        <v>0</v>
      </c>
      <c r="V149" s="268">
        <f t="shared" si="15"/>
        <v>0</v>
      </c>
      <c r="X149" s="148"/>
      <c r="Y149" s="148"/>
      <c r="Z149" s="148"/>
      <c r="AA149" s="150"/>
      <c r="AB149" s="148"/>
      <c r="AC149" s="148"/>
      <c r="AD149" s="150"/>
      <c r="AE149" s="148"/>
      <c r="AF149" s="148"/>
      <c r="AG149" s="150"/>
    </row>
    <row r="150" spans="1:33" ht="24" customHeight="1">
      <c r="A150" s="145"/>
      <c r="B150" s="308"/>
      <c r="C150" s="307"/>
      <c r="D150" s="158"/>
      <c r="E150" s="164"/>
      <c r="F150" s="165"/>
      <c r="G150" s="256" t="s">
        <v>273</v>
      </c>
      <c r="H150" s="167"/>
      <c r="I150" s="167"/>
      <c r="J150" s="167"/>
      <c r="K150" s="168">
        <v>1</v>
      </c>
      <c r="L150" s="259">
        <f t="shared" si="16"/>
        <v>0</v>
      </c>
      <c r="M150" s="162"/>
      <c r="N150" s="259">
        <f t="shared" si="17"/>
        <v>0</v>
      </c>
      <c r="O150" s="163"/>
      <c r="P150" s="263">
        <f t="shared" si="18"/>
        <v>0</v>
      </c>
      <c r="Q150" s="264">
        <f t="shared" si="19"/>
        <v>0</v>
      </c>
      <c r="R150" s="161"/>
      <c r="S150" s="161"/>
      <c r="T150" s="268">
        <f t="shared" si="20"/>
        <v>0</v>
      </c>
      <c r="U150" s="268">
        <f t="shared" si="14"/>
        <v>0</v>
      </c>
      <c r="V150" s="268">
        <f t="shared" si="15"/>
        <v>0</v>
      </c>
      <c r="X150" s="148"/>
      <c r="Y150" s="148"/>
      <c r="Z150" s="148"/>
      <c r="AA150" s="150"/>
      <c r="AB150" s="148"/>
      <c r="AC150" s="148"/>
      <c r="AD150" s="150"/>
      <c r="AE150" s="148"/>
      <c r="AF150" s="148"/>
      <c r="AG150" s="150"/>
    </row>
    <row r="151" spans="1:33" ht="24" customHeight="1">
      <c r="A151" s="145"/>
      <c r="B151" s="308"/>
      <c r="C151" s="307"/>
      <c r="D151" s="158"/>
      <c r="E151" s="164"/>
      <c r="F151" s="165"/>
      <c r="G151" s="256" t="s">
        <v>273</v>
      </c>
      <c r="H151" s="167"/>
      <c r="I151" s="167"/>
      <c r="J151" s="167"/>
      <c r="K151" s="168">
        <v>1</v>
      </c>
      <c r="L151" s="259">
        <f t="shared" si="16"/>
        <v>0</v>
      </c>
      <c r="M151" s="162"/>
      <c r="N151" s="259">
        <f t="shared" si="17"/>
        <v>0</v>
      </c>
      <c r="O151" s="163"/>
      <c r="P151" s="263">
        <f t="shared" si="18"/>
        <v>0</v>
      </c>
      <c r="Q151" s="264">
        <f t="shared" si="19"/>
        <v>0</v>
      </c>
      <c r="R151" s="161"/>
      <c r="S151" s="161"/>
      <c r="T151" s="268">
        <f t="shared" si="20"/>
        <v>0</v>
      </c>
      <c r="U151" s="268">
        <f t="shared" si="14"/>
        <v>0</v>
      </c>
      <c r="V151" s="268">
        <f t="shared" si="15"/>
        <v>0</v>
      </c>
      <c r="X151" s="148"/>
      <c r="Y151" s="148"/>
      <c r="Z151" s="148"/>
      <c r="AA151" s="150"/>
      <c r="AB151" s="148"/>
      <c r="AC151" s="148"/>
      <c r="AD151" s="150"/>
      <c r="AE151" s="148"/>
      <c r="AF151" s="148"/>
      <c r="AG151" s="150"/>
    </row>
    <row r="152" spans="1:33" ht="24" customHeight="1">
      <c r="A152" s="145"/>
      <c r="B152" s="308"/>
      <c r="C152" s="307"/>
      <c r="D152" s="158"/>
      <c r="E152" s="164"/>
      <c r="F152" s="165"/>
      <c r="G152" s="256" t="s">
        <v>273</v>
      </c>
      <c r="H152" s="167"/>
      <c r="I152" s="167"/>
      <c r="J152" s="167"/>
      <c r="K152" s="168">
        <v>1</v>
      </c>
      <c r="L152" s="259">
        <f t="shared" si="16"/>
        <v>0</v>
      </c>
      <c r="M152" s="162"/>
      <c r="N152" s="259">
        <f t="shared" si="17"/>
        <v>0</v>
      </c>
      <c r="O152" s="163"/>
      <c r="P152" s="263">
        <f t="shared" si="18"/>
        <v>0</v>
      </c>
      <c r="Q152" s="264">
        <f t="shared" si="19"/>
        <v>0</v>
      </c>
      <c r="R152" s="161"/>
      <c r="S152" s="161"/>
      <c r="T152" s="268">
        <f t="shared" si="20"/>
        <v>0</v>
      </c>
      <c r="U152" s="268">
        <f t="shared" si="14"/>
        <v>0</v>
      </c>
      <c r="V152" s="268">
        <f t="shared" si="15"/>
        <v>0</v>
      </c>
      <c r="X152" s="148"/>
      <c r="Y152" s="148"/>
      <c r="Z152" s="148"/>
      <c r="AA152" s="150"/>
      <c r="AB152" s="148"/>
      <c r="AC152" s="148"/>
      <c r="AD152" s="150"/>
      <c r="AE152" s="148"/>
      <c r="AF152" s="148"/>
      <c r="AG152" s="150"/>
    </row>
    <row r="153" spans="1:33" ht="24" customHeight="1">
      <c r="A153" s="145"/>
      <c r="B153" s="308"/>
      <c r="C153" s="307"/>
      <c r="D153" s="158"/>
      <c r="E153" s="164"/>
      <c r="F153" s="165"/>
      <c r="G153" s="256" t="s">
        <v>273</v>
      </c>
      <c r="H153" s="167"/>
      <c r="I153" s="167"/>
      <c r="J153" s="167"/>
      <c r="K153" s="168">
        <v>1</v>
      </c>
      <c r="L153" s="259">
        <f t="shared" si="16"/>
        <v>0</v>
      </c>
      <c r="M153" s="162"/>
      <c r="N153" s="259">
        <f t="shared" si="17"/>
        <v>0</v>
      </c>
      <c r="O153" s="163"/>
      <c r="P153" s="263">
        <f t="shared" si="18"/>
        <v>0</v>
      </c>
      <c r="Q153" s="264">
        <f t="shared" si="19"/>
        <v>0</v>
      </c>
      <c r="R153" s="161"/>
      <c r="S153" s="161"/>
      <c r="T153" s="268">
        <f t="shared" si="20"/>
        <v>0</v>
      </c>
      <c r="U153" s="268">
        <f t="shared" si="14"/>
        <v>0</v>
      </c>
      <c r="V153" s="268">
        <f t="shared" si="15"/>
        <v>0</v>
      </c>
      <c r="X153" s="148"/>
      <c r="Y153" s="148"/>
      <c r="Z153" s="148"/>
      <c r="AA153" s="150"/>
      <c r="AB153" s="148"/>
      <c r="AC153" s="148"/>
      <c r="AD153" s="150"/>
      <c r="AE153" s="148"/>
      <c r="AF153" s="148"/>
      <c r="AG153" s="150"/>
    </row>
    <row r="154" spans="1:33" ht="24" customHeight="1">
      <c r="A154" s="145"/>
      <c r="B154" s="308"/>
      <c r="C154" s="307"/>
      <c r="D154" s="158"/>
      <c r="E154" s="164"/>
      <c r="F154" s="165"/>
      <c r="G154" s="256" t="s">
        <v>273</v>
      </c>
      <c r="H154" s="167"/>
      <c r="I154" s="167"/>
      <c r="J154" s="167"/>
      <c r="K154" s="168">
        <v>1</v>
      </c>
      <c r="L154" s="259">
        <f t="shared" si="16"/>
        <v>0</v>
      </c>
      <c r="M154" s="162"/>
      <c r="N154" s="259">
        <f t="shared" si="17"/>
        <v>0</v>
      </c>
      <c r="O154" s="163"/>
      <c r="P154" s="263">
        <f t="shared" si="18"/>
        <v>0</v>
      </c>
      <c r="Q154" s="264">
        <f t="shared" si="19"/>
        <v>0</v>
      </c>
      <c r="R154" s="161"/>
      <c r="S154" s="161"/>
      <c r="T154" s="268">
        <f t="shared" si="20"/>
        <v>0</v>
      </c>
      <c r="U154" s="268">
        <f t="shared" si="14"/>
        <v>0</v>
      </c>
      <c r="V154" s="268">
        <f t="shared" si="15"/>
        <v>0</v>
      </c>
      <c r="X154" s="148"/>
      <c r="Y154" s="148"/>
      <c r="Z154" s="148"/>
      <c r="AA154" s="150"/>
      <c r="AB154" s="148"/>
      <c r="AC154" s="148"/>
      <c r="AD154" s="150"/>
      <c r="AE154" s="148"/>
      <c r="AF154" s="148"/>
      <c r="AG154" s="150"/>
    </row>
    <row r="155" spans="1:33" ht="24" customHeight="1">
      <c r="A155" s="145"/>
      <c r="B155" s="308"/>
      <c r="C155" s="307"/>
      <c r="D155" s="158"/>
      <c r="E155" s="164"/>
      <c r="F155" s="165"/>
      <c r="G155" s="256" t="s">
        <v>273</v>
      </c>
      <c r="H155" s="167"/>
      <c r="I155" s="167"/>
      <c r="J155" s="167"/>
      <c r="K155" s="168">
        <v>1</v>
      </c>
      <c r="L155" s="259">
        <f t="shared" si="16"/>
        <v>0</v>
      </c>
      <c r="M155" s="162"/>
      <c r="N155" s="259">
        <f t="shared" si="17"/>
        <v>0</v>
      </c>
      <c r="O155" s="163"/>
      <c r="P155" s="263">
        <f t="shared" si="18"/>
        <v>0</v>
      </c>
      <c r="Q155" s="264">
        <f t="shared" si="19"/>
        <v>0</v>
      </c>
      <c r="R155" s="161"/>
      <c r="S155" s="161"/>
      <c r="T155" s="268">
        <f t="shared" si="20"/>
        <v>0</v>
      </c>
      <c r="U155" s="268">
        <f t="shared" si="14"/>
        <v>0</v>
      </c>
      <c r="V155" s="268">
        <f t="shared" si="15"/>
        <v>0</v>
      </c>
      <c r="X155" s="148"/>
      <c r="Y155" s="148"/>
      <c r="Z155" s="148"/>
      <c r="AA155" s="150"/>
      <c r="AB155" s="148"/>
      <c r="AC155" s="148"/>
      <c r="AD155" s="150"/>
      <c r="AE155" s="148"/>
      <c r="AF155" s="148"/>
      <c r="AG155" s="150"/>
    </row>
    <row r="156" spans="1:33" ht="24" customHeight="1">
      <c r="A156" s="145"/>
      <c r="B156" s="308"/>
      <c r="C156" s="307"/>
      <c r="D156" s="158"/>
      <c r="E156" s="164"/>
      <c r="F156" s="165"/>
      <c r="G156" s="256" t="s">
        <v>273</v>
      </c>
      <c r="H156" s="167"/>
      <c r="I156" s="167"/>
      <c r="J156" s="167"/>
      <c r="K156" s="168">
        <v>1</v>
      </c>
      <c r="L156" s="259">
        <f t="shared" si="16"/>
        <v>0</v>
      </c>
      <c r="M156" s="162"/>
      <c r="N156" s="259">
        <f t="shared" si="17"/>
        <v>0</v>
      </c>
      <c r="O156" s="163"/>
      <c r="P156" s="263">
        <f t="shared" si="18"/>
        <v>0</v>
      </c>
      <c r="Q156" s="264">
        <f t="shared" si="19"/>
        <v>0</v>
      </c>
      <c r="R156" s="161"/>
      <c r="S156" s="161"/>
      <c r="T156" s="268">
        <f t="shared" si="20"/>
        <v>0</v>
      </c>
      <c r="U156" s="268">
        <f t="shared" si="14"/>
        <v>0</v>
      </c>
      <c r="V156" s="268">
        <f t="shared" si="15"/>
        <v>0</v>
      </c>
      <c r="X156" s="148"/>
      <c r="Y156" s="148"/>
      <c r="Z156" s="148"/>
      <c r="AA156" s="150"/>
      <c r="AB156" s="148"/>
      <c r="AC156" s="148"/>
      <c r="AD156" s="150"/>
      <c r="AE156" s="148"/>
      <c r="AF156" s="148"/>
      <c r="AG156" s="150"/>
    </row>
    <row r="157" spans="1:33" ht="24" customHeight="1">
      <c r="A157" s="145"/>
      <c r="B157" s="308"/>
      <c r="C157" s="307"/>
      <c r="D157" s="158"/>
      <c r="E157" s="164"/>
      <c r="F157" s="165"/>
      <c r="G157" s="256" t="s">
        <v>273</v>
      </c>
      <c r="H157" s="167"/>
      <c r="I157" s="167"/>
      <c r="J157" s="167"/>
      <c r="K157" s="168">
        <v>1</v>
      </c>
      <c r="L157" s="259">
        <f t="shared" si="16"/>
        <v>0</v>
      </c>
      <c r="M157" s="162"/>
      <c r="N157" s="259">
        <f t="shared" si="17"/>
        <v>0</v>
      </c>
      <c r="O157" s="163"/>
      <c r="P157" s="263">
        <f t="shared" si="18"/>
        <v>0</v>
      </c>
      <c r="Q157" s="264">
        <f t="shared" si="19"/>
        <v>0</v>
      </c>
      <c r="R157" s="161"/>
      <c r="S157" s="161"/>
      <c r="T157" s="268">
        <f t="shared" si="20"/>
        <v>0</v>
      </c>
      <c r="U157" s="268">
        <f t="shared" si="14"/>
        <v>0</v>
      </c>
      <c r="V157" s="268">
        <f t="shared" si="15"/>
        <v>0</v>
      </c>
      <c r="X157" s="148"/>
      <c r="Y157" s="148"/>
      <c r="Z157" s="148"/>
      <c r="AA157" s="150"/>
      <c r="AB157" s="148"/>
      <c r="AC157" s="148"/>
      <c r="AD157" s="150"/>
      <c r="AE157" s="148"/>
      <c r="AF157" s="148"/>
      <c r="AG157" s="150"/>
    </row>
    <row r="158" spans="1:33" ht="24" customHeight="1">
      <c r="A158" s="145"/>
      <c r="B158" s="308"/>
      <c r="C158" s="307"/>
      <c r="D158" s="158"/>
      <c r="E158" s="164"/>
      <c r="F158" s="165"/>
      <c r="G158" s="256" t="s">
        <v>273</v>
      </c>
      <c r="H158" s="167"/>
      <c r="I158" s="167"/>
      <c r="J158" s="167"/>
      <c r="K158" s="168">
        <v>1</v>
      </c>
      <c r="L158" s="259">
        <f t="shared" si="16"/>
        <v>0</v>
      </c>
      <c r="M158" s="162"/>
      <c r="N158" s="259">
        <f t="shared" si="17"/>
        <v>0</v>
      </c>
      <c r="O158" s="163"/>
      <c r="P158" s="263">
        <f t="shared" si="18"/>
        <v>0</v>
      </c>
      <c r="Q158" s="264">
        <f t="shared" si="19"/>
        <v>0</v>
      </c>
      <c r="R158" s="161"/>
      <c r="S158" s="161"/>
      <c r="T158" s="268">
        <f t="shared" si="20"/>
        <v>0</v>
      </c>
      <c r="U158" s="268">
        <f t="shared" si="14"/>
        <v>0</v>
      </c>
      <c r="V158" s="268">
        <f t="shared" si="15"/>
        <v>0</v>
      </c>
      <c r="X158" s="148"/>
      <c r="Y158" s="148"/>
      <c r="Z158" s="148"/>
      <c r="AA158" s="150"/>
      <c r="AB158" s="148"/>
      <c r="AC158" s="148"/>
      <c r="AD158" s="150"/>
      <c r="AE158" s="148"/>
      <c r="AF158" s="148"/>
      <c r="AG158" s="150"/>
    </row>
    <row r="159" spans="1:33" ht="24" customHeight="1">
      <c r="A159" s="145"/>
      <c r="B159" s="308"/>
      <c r="C159" s="307"/>
      <c r="D159" s="158"/>
      <c r="E159" s="164"/>
      <c r="F159" s="165"/>
      <c r="G159" s="256" t="s">
        <v>273</v>
      </c>
      <c r="H159" s="167"/>
      <c r="I159" s="167"/>
      <c r="J159" s="167"/>
      <c r="K159" s="168">
        <v>1</v>
      </c>
      <c r="L159" s="259">
        <f t="shared" si="16"/>
        <v>0</v>
      </c>
      <c r="M159" s="162"/>
      <c r="N159" s="259">
        <f t="shared" si="17"/>
        <v>0</v>
      </c>
      <c r="O159" s="163"/>
      <c r="P159" s="263">
        <f t="shared" si="18"/>
        <v>0</v>
      </c>
      <c r="Q159" s="264">
        <f t="shared" si="19"/>
        <v>0</v>
      </c>
      <c r="R159" s="161"/>
      <c r="S159" s="161"/>
      <c r="T159" s="268">
        <f t="shared" si="20"/>
        <v>0</v>
      </c>
      <c r="U159" s="268">
        <f t="shared" si="14"/>
        <v>0</v>
      </c>
      <c r="V159" s="268">
        <f t="shared" si="15"/>
        <v>0</v>
      </c>
      <c r="X159" s="148"/>
      <c r="Y159" s="148"/>
      <c r="Z159" s="148"/>
      <c r="AA159" s="150"/>
      <c r="AB159" s="148"/>
      <c r="AC159" s="148"/>
      <c r="AD159" s="150"/>
      <c r="AE159" s="148"/>
      <c r="AF159" s="148"/>
      <c r="AG159" s="150"/>
    </row>
    <row r="160" spans="1:33" ht="24" customHeight="1">
      <c r="A160" s="145"/>
      <c r="B160" s="308"/>
      <c r="C160" s="307"/>
      <c r="D160" s="158"/>
      <c r="E160" s="164"/>
      <c r="F160" s="165"/>
      <c r="G160" s="256" t="s">
        <v>273</v>
      </c>
      <c r="H160" s="167"/>
      <c r="I160" s="167"/>
      <c r="J160" s="167"/>
      <c r="K160" s="168">
        <v>1</v>
      </c>
      <c r="L160" s="259">
        <f t="shared" si="16"/>
        <v>0</v>
      </c>
      <c r="M160" s="162"/>
      <c r="N160" s="259">
        <f t="shared" si="17"/>
        <v>0</v>
      </c>
      <c r="O160" s="163"/>
      <c r="P160" s="263">
        <f t="shared" si="18"/>
        <v>0</v>
      </c>
      <c r="Q160" s="264">
        <f t="shared" si="19"/>
        <v>0</v>
      </c>
      <c r="R160" s="161"/>
      <c r="S160" s="161"/>
      <c r="T160" s="268">
        <f t="shared" si="20"/>
        <v>0</v>
      </c>
      <c r="U160" s="268">
        <f t="shared" si="14"/>
        <v>0</v>
      </c>
      <c r="V160" s="268">
        <f t="shared" si="15"/>
        <v>0</v>
      </c>
      <c r="X160" s="148"/>
      <c r="Y160" s="148"/>
      <c r="Z160" s="148"/>
      <c r="AA160" s="150"/>
      <c r="AB160" s="148"/>
      <c r="AC160" s="148"/>
      <c r="AD160" s="150"/>
      <c r="AE160" s="148"/>
      <c r="AF160" s="148"/>
      <c r="AG160" s="150"/>
    </row>
    <row r="161" spans="1:33" ht="24" customHeight="1">
      <c r="A161" s="145"/>
      <c r="B161" s="308"/>
      <c r="C161" s="307"/>
      <c r="D161" s="158"/>
      <c r="E161" s="164"/>
      <c r="F161" s="165"/>
      <c r="G161" s="256" t="s">
        <v>273</v>
      </c>
      <c r="H161" s="167"/>
      <c r="I161" s="167"/>
      <c r="J161" s="167"/>
      <c r="K161" s="168">
        <v>1</v>
      </c>
      <c r="L161" s="259">
        <f t="shared" si="16"/>
        <v>0</v>
      </c>
      <c r="M161" s="162"/>
      <c r="N161" s="259">
        <f t="shared" si="17"/>
        <v>0</v>
      </c>
      <c r="O161" s="163"/>
      <c r="P161" s="263">
        <f t="shared" si="18"/>
        <v>0</v>
      </c>
      <c r="Q161" s="264">
        <f t="shared" si="19"/>
        <v>0</v>
      </c>
      <c r="R161" s="161"/>
      <c r="S161" s="161"/>
      <c r="T161" s="268">
        <f t="shared" si="20"/>
        <v>0</v>
      </c>
      <c r="U161" s="268">
        <f t="shared" si="14"/>
        <v>0</v>
      </c>
      <c r="V161" s="268">
        <f t="shared" si="15"/>
        <v>0</v>
      </c>
      <c r="X161" s="148"/>
      <c r="Y161" s="148"/>
      <c r="Z161" s="148"/>
      <c r="AA161" s="150"/>
      <c r="AB161" s="148"/>
      <c r="AC161" s="148"/>
      <c r="AD161" s="150"/>
      <c r="AE161" s="148"/>
      <c r="AF161" s="148"/>
      <c r="AG161" s="150"/>
    </row>
    <row r="162" spans="1:33" ht="24" customHeight="1">
      <c r="A162" s="145"/>
      <c r="B162" s="308"/>
      <c r="C162" s="307"/>
      <c r="D162" s="158"/>
      <c r="E162" s="164"/>
      <c r="F162" s="165"/>
      <c r="G162" s="256" t="s">
        <v>273</v>
      </c>
      <c r="H162" s="167"/>
      <c r="I162" s="167"/>
      <c r="J162" s="167"/>
      <c r="K162" s="168">
        <v>1</v>
      </c>
      <c r="L162" s="259">
        <f t="shared" si="16"/>
        <v>0</v>
      </c>
      <c r="M162" s="162"/>
      <c r="N162" s="259">
        <f t="shared" si="17"/>
        <v>0</v>
      </c>
      <c r="O162" s="163"/>
      <c r="P162" s="263">
        <f t="shared" si="18"/>
        <v>0</v>
      </c>
      <c r="Q162" s="264">
        <f t="shared" si="19"/>
        <v>0</v>
      </c>
      <c r="R162" s="161"/>
      <c r="S162" s="161"/>
      <c r="T162" s="268">
        <f t="shared" si="20"/>
        <v>0</v>
      </c>
      <c r="U162" s="268">
        <f t="shared" si="14"/>
        <v>0</v>
      </c>
      <c r="V162" s="268">
        <f t="shared" si="15"/>
        <v>0</v>
      </c>
      <c r="X162" s="148"/>
      <c r="Y162" s="148"/>
      <c r="Z162" s="148"/>
      <c r="AA162" s="150"/>
      <c r="AB162" s="148"/>
      <c r="AC162" s="148"/>
      <c r="AD162" s="150"/>
      <c r="AE162" s="148"/>
      <c r="AF162" s="148"/>
      <c r="AG162" s="150"/>
    </row>
    <row r="163" spans="1:33" ht="24" customHeight="1">
      <c r="A163" s="145"/>
      <c r="B163" s="308"/>
      <c r="C163" s="307"/>
      <c r="D163" s="158"/>
      <c r="E163" s="164"/>
      <c r="F163" s="165"/>
      <c r="G163" s="256" t="s">
        <v>273</v>
      </c>
      <c r="H163" s="167"/>
      <c r="I163" s="167"/>
      <c r="J163" s="167"/>
      <c r="K163" s="168">
        <v>1</v>
      </c>
      <c r="L163" s="259">
        <f t="shared" si="16"/>
        <v>0</v>
      </c>
      <c r="M163" s="162"/>
      <c r="N163" s="259">
        <f t="shared" si="17"/>
        <v>0</v>
      </c>
      <c r="O163" s="163"/>
      <c r="P163" s="263">
        <f t="shared" si="18"/>
        <v>0</v>
      </c>
      <c r="Q163" s="264">
        <f t="shared" si="19"/>
        <v>0</v>
      </c>
      <c r="R163" s="161"/>
      <c r="S163" s="161"/>
      <c r="T163" s="268">
        <f t="shared" si="20"/>
        <v>0</v>
      </c>
      <c r="U163" s="268">
        <f t="shared" si="14"/>
        <v>0</v>
      </c>
      <c r="V163" s="268">
        <f t="shared" si="15"/>
        <v>0</v>
      </c>
      <c r="X163" s="148"/>
      <c r="Y163" s="148"/>
      <c r="Z163" s="148"/>
      <c r="AA163" s="150"/>
      <c r="AB163" s="148"/>
      <c r="AC163" s="148"/>
      <c r="AD163" s="150"/>
      <c r="AE163" s="148"/>
      <c r="AF163" s="148"/>
      <c r="AG163" s="150"/>
    </row>
    <row r="164" spans="1:33" ht="24" customHeight="1">
      <c r="A164" s="145"/>
      <c r="B164" s="308"/>
      <c r="C164" s="307"/>
      <c r="D164" s="158"/>
      <c r="E164" s="216"/>
      <c r="F164" s="217"/>
      <c r="G164" s="272" t="s">
        <v>273</v>
      </c>
      <c r="H164" s="218"/>
      <c r="I164" s="219"/>
      <c r="J164" s="219"/>
      <c r="K164" s="220">
        <v>1</v>
      </c>
      <c r="L164" s="278">
        <f t="shared" si="16"/>
        <v>0</v>
      </c>
      <c r="M164" s="221"/>
      <c r="N164" s="278">
        <f t="shared" si="17"/>
        <v>0</v>
      </c>
      <c r="O164" s="222"/>
      <c r="P164" s="286">
        <f t="shared" si="18"/>
        <v>0</v>
      </c>
      <c r="Q164" s="287">
        <f t="shared" si="19"/>
        <v>0</v>
      </c>
      <c r="R164" s="223"/>
      <c r="S164" s="223"/>
      <c r="T164" s="294">
        <f t="shared" si="20"/>
        <v>0</v>
      </c>
      <c r="U164" s="294">
        <f t="shared" si="14"/>
        <v>0</v>
      </c>
      <c r="V164" s="294">
        <f t="shared" si="15"/>
        <v>0</v>
      </c>
      <c r="X164" s="148"/>
      <c r="Y164" s="148"/>
      <c r="Z164" s="148"/>
      <c r="AA164" s="150"/>
      <c r="AB164" s="148"/>
      <c r="AC164" s="148"/>
      <c r="AD164" s="150"/>
      <c r="AE164" s="148"/>
      <c r="AF164" s="148"/>
      <c r="AG164" s="150"/>
    </row>
    <row r="165" spans="1:33" ht="24" customHeight="1">
      <c r="A165" s="145"/>
      <c r="B165" s="917" t="s">
        <v>287</v>
      </c>
      <c r="C165" s="297"/>
      <c r="D165" s="298"/>
      <c r="E165" s="299"/>
      <c r="F165" s="299"/>
      <c r="G165" s="243"/>
      <c r="H165" s="300"/>
      <c r="I165" s="300"/>
      <c r="J165" s="300"/>
      <c r="K165" s="301"/>
      <c r="L165" s="274">
        <f>SUM(L98:L164)</f>
        <v>0</v>
      </c>
      <c r="M165" s="302"/>
      <c r="N165" s="274">
        <f>SUM(N4:N164)</f>
        <v>0</v>
      </c>
      <c r="O165" s="303"/>
      <c r="P165" s="274">
        <f>SUM(P61:P164)</f>
        <v>0</v>
      </c>
      <c r="Q165" s="274">
        <f>SUM(Q61:Q164)</f>
        <v>0</v>
      </c>
      <c r="R165" s="289"/>
      <c r="S165" s="289"/>
      <c r="T165" s="290"/>
      <c r="U165" s="292">
        <f>SUM(U61:U164)</f>
        <v>0</v>
      </c>
      <c r="V165" s="292">
        <f>SUM(V61:V164)</f>
        <v>0</v>
      </c>
      <c r="X165" s="148"/>
      <c r="Y165" s="148"/>
      <c r="Z165" s="148"/>
      <c r="AA165" s="150"/>
      <c r="AB165" s="148"/>
      <c r="AC165" s="148"/>
      <c r="AD165" s="150"/>
      <c r="AE165" s="148"/>
      <c r="AF165" s="148"/>
      <c r="AG165" s="150"/>
    </row>
    <row r="166" spans="1:33" ht="24" customHeight="1">
      <c r="A166" s="145"/>
      <c r="B166" s="917"/>
      <c r="C166" s="297"/>
      <c r="D166" s="298"/>
      <c r="E166" s="299"/>
      <c r="F166" s="299"/>
      <c r="G166" s="243"/>
      <c r="H166" s="300"/>
      <c r="I166" s="300"/>
      <c r="J166" s="300"/>
      <c r="K166" s="301"/>
      <c r="L166" s="274">
        <f>ROUNDDOWN(L165,2)</f>
        <v>0</v>
      </c>
      <c r="M166" s="302"/>
      <c r="N166" s="274">
        <f>ROUNDDOWN(N165,2)</f>
        <v>0</v>
      </c>
      <c r="O166" s="303"/>
      <c r="P166" s="274">
        <f>ROUNDDOWN(P165,2)</f>
        <v>0</v>
      </c>
      <c r="Q166" s="274">
        <f>ROUNDDOWN(Q165,2)</f>
        <v>0</v>
      </c>
      <c r="R166" s="289"/>
      <c r="S166" s="289"/>
      <c r="T166" s="290" t="s">
        <v>288</v>
      </c>
      <c r="U166" s="292">
        <f>ROUNDDOWN(U165,-2)</f>
        <v>0</v>
      </c>
      <c r="V166" s="292">
        <f>ROUNDDOWN(V165,-2)</f>
        <v>0</v>
      </c>
      <c r="X166" s="148"/>
      <c r="Y166" s="148"/>
      <c r="Z166" s="148"/>
      <c r="AA166" s="150"/>
      <c r="AB166" s="148"/>
      <c r="AC166" s="148"/>
      <c r="AD166" s="150"/>
      <c r="AE166" s="148"/>
      <c r="AF166" s="148"/>
      <c r="AG166" s="150"/>
    </row>
    <row r="167" spans="1:33" ht="24" customHeight="1">
      <c r="A167" s="145"/>
      <c r="B167" s="224"/>
      <c r="C167" s="225"/>
      <c r="D167" s="226"/>
      <c r="E167" s="224"/>
      <c r="F167" s="224"/>
      <c r="G167" s="148"/>
      <c r="H167" s="227"/>
      <c r="I167" s="227"/>
      <c r="J167" s="227"/>
      <c r="K167" s="228"/>
      <c r="L167" s="229"/>
      <c r="M167" s="230"/>
      <c r="N167" s="231"/>
      <c r="O167" s="232"/>
      <c r="P167" s="229"/>
      <c r="Q167" s="229"/>
      <c r="R167" s="233"/>
      <c r="S167" s="233"/>
      <c r="T167" s="234"/>
      <c r="U167" s="235"/>
      <c r="V167" s="235"/>
      <c r="X167" s="148"/>
      <c r="Y167" s="148"/>
      <c r="Z167" s="148"/>
      <c r="AA167" s="150"/>
      <c r="AB167" s="148"/>
      <c r="AC167" s="148"/>
      <c r="AD167" s="150"/>
      <c r="AE167" s="148"/>
      <c r="AF167" s="148"/>
      <c r="AG167" s="150"/>
    </row>
    <row r="168" spans="1:33" ht="24" customHeight="1">
      <c r="A168" s="145"/>
      <c r="B168" s="224"/>
      <c r="C168" s="225"/>
      <c r="D168" s="915" t="s">
        <v>317</v>
      </c>
      <c r="E168" s="916"/>
      <c r="F168" s="237" t="s">
        <v>318</v>
      </c>
      <c r="G168" s="238" t="s">
        <v>319</v>
      </c>
      <c r="H168" s="239" t="s">
        <v>320</v>
      </c>
      <c r="I168" s="240" t="s">
        <v>321</v>
      </c>
      <c r="J168" s="236" t="s">
        <v>322</v>
      </c>
      <c r="K168" s="241" t="s">
        <v>328</v>
      </c>
      <c r="L168" s="236" t="s">
        <v>322</v>
      </c>
      <c r="M168" s="230"/>
      <c r="N168" s="231"/>
      <c r="O168" s="232"/>
      <c r="P168" s="229"/>
      <c r="Q168" s="229"/>
      <c r="T168" s="234"/>
      <c r="U168" s="235"/>
      <c r="V168" s="235"/>
      <c r="X168" s="148"/>
      <c r="Y168" s="148"/>
      <c r="Z168" s="148"/>
      <c r="AA168" s="150"/>
      <c r="AB168" s="148"/>
      <c r="AC168" s="148"/>
      <c r="AD168" s="150"/>
      <c r="AE168" s="148"/>
      <c r="AF168" s="148"/>
      <c r="AG168" s="150"/>
    </row>
    <row r="169" spans="1:33" ht="24" customHeight="1">
      <c r="A169" s="145"/>
      <c r="B169" s="150"/>
      <c r="C169" s="150"/>
      <c r="D169" s="242" t="s">
        <v>323</v>
      </c>
      <c r="E169" s="503">
        <v>20000</v>
      </c>
      <c r="F169" s="367">
        <v>23400</v>
      </c>
      <c r="G169" s="367">
        <f>IF(F169="",E169,IF(F169&gt;E169,E169,F169))</f>
        <v>20000</v>
      </c>
      <c r="H169" s="244"/>
      <c r="I169" s="295">
        <f>ROUNDDOWN(((P60+Q60)*H169),0)</f>
        <v>0</v>
      </c>
      <c r="J169" s="625">
        <f>I169*E169</f>
        <v>0</v>
      </c>
      <c r="K169" s="295">
        <f>ROUNDDOWN((P60*H169),0)</f>
        <v>0</v>
      </c>
      <c r="L169" s="647">
        <f>G169*K169</f>
        <v>0</v>
      </c>
      <c r="M169" s="150"/>
      <c r="N169" s="150"/>
      <c r="O169" s="150"/>
      <c r="P169" s="150"/>
      <c r="Q169" s="150"/>
      <c r="T169" s="150"/>
      <c r="U169" s="150"/>
      <c r="V169" s="150"/>
      <c r="W169" s="150"/>
    </row>
    <row r="170" spans="1:33" ht="24" customHeight="1">
      <c r="A170" s="145"/>
      <c r="B170" s="150"/>
      <c r="C170" s="150"/>
      <c r="D170" s="245" t="s">
        <v>324</v>
      </c>
      <c r="E170" s="503">
        <v>15000</v>
      </c>
      <c r="F170" s="367">
        <v>17500</v>
      </c>
      <c r="G170" s="367">
        <f>IF(F170="",E170,IF(F170&gt;E170,E170,F170))</f>
        <v>15000</v>
      </c>
      <c r="H170" s="246"/>
      <c r="I170" s="295">
        <f>ROUNDDOWN((I169*0.15),0)</f>
        <v>0</v>
      </c>
      <c r="J170" s="502">
        <f>I170*E170</f>
        <v>0</v>
      </c>
      <c r="K170" s="295">
        <f>ROUNDDOWN((K169*0.15),0)</f>
        <v>0</v>
      </c>
      <c r="L170" s="502">
        <f>G170*K170</f>
        <v>0</v>
      </c>
      <c r="M170" s="150"/>
      <c r="N170" s="150"/>
      <c r="O170" s="150"/>
      <c r="P170" s="150"/>
      <c r="Q170" s="150"/>
      <c r="T170" s="150"/>
      <c r="U170" s="150"/>
      <c r="V170" s="150"/>
      <c r="W170" s="150"/>
    </row>
    <row r="171" spans="1:33" ht="24" customHeight="1">
      <c r="A171" s="145"/>
      <c r="B171" s="150"/>
      <c r="C171" s="150"/>
      <c r="D171" s="245" t="s">
        <v>325</v>
      </c>
      <c r="E171" s="503">
        <v>20000</v>
      </c>
      <c r="F171" s="367">
        <v>23400</v>
      </c>
      <c r="G171" s="367">
        <f>IF(F171="",E171,IF(F171&gt;E171,E171,F171))</f>
        <v>20000</v>
      </c>
      <c r="H171" s="244"/>
      <c r="I171" s="295">
        <f>ROUNDDOWN(((P166+Q166)*H171),0)</f>
        <v>0</v>
      </c>
      <c r="J171" s="647">
        <f>I171*E171</f>
        <v>0</v>
      </c>
      <c r="K171" s="295">
        <f>ROUNDDOWN((P166*H171),0)</f>
        <v>0</v>
      </c>
      <c r="L171" s="647">
        <f>G171*K171</f>
        <v>0</v>
      </c>
      <c r="M171" s="150"/>
      <c r="N171" s="150"/>
      <c r="O171" s="150"/>
      <c r="P171" s="150"/>
      <c r="Q171" s="150"/>
      <c r="T171" s="150"/>
      <c r="U171" s="150"/>
      <c r="V171" s="150"/>
      <c r="W171" s="150"/>
    </row>
    <row r="172" spans="1:33" ht="24" customHeight="1">
      <c r="A172" s="145"/>
      <c r="B172" s="150"/>
      <c r="C172" s="150"/>
      <c r="D172" s="245" t="s">
        <v>326</v>
      </c>
      <c r="E172" s="503">
        <v>15000</v>
      </c>
      <c r="F172" s="367">
        <v>17500</v>
      </c>
      <c r="G172" s="367">
        <f>IF(F172="",E172,IF(F172&gt;E172,E172,F172))</f>
        <v>15000</v>
      </c>
      <c r="H172" s="246"/>
      <c r="I172" s="295">
        <f>ROUNDDOWN((I171*0.15),0)</f>
        <v>0</v>
      </c>
      <c r="J172" s="502">
        <f>I172*E172</f>
        <v>0</v>
      </c>
      <c r="K172" s="295">
        <f>ROUNDDOWN((K171*0.15),0)</f>
        <v>0</v>
      </c>
      <c r="L172" s="502">
        <f>G172*K172</f>
        <v>0</v>
      </c>
      <c r="M172" s="150"/>
      <c r="N172" s="150"/>
      <c r="O172" s="150"/>
      <c r="P172" s="150"/>
      <c r="Q172" s="150"/>
      <c r="T172" s="150"/>
      <c r="U172" s="150"/>
      <c r="V172" s="150"/>
      <c r="W172" s="150"/>
    </row>
  </sheetData>
  <mergeCells count="20">
    <mergeCell ref="D168:E168"/>
    <mergeCell ref="B59:B60"/>
    <mergeCell ref="B165:B166"/>
    <mergeCell ref="T2:T3"/>
    <mergeCell ref="U2:U3"/>
    <mergeCell ref="B2:B3"/>
    <mergeCell ref="C2:C3"/>
    <mergeCell ref="D2:D3"/>
    <mergeCell ref="E2:E3"/>
    <mergeCell ref="F2:F3"/>
    <mergeCell ref="G2:G3"/>
    <mergeCell ref="Y2:Y3"/>
    <mergeCell ref="Z2:Z3"/>
    <mergeCell ref="H2:L2"/>
    <mergeCell ref="M2:M3"/>
    <mergeCell ref="N2:N3"/>
    <mergeCell ref="O2:Q2"/>
    <mergeCell ref="S2:S3"/>
    <mergeCell ref="X2:X3"/>
    <mergeCell ref="V2:V3"/>
  </mergeCells>
  <phoneticPr fontId="2"/>
  <printOptions horizontalCentered="1" verticalCentered="1"/>
  <pageMargins left="0.6692913385826772" right="0.39370078740157483" top="0.78740157480314965" bottom="0.78740157480314965" header="0.51181102362204722" footer="0.19685039370078741"/>
  <pageSetup paperSize="9" scale="71" firstPageNumber="4" fitToHeight="0" orientation="landscape" r:id="rId1"/>
  <headerFooter alignWithMargins="0">
    <oddFooter>&amp;R&amp;10&amp;A　&amp;P</oddFooter>
  </headerFooter>
  <rowBreaks count="5" manualBreakCount="5">
    <brk id="31" min="1" max="21" man="1"/>
    <brk id="60" min="1" max="21" man="1"/>
    <brk id="89" min="1" max="21" man="1"/>
    <brk id="118" min="1" max="21" man="1"/>
    <brk id="147" min="1"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pageSetUpPr fitToPage="1"/>
  </sheetPr>
  <dimension ref="A1:AO172"/>
  <sheetViews>
    <sheetView view="pageBreakPreview" zoomScale="80" zoomScaleNormal="75" workbookViewId="0">
      <pane xSplit="3" ySplit="3" topLeftCell="D4" activePane="bottomRight" state="frozenSplit"/>
      <selection activeCell="B79" sqref="B79"/>
      <selection pane="topRight" activeCell="B79" sqref="B79"/>
      <selection pane="bottomLeft" activeCell="B79" sqref="B79"/>
      <selection pane="bottomRight" activeCell="H171" sqref="H171"/>
    </sheetView>
  </sheetViews>
  <sheetFormatPr defaultColWidth="6.625" defaultRowHeight="22.5" customHeight="1"/>
  <cols>
    <col min="1" max="1" width="5.75" style="150" customWidth="1"/>
    <col min="2" max="2" width="11.625" style="145" bestFit="1" customWidth="1"/>
    <col min="3" max="3" width="12.625" style="145" customWidth="1"/>
    <col min="4" max="4" width="13.5" style="247" bestFit="1" customWidth="1"/>
    <col min="5" max="6" width="6.625" style="248" customWidth="1"/>
    <col min="7" max="7" width="6.625" style="249" customWidth="1"/>
    <col min="8" max="10" width="8.125" style="145" customWidth="1"/>
    <col min="11" max="11" width="8.125" style="250" customWidth="1"/>
    <col min="12" max="17" width="8.125" style="145" customWidth="1"/>
    <col min="18" max="19" width="9.625" style="145" customWidth="1"/>
    <col min="20" max="22" width="11.875" style="145" customWidth="1"/>
    <col min="23" max="16384" width="6.625" style="145"/>
  </cols>
  <sheetData>
    <row r="1" spans="1:41" ht="24" customHeight="1">
      <c r="A1" s="145"/>
      <c r="B1" s="146"/>
      <c r="C1" s="147" t="s">
        <v>670</v>
      </c>
      <c r="D1" s="147"/>
      <c r="E1" s="147"/>
      <c r="F1" s="147"/>
      <c r="G1" s="147"/>
      <c r="H1" s="147"/>
      <c r="I1" s="147"/>
      <c r="J1" s="147"/>
      <c r="K1" s="147"/>
      <c r="L1" s="147"/>
      <c r="M1" s="147"/>
      <c r="N1" s="147"/>
      <c r="O1" s="147"/>
      <c r="P1" s="147"/>
      <c r="Q1" s="147"/>
      <c r="R1" s="147"/>
      <c r="S1" s="146"/>
      <c r="T1" s="148"/>
      <c r="U1" s="148"/>
      <c r="V1" s="149" t="s">
        <v>888</v>
      </c>
      <c r="W1" s="149"/>
      <c r="X1" s="149"/>
      <c r="Y1" s="149"/>
      <c r="Z1" s="150"/>
      <c r="AA1" s="149"/>
      <c r="AB1" s="149"/>
      <c r="AC1" s="150"/>
      <c r="AD1" s="149"/>
      <c r="AE1" s="149"/>
      <c r="AF1" s="150"/>
      <c r="AG1" s="150"/>
      <c r="AH1" s="150"/>
      <c r="AI1" s="150"/>
      <c r="AJ1" s="150"/>
      <c r="AK1" s="150"/>
      <c r="AL1" s="150"/>
      <c r="AM1" s="150"/>
      <c r="AN1" s="150"/>
      <c r="AO1" s="150"/>
    </row>
    <row r="2" spans="1:41" s="152" customFormat="1" ht="24" customHeight="1">
      <c r="A2" s="151"/>
      <c r="B2" s="911" t="s">
        <v>252</v>
      </c>
      <c r="C2" s="911" t="s">
        <v>253</v>
      </c>
      <c r="D2" s="911" t="s">
        <v>254</v>
      </c>
      <c r="E2" s="921" t="s">
        <v>255</v>
      </c>
      <c r="F2" s="923" t="s">
        <v>256</v>
      </c>
      <c r="G2" s="909" t="s">
        <v>257</v>
      </c>
      <c r="H2" s="906" t="s">
        <v>258</v>
      </c>
      <c r="I2" s="907"/>
      <c r="J2" s="907"/>
      <c r="K2" s="907"/>
      <c r="L2" s="908"/>
      <c r="M2" s="909" t="s">
        <v>259</v>
      </c>
      <c r="N2" s="911" t="s">
        <v>260</v>
      </c>
      <c r="O2" s="906" t="s">
        <v>617</v>
      </c>
      <c r="P2" s="907"/>
      <c r="Q2" s="908"/>
      <c r="R2" s="550" t="s">
        <v>229</v>
      </c>
      <c r="S2" s="913" t="s">
        <v>261</v>
      </c>
      <c r="T2" s="918" t="s">
        <v>262</v>
      </c>
      <c r="U2" s="919" t="s">
        <v>263</v>
      </c>
      <c r="V2" s="911" t="s">
        <v>264</v>
      </c>
      <c r="X2" s="905"/>
      <c r="Y2" s="905"/>
      <c r="Z2" s="905"/>
      <c r="AA2" s="151"/>
      <c r="AB2" s="549"/>
      <c r="AC2" s="549"/>
      <c r="AD2" s="151"/>
      <c r="AE2" s="549"/>
      <c r="AF2" s="549"/>
      <c r="AG2" s="151"/>
    </row>
    <row r="3" spans="1:41" s="152" customFormat="1" ht="24" customHeight="1">
      <c r="A3" s="151"/>
      <c r="B3" s="912"/>
      <c r="C3" s="912"/>
      <c r="D3" s="912"/>
      <c r="E3" s="922"/>
      <c r="F3" s="914"/>
      <c r="G3" s="910"/>
      <c r="H3" s="314" t="s">
        <v>237</v>
      </c>
      <c r="I3" s="315" t="s">
        <v>238</v>
      </c>
      <c r="J3" s="315" t="s">
        <v>239</v>
      </c>
      <c r="K3" s="316" t="s">
        <v>265</v>
      </c>
      <c r="L3" s="546" t="s">
        <v>266</v>
      </c>
      <c r="M3" s="910"/>
      <c r="N3" s="912"/>
      <c r="O3" s="547" t="s">
        <v>267</v>
      </c>
      <c r="P3" s="317" t="s">
        <v>268</v>
      </c>
      <c r="Q3" s="318" t="s">
        <v>269</v>
      </c>
      <c r="R3" s="548" t="s">
        <v>619</v>
      </c>
      <c r="S3" s="914"/>
      <c r="T3" s="910"/>
      <c r="U3" s="920"/>
      <c r="V3" s="912"/>
      <c r="X3" s="905"/>
      <c r="Y3" s="905"/>
      <c r="Z3" s="905"/>
      <c r="AA3" s="151"/>
      <c r="AB3" s="549"/>
      <c r="AC3" s="549"/>
      <c r="AD3" s="151"/>
      <c r="AE3" s="549"/>
      <c r="AF3" s="549"/>
      <c r="AG3" s="151"/>
    </row>
    <row r="4" spans="1:41" ht="24" customHeight="1">
      <c r="B4" s="304" t="s">
        <v>270</v>
      </c>
      <c r="C4" s="307" t="s">
        <v>416</v>
      </c>
      <c r="D4" s="154"/>
      <c r="E4" s="180" t="s">
        <v>272</v>
      </c>
      <c r="F4" s="181"/>
      <c r="G4" s="255" t="s">
        <v>273</v>
      </c>
      <c r="H4" s="182"/>
      <c r="I4" s="183"/>
      <c r="J4" s="184"/>
      <c r="K4" s="184">
        <v>1</v>
      </c>
      <c r="L4" s="258">
        <f>ROUNDDOWN(H4*I4*J4*K4,3)</f>
        <v>0</v>
      </c>
      <c r="M4" s="155"/>
      <c r="N4" s="258">
        <f>M4*L4</f>
        <v>0</v>
      </c>
      <c r="O4" s="156"/>
      <c r="P4" s="261">
        <f>L4*O4</f>
        <v>0</v>
      </c>
      <c r="Q4" s="262">
        <f>N4-P4</f>
        <v>0</v>
      </c>
      <c r="R4" s="157"/>
      <c r="S4" s="157"/>
      <c r="T4" s="267">
        <f>IF(S4="",R4,MIN(R4:S4))</f>
        <v>0</v>
      </c>
      <c r="U4" s="267">
        <f t="shared" ref="U4:U58" si="0">ROUNDDOWN(R4*N4,0)</f>
        <v>0</v>
      </c>
      <c r="V4" s="267">
        <f t="shared" ref="V4:V58" si="1">ROUNDDOWN(P4*T4,0)</f>
        <v>0</v>
      </c>
      <c r="X4" s="148"/>
      <c r="Y4" s="148"/>
      <c r="Z4" s="148"/>
      <c r="AA4" s="150"/>
      <c r="AB4" s="148"/>
      <c r="AC4" s="148"/>
      <c r="AD4" s="150"/>
      <c r="AE4" s="148"/>
      <c r="AF4" s="148"/>
      <c r="AG4" s="150"/>
    </row>
    <row r="5" spans="1:41" ht="24" customHeight="1">
      <c r="B5" s="306"/>
      <c r="C5" s="307" t="s">
        <v>271</v>
      </c>
      <c r="D5" s="158"/>
      <c r="E5" s="164" t="s">
        <v>272</v>
      </c>
      <c r="F5" s="165"/>
      <c r="G5" s="256" t="s">
        <v>420</v>
      </c>
      <c r="H5" s="166"/>
      <c r="I5" s="167"/>
      <c r="J5" s="168"/>
      <c r="K5" s="168">
        <v>1</v>
      </c>
      <c r="L5" s="259">
        <f t="shared" ref="L5:L58" si="2">ROUNDDOWN(H5*I5*J5*K5,3)</f>
        <v>0</v>
      </c>
      <c r="M5" s="159"/>
      <c r="N5" s="259">
        <f t="shared" ref="N5:N58" si="3">M5*L5</f>
        <v>0</v>
      </c>
      <c r="O5" s="160"/>
      <c r="P5" s="263">
        <f t="shared" ref="P5:P58" si="4">L5*O5</f>
        <v>0</v>
      </c>
      <c r="Q5" s="264">
        <f t="shared" ref="Q5:Q58" si="5">N5-P5</f>
        <v>0</v>
      </c>
      <c r="R5" s="161"/>
      <c r="S5" s="161"/>
      <c r="T5" s="268">
        <f t="shared" ref="T5:T58" si="6">IF(S5="",R5,MIN(R5:S5))</f>
        <v>0</v>
      </c>
      <c r="U5" s="268">
        <f t="shared" si="0"/>
        <v>0</v>
      </c>
      <c r="V5" s="268">
        <f t="shared" si="1"/>
        <v>0</v>
      </c>
      <c r="X5" s="148"/>
      <c r="Y5" s="148"/>
      <c r="Z5" s="148"/>
      <c r="AA5" s="150"/>
      <c r="AB5" s="148"/>
      <c r="AC5" s="148"/>
      <c r="AD5" s="150"/>
      <c r="AE5" s="148"/>
      <c r="AF5" s="148"/>
      <c r="AG5" s="150"/>
    </row>
    <row r="6" spans="1:41" ht="24" customHeight="1">
      <c r="B6" s="306"/>
      <c r="C6" s="307" t="s">
        <v>271</v>
      </c>
      <c r="D6" s="158"/>
      <c r="E6" s="164" t="s">
        <v>272</v>
      </c>
      <c r="F6" s="165"/>
      <c r="G6" s="256" t="s">
        <v>273</v>
      </c>
      <c r="H6" s="166"/>
      <c r="I6" s="167"/>
      <c r="J6" s="168"/>
      <c r="K6" s="168">
        <v>1</v>
      </c>
      <c r="L6" s="259">
        <f t="shared" si="2"/>
        <v>0</v>
      </c>
      <c r="M6" s="159"/>
      <c r="N6" s="259">
        <f t="shared" si="3"/>
        <v>0</v>
      </c>
      <c r="O6" s="160"/>
      <c r="P6" s="263">
        <f t="shared" si="4"/>
        <v>0</v>
      </c>
      <c r="Q6" s="264">
        <f t="shared" si="5"/>
        <v>0</v>
      </c>
      <c r="R6" s="161"/>
      <c r="S6" s="161"/>
      <c r="T6" s="268">
        <f t="shared" si="6"/>
        <v>0</v>
      </c>
      <c r="U6" s="268">
        <f t="shared" si="0"/>
        <v>0</v>
      </c>
      <c r="V6" s="268">
        <f t="shared" si="1"/>
        <v>0</v>
      </c>
      <c r="X6" s="148"/>
      <c r="Y6" s="148"/>
      <c r="Z6" s="148"/>
      <c r="AA6" s="150"/>
      <c r="AB6" s="148"/>
      <c r="AC6" s="148"/>
      <c r="AD6" s="150"/>
      <c r="AE6" s="148"/>
      <c r="AF6" s="148"/>
      <c r="AG6" s="150"/>
    </row>
    <row r="7" spans="1:41" ht="24" customHeight="1">
      <c r="B7" s="308"/>
      <c r="C7" s="309" t="s">
        <v>271</v>
      </c>
      <c r="D7" s="169"/>
      <c r="E7" s="170" t="s">
        <v>272</v>
      </c>
      <c r="F7" s="171"/>
      <c r="G7" s="257" t="s">
        <v>273</v>
      </c>
      <c r="H7" s="172"/>
      <c r="I7" s="173"/>
      <c r="J7" s="174"/>
      <c r="K7" s="174">
        <v>1</v>
      </c>
      <c r="L7" s="260">
        <f t="shared" si="2"/>
        <v>0</v>
      </c>
      <c r="M7" s="178"/>
      <c r="N7" s="260">
        <f t="shared" si="3"/>
        <v>0</v>
      </c>
      <c r="O7" s="176"/>
      <c r="P7" s="265">
        <f t="shared" si="4"/>
        <v>0</v>
      </c>
      <c r="Q7" s="266">
        <f t="shared" si="5"/>
        <v>0</v>
      </c>
      <c r="R7" s="177"/>
      <c r="S7" s="177"/>
      <c r="T7" s="269">
        <f t="shared" si="6"/>
        <v>0</v>
      </c>
      <c r="U7" s="269">
        <f t="shared" si="0"/>
        <v>0</v>
      </c>
      <c r="V7" s="269">
        <f t="shared" si="1"/>
        <v>0</v>
      </c>
      <c r="X7" s="148"/>
      <c r="Y7" s="148"/>
      <c r="Z7" s="148"/>
      <c r="AA7" s="150"/>
      <c r="AB7" s="148"/>
      <c r="AC7" s="148"/>
      <c r="AD7" s="150"/>
      <c r="AE7" s="148"/>
      <c r="AF7" s="148"/>
      <c r="AG7" s="150"/>
    </row>
    <row r="8" spans="1:41" ht="24" customHeight="1">
      <c r="B8" s="308"/>
      <c r="C8" s="307" t="s">
        <v>425</v>
      </c>
      <c r="D8" s="158"/>
      <c r="E8" s="197"/>
      <c r="F8" s="198"/>
      <c r="G8" s="270" t="s">
        <v>429</v>
      </c>
      <c r="H8" s="213"/>
      <c r="I8" s="214"/>
      <c r="J8" s="296"/>
      <c r="K8" s="296">
        <v>1</v>
      </c>
      <c r="L8" s="273">
        <f t="shared" si="2"/>
        <v>0</v>
      </c>
      <c r="M8" s="190"/>
      <c r="N8" s="273">
        <f t="shared" si="3"/>
        <v>0</v>
      </c>
      <c r="O8" s="191"/>
      <c r="P8" s="279">
        <f t="shared" si="4"/>
        <v>0</v>
      </c>
      <c r="Q8" s="280">
        <f t="shared" si="5"/>
        <v>0</v>
      </c>
      <c r="R8" s="192"/>
      <c r="S8" s="192"/>
      <c r="T8" s="288">
        <f t="shared" si="6"/>
        <v>0</v>
      </c>
      <c r="U8" s="288">
        <f t="shared" si="0"/>
        <v>0</v>
      </c>
      <c r="V8" s="288">
        <f t="shared" si="1"/>
        <v>0</v>
      </c>
      <c r="X8" s="148"/>
      <c r="Y8" s="148"/>
      <c r="Z8" s="148"/>
      <c r="AA8" s="150"/>
      <c r="AB8" s="148"/>
      <c r="AC8" s="148"/>
      <c r="AD8" s="150"/>
      <c r="AE8" s="148"/>
      <c r="AF8" s="148"/>
      <c r="AG8" s="150"/>
    </row>
    <row r="9" spans="1:41" ht="24" customHeight="1">
      <c r="B9" s="308"/>
      <c r="C9" s="309" t="s">
        <v>425</v>
      </c>
      <c r="D9" s="193"/>
      <c r="E9" s="202"/>
      <c r="F9" s="203"/>
      <c r="G9" s="271" t="s">
        <v>429</v>
      </c>
      <c r="H9" s="205"/>
      <c r="I9" s="206"/>
      <c r="J9" s="215"/>
      <c r="K9" s="215">
        <v>1</v>
      </c>
      <c r="L9" s="277">
        <f t="shared" si="2"/>
        <v>0</v>
      </c>
      <c r="M9" s="326"/>
      <c r="N9" s="277">
        <f t="shared" si="3"/>
        <v>0</v>
      </c>
      <c r="O9" s="327"/>
      <c r="P9" s="281">
        <f t="shared" si="4"/>
        <v>0</v>
      </c>
      <c r="Q9" s="282">
        <f t="shared" si="5"/>
        <v>0</v>
      </c>
      <c r="R9" s="209"/>
      <c r="S9" s="209"/>
      <c r="T9" s="293">
        <f t="shared" si="6"/>
        <v>0</v>
      </c>
      <c r="U9" s="293">
        <f t="shared" si="0"/>
        <v>0</v>
      </c>
      <c r="V9" s="293">
        <f t="shared" si="1"/>
        <v>0</v>
      </c>
      <c r="X9" s="148"/>
      <c r="Y9" s="148"/>
      <c r="Z9" s="148"/>
      <c r="AA9" s="150"/>
      <c r="AB9" s="148"/>
      <c r="AC9" s="148"/>
      <c r="AD9" s="150"/>
      <c r="AE9" s="148"/>
      <c r="AF9" s="148"/>
      <c r="AG9" s="150"/>
    </row>
    <row r="10" spans="1:41" ht="24" customHeight="1">
      <c r="B10" s="308"/>
      <c r="C10" s="307" t="s">
        <v>392</v>
      </c>
      <c r="D10" s="158"/>
      <c r="E10" s="197" t="s">
        <v>419</v>
      </c>
      <c r="F10" s="198" t="s">
        <v>278</v>
      </c>
      <c r="G10" s="270" t="s">
        <v>273</v>
      </c>
      <c r="H10" s="213"/>
      <c r="I10" s="214"/>
      <c r="J10" s="296"/>
      <c r="K10" s="296">
        <v>1</v>
      </c>
      <c r="L10" s="273">
        <f t="shared" si="2"/>
        <v>0</v>
      </c>
      <c r="M10" s="200"/>
      <c r="N10" s="273">
        <f t="shared" si="3"/>
        <v>0</v>
      </c>
      <c r="O10" s="211"/>
      <c r="P10" s="279">
        <f t="shared" si="4"/>
        <v>0</v>
      </c>
      <c r="Q10" s="280">
        <f t="shared" si="5"/>
        <v>0</v>
      </c>
      <c r="R10" s="192"/>
      <c r="S10" s="192"/>
      <c r="T10" s="288">
        <f t="shared" si="6"/>
        <v>0</v>
      </c>
      <c r="U10" s="288">
        <f t="shared" si="0"/>
        <v>0</v>
      </c>
      <c r="V10" s="288">
        <f t="shared" si="1"/>
        <v>0</v>
      </c>
      <c r="X10" s="148"/>
      <c r="Y10" s="148"/>
      <c r="Z10" s="148"/>
      <c r="AA10" s="150"/>
      <c r="AB10" s="148"/>
      <c r="AC10" s="148"/>
      <c r="AD10" s="150"/>
      <c r="AE10" s="148"/>
      <c r="AF10" s="148"/>
      <c r="AG10" s="150"/>
    </row>
    <row r="11" spans="1:41" ht="24" customHeight="1">
      <c r="B11" s="308"/>
      <c r="C11" s="307" t="s">
        <v>392</v>
      </c>
      <c r="D11" s="158"/>
      <c r="E11" s="164" t="s">
        <v>275</v>
      </c>
      <c r="F11" s="165" t="s">
        <v>375</v>
      </c>
      <c r="G11" s="256" t="s">
        <v>273</v>
      </c>
      <c r="H11" s="166"/>
      <c r="I11" s="167"/>
      <c r="J11" s="168"/>
      <c r="K11" s="168">
        <v>1</v>
      </c>
      <c r="L11" s="259">
        <f t="shared" si="2"/>
        <v>0</v>
      </c>
      <c r="M11" s="159"/>
      <c r="N11" s="259">
        <f t="shared" si="3"/>
        <v>0</v>
      </c>
      <c r="O11" s="160"/>
      <c r="P11" s="263">
        <f t="shared" si="4"/>
        <v>0</v>
      </c>
      <c r="Q11" s="264">
        <f t="shared" si="5"/>
        <v>0</v>
      </c>
      <c r="R11" s="161"/>
      <c r="S11" s="161"/>
      <c r="T11" s="268">
        <f t="shared" si="6"/>
        <v>0</v>
      </c>
      <c r="U11" s="268">
        <f t="shared" si="0"/>
        <v>0</v>
      </c>
      <c r="V11" s="268">
        <f t="shared" si="1"/>
        <v>0</v>
      </c>
      <c r="X11" s="148"/>
      <c r="Y11" s="148"/>
      <c r="Z11" s="148"/>
      <c r="AA11" s="150"/>
      <c r="AB11" s="148"/>
      <c r="AC11" s="148"/>
      <c r="AD11" s="150"/>
      <c r="AE11" s="148"/>
      <c r="AF11" s="148"/>
      <c r="AG11" s="150"/>
    </row>
    <row r="12" spans="1:41" ht="24" customHeight="1">
      <c r="B12" s="308"/>
      <c r="C12" s="307" t="s">
        <v>274</v>
      </c>
      <c r="D12" s="158"/>
      <c r="E12" s="354"/>
      <c r="F12" s="355"/>
      <c r="G12" s="356" t="s">
        <v>273</v>
      </c>
      <c r="H12" s="357"/>
      <c r="I12" s="358"/>
      <c r="J12" s="358"/>
      <c r="K12" s="359">
        <v>1</v>
      </c>
      <c r="L12" s="360">
        <f t="shared" si="2"/>
        <v>0</v>
      </c>
      <c r="M12" s="361"/>
      <c r="N12" s="360">
        <f t="shared" si="3"/>
        <v>0</v>
      </c>
      <c r="O12" s="362"/>
      <c r="P12" s="363">
        <f t="shared" si="4"/>
        <v>0</v>
      </c>
      <c r="Q12" s="364">
        <f t="shared" si="5"/>
        <v>0</v>
      </c>
      <c r="R12" s="365"/>
      <c r="S12" s="365"/>
      <c r="T12" s="366">
        <f t="shared" si="6"/>
        <v>0</v>
      </c>
      <c r="U12" s="366">
        <f t="shared" si="0"/>
        <v>0</v>
      </c>
      <c r="V12" s="366">
        <f t="shared" si="1"/>
        <v>0</v>
      </c>
      <c r="X12" s="148"/>
      <c r="Y12" s="148"/>
      <c r="Z12" s="148"/>
      <c r="AA12" s="150"/>
      <c r="AB12" s="148"/>
      <c r="AC12" s="148"/>
      <c r="AD12" s="150"/>
      <c r="AE12" s="148"/>
      <c r="AF12" s="148"/>
      <c r="AG12" s="150"/>
    </row>
    <row r="13" spans="1:41" ht="24" customHeight="1">
      <c r="B13" s="308"/>
      <c r="C13" s="307" t="s">
        <v>274</v>
      </c>
      <c r="D13" s="158" t="s">
        <v>417</v>
      </c>
      <c r="E13" s="164" t="s">
        <v>285</v>
      </c>
      <c r="F13" s="165"/>
      <c r="G13" s="256" t="s">
        <v>273</v>
      </c>
      <c r="H13" s="166"/>
      <c r="I13" s="167"/>
      <c r="J13" s="167"/>
      <c r="K13" s="168">
        <v>1</v>
      </c>
      <c r="L13" s="259">
        <f t="shared" si="2"/>
        <v>0</v>
      </c>
      <c r="M13" s="159"/>
      <c r="N13" s="259">
        <f t="shared" si="3"/>
        <v>0</v>
      </c>
      <c r="O13" s="160"/>
      <c r="P13" s="263">
        <f t="shared" si="4"/>
        <v>0</v>
      </c>
      <c r="Q13" s="264">
        <f t="shared" si="5"/>
        <v>0</v>
      </c>
      <c r="R13" s="161"/>
      <c r="S13" s="161"/>
      <c r="T13" s="268">
        <f t="shared" si="6"/>
        <v>0</v>
      </c>
      <c r="U13" s="268">
        <f t="shared" si="0"/>
        <v>0</v>
      </c>
      <c r="V13" s="268">
        <f t="shared" si="1"/>
        <v>0</v>
      </c>
      <c r="X13" s="148"/>
      <c r="Y13" s="148"/>
      <c r="Z13" s="148"/>
      <c r="AA13" s="150"/>
      <c r="AB13" s="148"/>
      <c r="AC13" s="148"/>
      <c r="AD13" s="150"/>
      <c r="AE13" s="148"/>
      <c r="AF13" s="148"/>
      <c r="AG13" s="150"/>
    </row>
    <row r="14" spans="1:41" ht="24" customHeight="1">
      <c r="B14" s="308"/>
      <c r="C14" s="309" t="s">
        <v>274</v>
      </c>
      <c r="D14" s="169"/>
      <c r="E14" s="170"/>
      <c r="F14" s="171"/>
      <c r="G14" s="257" t="s">
        <v>273</v>
      </c>
      <c r="H14" s="172"/>
      <c r="I14" s="173"/>
      <c r="J14" s="173"/>
      <c r="K14" s="173">
        <v>1</v>
      </c>
      <c r="L14" s="260">
        <f t="shared" si="2"/>
        <v>0</v>
      </c>
      <c r="M14" s="178"/>
      <c r="N14" s="260">
        <f t="shared" si="3"/>
        <v>0</v>
      </c>
      <c r="O14" s="176"/>
      <c r="P14" s="265">
        <f t="shared" si="4"/>
        <v>0</v>
      </c>
      <c r="Q14" s="266">
        <f t="shared" si="5"/>
        <v>0</v>
      </c>
      <c r="R14" s="177"/>
      <c r="S14" s="177"/>
      <c r="T14" s="269">
        <f t="shared" si="6"/>
        <v>0</v>
      </c>
      <c r="U14" s="269">
        <f t="shared" si="0"/>
        <v>0</v>
      </c>
      <c r="V14" s="269">
        <f t="shared" si="1"/>
        <v>0</v>
      </c>
      <c r="X14" s="148"/>
      <c r="Y14" s="148"/>
      <c r="Z14" s="148"/>
      <c r="AA14" s="150"/>
      <c r="AB14" s="148"/>
      <c r="AC14" s="148"/>
      <c r="AD14" s="150"/>
      <c r="AE14" s="148"/>
      <c r="AF14" s="148"/>
      <c r="AG14" s="150"/>
    </row>
    <row r="15" spans="1:41" ht="24" customHeight="1">
      <c r="B15" s="308"/>
      <c r="C15" s="307" t="s">
        <v>286</v>
      </c>
      <c r="D15" s="158" t="s">
        <v>376</v>
      </c>
      <c r="E15" s="164" t="s">
        <v>275</v>
      </c>
      <c r="F15" s="165" t="s">
        <v>374</v>
      </c>
      <c r="G15" s="256" t="s">
        <v>273</v>
      </c>
      <c r="H15" s="166"/>
      <c r="I15" s="167"/>
      <c r="J15" s="167"/>
      <c r="K15" s="168">
        <v>1</v>
      </c>
      <c r="L15" s="259">
        <f t="shared" si="2"/>
        <v>0</v>
      </c>
      <c r="M15" s="159"/>
      <c r="N15" s="259">
        <f t="shared" si="3"/>
        <v>0</v>
      </c>
      <c r="O15" s="160"/>
      <c r="P15" s="263">
        <f t="shared" si="4"/>
        <v>0</v>
      </c>
      <c r="Q15" s="264">
        <f t="shared" si="5"/>
        <v>0</v>
      </c>
      <c r="R15" s="161"/>
      <c r="S15" s="161"/>
      <c r="T15" s="268">
        <f t="shared" si="6"/>
        <v>0</v>
      </c>
      <c r="U15" s="268">
        <f t="shared" si="0"/>
        <v>0</v>
      </c>
      <c r="V15" s="268">
        <f t="shared" si="1"/>
        <v>0</v>
      </c>
      <c r="X15" s="148"/>
      <c r="Y15" s="148"/>
      <c r="Z15" s="148"/>
      <c r="AA15" s="150"/>
      <c r="AB15" s="148"/>
      <c r="AC15" s="148"/>
      <c r="AD15" s="150"/>
      <c r="AE15" s="148"/>
      <c r="AF15" s="148"/>
      <c r="AG15" s="150"/>
    </row>
    <row r="16" spans="1:41" ht="24" customHeight="1">
      <c r="B16" s="308"/>
      <c r="C16" s="307" t="s">
        <v>286</v>
      </c>
      <c r="D16" s="158" t="s">
        <v>376</v>
      </c>
      <c r="E16" s="164" t="s">
        <v>275</v>
      </c>
      <c r="F16" s="165" t="s">
        <v>374</v>
      </c>
      <c r="G16" s="256" t="s">
        <v>273</v>
      </c>
      <c r="H16" s="166"/>
      <c r="I16" s="167"/>
      <c r="J16" s="167"/>
      <c r="K16" s="168">
        <v>1</v>
      </c>
      <c r="L16" s="259">
        <f t="shared" si="2"/>
        <v>0</v>
      </c>
      <c r="M16" s="159"/>
      <c r="N16" s="259">
        <f t="shared" si="3"/>
        <v>0</v>
      </c>
      <c r="O16" s="160"/>
      <c r="P16" s="263">
        <f t="shared" si="4"/>
        <v>0</v>
      </c>
      <c r="Q16" s="264">
        <f t="shared" si="5"/>
        <v>0</v>
      </c>
      <c r="R16" s="161"/>
      <c r="S16" s="161"/>
      <c r="T16" s="268">
        <f t="shared" si="6"/>
        <v>0</v>
      </c>
      <c r="U16" s="268">
        <f t="shared" si="0"/>
        <v>0</v>
      </c>
      <c r="V16" s="268">
        <f t="shared" si="1"/>
        <v>0</v>
      </c>
      <c r="X16" s="148"/>
      <c r="Y16" s="148"/>
      <c r="Z16" s="148"/>
      <c r="AA16" s="150"/>
      <c r="AB16" s="148"/>
      <c r="AC16" s="148"/>
      <c r="AD16" s="150"/>
      <c r="AE16" s="148"/>
      <c r="AF16" s="148"/>
      <c r="AG16" s="150"/>
    </row>
    <row r="17" spans="1:33" ht="24" customHeight="1">
      <c r="A17" s="145"/>
      <c r="B17" s="308"/>
      <c r="C17" s="309" t="s">
        <v>393</v>
      </c>
      <c r="D17" s="169" t="s">
        <v>376</v>
      </c>
      <c r="E17" s="170" t="s">
        <v>275</v>
      </c>
      <c r="F17" s="171" t="s">
        <v>374</v>
      </c>
      <c r="G17" s="257" t="s">
        <v>273</v>
      </c>
      <c r="H17" s="172"/>
      <c r="I17" s="173"/>
      <c r="J17" s="174"/>
      <c r="K17" s="174">
        <v>1</v>
      </c>
      <c r="L17" s="260">
        <f t="shared" si="2"/>
        <v>0</v>
      </c>
      <c r="M17" s="188"/>
      <c r="N17" s="260">
        <f t="shared" si="3"/>
        <v>0</v>
      </c>
      <c r="O17" s="189"/>
      <c r="P17" s="265">
        <f t="shared" si="4"/>
        <v>0</v>
      </c>
      <c r="Q17" s="266">
        <f t="shared" si="5"/>
        <v>0</v>
      </c>
      <c r="R17" s="177"/>
      <c r="S17" s="177"/>
      <c r="T17" s="269">
        <f t="shared" si="6"/>
        <v>0</v>
      </c>
      <c r="U17" s="269">
        <f t="shared" si="0"/>
        <v>0</v>
      </c>
      <c r="V17" s="269">
        <f t="shared" si="1"/>
        <v>0</v>
      </c>
      <c r="X17" s="148"/>
      <c r="Y17" s="148"/>
      <c r="Z17" s="148"/>
      <c r="AA17" s="150"/>
      <c r="AB17" s="148"/>
      <c r="AC17" s="148"/>
      <c r="AD17" s="150"/>
      <c r="AE17" s="148"/>
      <c r="AF17" s="148"/>
      <c r="AG17" s="150"/>
    </row>
    <row r="18" spans="1:33" ht="24" customHeight="1">
      <c r="A18" s="145"/>
      <c r="B18" s="308"/>
      <c r="C18" s="307" t="s">
        <v>276</v>
      </c>
      <c r="D18" s="158"/>
      <c r="E18" s="197" t="s">
        <v>277</v>
      </c>
      <c r="F18" s="198" t="s">
        <v>375</v>
      </c>
      <c r="G18" s="270" t="s">
        <v>273</v>
      </c>
      <c r="H18" s="213"/>
      <c r="I18" s="214"/>
      <c r="J18" s="214"/>
      <c r="K18" s="214">
        <v>1</v>
      </c>
      <c r="L18" s="273">
        <f t="shared" si="2"/>
        <v>0</v>
      </c>
      <c r="M18" s="200"/>
      <c r="N18" s="273">
        <f t="shared" si="3"/>
        <v>0</v>
      </c>
      <c r="O18" s="325"/>
      <c r="P18" s="279">
        <f t="shared" si="4"/>
        <v>0</v>
      </c>
      <c r="Q18" s="280">
        <f t="shared" si="5"/>
        <v>0</v>
      </c>
      <c r="R18" s="192"/>
      <c r="S18" s="192"/>
      <c r="T18" s="288">
        <f t="shared" si="6"/>
        <v>0</v>
      </c>
      <c r="U18" s="288">
        <f t="shared" si="0"/>
        <v>0</v>
      </c>
      <c r="V18" s="288">
        <f t="shared" si="1"/>
        <v>0</v>
      </c>
      <c r="X18" s="148"/>
      <c r="Y18" s="148"/>
      <c r="Z18" s="148"/>
      <c r="AA18" s="150"/>
      <c r="AB18" s="148"/>
      <c r="AC18" s="148"/>
      <c r="AD18" s="150"/>
      <c r="AE18" s="148"/>
      <c r="AF18" s="148"/>
      <c r="AG18" s="150"/>
    </row>
    <row r="19" spans="1:33" ht="24" customHeight="1">
      <c r="A19" s="145"/>
      <c r="B19" s="308"/>
      <c r="C19" s="307" t="s">
        <v>276</v>
      </c>
      <c r="D19" s="158"/>
      <c r="E19" s="197" t="s">
        <v>277</v>
      </c>
      <c r="F19" s="165" t="s">
        <v>375</v>
      </c>
      <c r="G19" s="256" t="s">
        <v>273</v>
      </c>
      <c r="H19" s="166"/>
      <c r="I19" s="167"/>
      <c r="J19" s="167"/>
      <c r="K19" s="167">
        <v>1</v>
      </c>
      <c r="L19" s="259">
        <f t="shared" si="2"/>
        <v>0</v>
      </c>
      <c r="M19" s="162"/>
      <c r="N19" s="259">
        <f t="shared" si="3"/>
        <v>0</v>
      </c>
      <c r="O19" s="160"/>
      <c r="P19" s="263">
        <f t="shared" si="4"/>
        <v>0</v>
      </c>
      <c r="Q19" s="264">
        <f t="shared" si="5"/>
        <v>0</v>
      </c>
      <c r="R19" s="161"/>
      <c r="S19" s="161"/>
      <c r="T19" s="268">
        <f t="shared" si="6"/>
        <v>0</v>
      </c>
      <c r="U19" s="268">
        <f t="shared" si="0"/>
        <v>0</v>
      </c>
      <c r="V19" s="268">
        <f t="shared" si="1"/>
        <v>0</v>
      </c>
      <c r="X19" s="148"/>
      <c r="Y19" s="148"/>
      <c r="Z19" s="148"/>
      <c r="AA19" s="150"/>
      <c r="AB19" s="148"/>
      <c r="AC19" s="148"/>
      <c r="AD19" s="150"/>
      <c r="AE19" s="148"/>
      <c r="AF19" s="148"/>
      <c r="AG19" s="150"/>
    </row>
    <row r="20" spans="1:33" ht="24" customHeight="1">
      <c r="A20" s="145"/>
      <c r="B20" s="308"/>
      <c r="C20" s="307" t="s">
        <v>276</v>
      </c>
      <c r="D20" s="158"/>
      <c r="E20" s="197" t="s">
        <v>277</v>
      </c>
      <c r="F20" s="165" t="s">
        <v>375</v>
      </c>
      <c r="G20" s="256" t="s">
        <v>273</v>
      </c>
      <c r="H20" s="166"/>
      <c r="I20" s="167"/>
      <c r="J20" s="167"/>
      <c r="K20" s="167">
        <v>1</v>
      </c>
      <c r="L20" s="259">
        <f t="shared" si="2"/>
        <v>0</v>
      </c>
      <c r="M20" s="159"/>
      <c r="N20" s="259">
        <f t="shared" si="3"/>
        <v>0</v>
      </c>
      <c r="O20" s="160"/>
      <c r="P20" s="263">
        <f t="shared" si="4"/>
        <v>0</v>
      </c>
      <c r="Q20" s="264">
        <f t="shared" si="5"/>
        <v>0</v>
      </c>
      <c r="R20" s="161"/>
      <c r="S20" s="161"/>
      <c r="T20" s="268">
        <f t="shared" si="6"/>
        <v>0</v>
      </c>
      <c r="U20" s="268">
        <f t="shared" si="0"/>
        <v>0</v>
      </c>
      <c r="V20" s="268">
        <f t="shared" si="1"/>
        <v>0</v>
      </c>
      <c r="X20" s="148"/>
      <c r="Y20" s="148"/>
      <c r="Z20" s="148"/>
      <c r="AA20" s="150"/>
      <c r="AB20" s="148"/>
      <c r="AC20" s="148"/>
      <c r="AD20" s="150"/>
      <c r="AE20" s="148"/>
      <c r="AF20" s="148"/>
      <c r="AG20" s="150"/>
    </row>
    <row r="21" spans="1:33" ht="24" customHeight="1">
      <c r="A21" s="145"/>
      <c r="B21" s="308"/>
      <c r="C21" s="307" t="s">
        <v>276</v>
      </c>
      <c r="D21" s="158"/>
      <c r="E21" s="197"/>
      <c r="F21" s="165"/>
      <c r="G21" s="256" t="s">
        <v>273</v>
      </c>
      <c r="H21" s="166"/>
      <c r="I21" s="167"/>
      <c r="J21" s="167"/>
      <c r="K21" s="168">
        <v>1</v>
      </c>
      <c r="L21" s="259">
        <f t="shared" si="2"/>
        <v>0</v>
      </c>
      <c r="M21" s="159"/>
      <c r="N21" s="259">
        <f t="shared" si="3"/>
        <v>0</v>
      </c>
      <c r="O21" s="160"/>
      <c r="P21" s="263">
        <f t="shared" si="4"/>
        <v>0</v>
      </c>
      <c r="Q21" s="264">
        <f t="shared" si="5"/>
        <v>0</v>
      </c>
      <c r="R21" s="161"/>
      <c r="S21" s="161"/>
      <c r="T21" s="268">
        <f t="shared" si="6"/>
        <v>0</v>
      </c>
      <c r="U21" s="268">
        <f t="shared" si="0"/>
        <v>0</v>
      </c>
      <c r="V21" s="268">
        <f t="shared" si="1"/>
        <v>0</v>
      </c>
      <c r="X21" s="148"/>
      <c r="Y21" s="148"/>
      <c r="Z21" s="148"/>
      <c r="AA21" s="150"/>
      <c r="AB21" s="148"/>
      <c r="AC21" s="148"/>
      <c r="AD21" s="150"/>
      <c r="AE21" s="148"/>
      <c r="AF21" s="148"/>
      <c r="AG21" s="150"/>
    </row>
    <row r="22" spans="1:33" ht="24" customHeight="1">
      <c r="A22" s="145"/>
      <c r="B22" s="308"/>
      <c r="C22" s="309" t="s">
        <v>276</v>
      </c>
      <c r="D22" s="169"/>
      <c r="E22" s="170"/>
      <c r="F22" s="171"/>
      <c r="G22" s="257" t="s">
        <v>273</v>
      </c>
      <c r="H22" s="172"/>
      <c r="I22" s="173"/>
      <c r="J22" s="173"/>
      <c r="K22" s="173">
        <v>1</v>
      </c>
      <c r="L22" s="260">
        <f t="shared" si="2"/>
        <v>0</v>
      </c>
      <c r="M22" s="178"/>
      <c r="N22" s="260">
        <f t="shared" si="3"/>
        <v>0</v>
      </c>
      <c r="O22" s="176"/>
      <c r="P22" s="265">
        <f t="shared" si="4"/>
        <v>0</v>
      </c>
      <c r="Q22" s="266">
        <f t="shared" si="5"/>
        <v>0</v>
      </c>
      <c r="R22" s="177"/>
      <c r="S22" s="177"/>
      <c r="T22" s="269">
        <f t="shared" si="6"/>
        <v>0</v>
      </c>
      <c r="U22" s="269">
        <f t="shared" si="0"/>
        <v>0</v>
      </c>
      <c r="V22" s="269">
        <f t="shared" si="1"/>
        <v>0</v>
      </c>
      <c r="X22" s="148"/>
      <c r="Y22" s="148"/>
      <c r="Z22" s="148"/>
      <c r="AA22" s="150"/>
      <c r="AB22" s="148"/>
      <c r="AC22" s="148"/>
      <c r="AD22" s="150"/>
      <c r="AE22" s="148"/>
      <c r="AF22" s="148"/>
      <c r="AG22" s="150"/>
    </row>
    <row r="23" spans="1:33" ht="24" customHeight="1">
      <c r="A23" s="145"/>
      <c r="B23" s="308"/>
      <c r="C23" s="305" t="s">
        <v>279</v>
      </c>
      <c r="D23" s="154"/>
      <c r="E23" s="180" t="s">
        <v>277</v>
      </c>
      <c r="F23" s="181" t="s">
        <v>374</v>
      </c>
      <c r="G23" s="255" t="s">
        <v>273</v>
      </c>
      <c r="H23" s="182"/>
      <c r="I23" s="183"/>
      <c r="J23" s="183"/>
      <c r="K23" s="184">
        <v>1</v>
      </c>
      <c r="L23" s="258">
        <f t="shared" si="2"/>
        <v>0</v>
      </c>
      <c r="M23" s="155"/>
      <c r="N23" s="258">
        <f t="shared" si="3"/>
        <v>0</v>
      </c>
      <c r="O23" s="156"/>
      <c r="P23" s="261">
        <f t="shared" si="4"/>
        <v>0</v>
      </c>
      <c r="Q23" s="262">
        <f t="shared" si="5"/>
        <v>0</v>
      </c>
      <c r="R23" s="157"/>
      <c r="S23" s="157"/>
      <c r="T23" s="267">
        <f t="shared" si="6"/>
        <v>0</v>
      </c>
      <c r="U23" s="267">
        <f t="shared" si="0"/>
        <v>0</v>
      </c>
      <c r="V23" s="267">
        <f t="shared" si="1"/>
        <v>0</v>
      </c>
      <c r="X23" s="148"/>
      <c r="Y23" s="148"/>
      <c r="Z23" s="148"/>
      <c r="AA23" s="150"/>
      <c r="AB23" s="148"/>
      <c r="AC23" s="148"/>
      <c r="AD23" s="150"/>
      <c r="AE23" s="148"/>
      <c r="AF23" s="148"/>
      <c r="AG23" s="150"/>
    </row>
    <row r="24" spans="1:33" ht="24" customHeight="1">
      <c r="A24" s="145"/>
      <c r="B24" s="308"/>
      <c r="C24" s="309" t="s">
        <v>279</v>
      </c>
      <c r="D24" s="169"/>
      <c r="E24" s="170" t="s">
        <v>277</v>
      </c>
      <c r="F24" s="171" t="s">
        <v>374</v>
      </c>
      <c r="G24" s="257" t="s">
        <v>273</v>
      </c>
      <c r="H24" s="172"/>
      <c r="I24" s="173"/>
      <c r="J24" s="173"/>
      <c r="K24" s="174">
        <v>1</v>
      </c>
      <c r="L24" s="260">
        <f t="shared" si="2"/>
        <v>0</v>
      </c>
      <c r="M24" s="175"/>
      <c r="N24" s="260">
        <f t="shared" si="3"/>
        <v>0</v>
      </c>
      <c r="O24" s="176"/>
      <c r="P24" s="265">
        <f t="shared" si="4"/>
        <v>0</v>
      </c>
      <c r="Q24" s="266">
        <f t="shared" si="5"/>
        <v>0</v>
      </c>
      <c r="R24" s="177"/>
      <c r="S24" s="177"/>
      <c r="T24" s="269">
        <f t="shared" si="6"/>
        <v>0</v>
      </c>
      <c r="U24" s="269">
        <f t="shared" si="0"/>
        <v>0</v>
      </c>
      <c r="V24" s="269">
        <f t="shared" si="1"/>
        <v>0</v>
      </c>
      <c r="X24" s="148"/>
      <c r="Y24" s="148"/>
      <c r="Z24" s="148"/>
      <c r="AA24" s="150"/>
      <c r="AB24" s="148"/>
      <c r="AC24" s="148"/>
      <c r="AD24" s="150"/>
      <c r="AE24" s="148"/>
      <c r="AF24" s="148"/>
      <c r="AG24" s="150"/>
    </row>
    <row r="25" spans="1:33" ht="24" customHeight="1">
      <c r="A25" s="145"/>
      <c r="B25" s="308"/>
      <c r="C25" s="305" t="s">
        <v>280</v>
      </c>
      <c r="D25" s="154"/>
      <c r="E25" s="180" t="s">
        <v>277</v>
      </c>
      <c r="F25" s="181" t="s">
        <v>373</v>
      </c>
      <c r="G25" s="255" t="s">
        <v>273</v>
      </c>
      <c r="H25" s="182"/>
      <c r="I25" s="183"/>
      <c r="J25" s="183"/>
      <c r="K25" s="184">
        <v>1</v>
      </c>
      <c r="L25" s="258">
        <f t="shared" si="2"/>
        <v>0</v>
      </c>
      <c r="M25" s="155"/>
      <c r="N25" s="258">
        <f t="shared" si="3"/>
        <v>0</v>
      </c>
      <c r="O25" s="156"/>
      <c r="P25" s="261">
        <f t="shared" si="4"/>
        <v>0</v>
      </c>
      <c r="Q25" s="262">
        <f t="shared" si="5"/>
        <v>0</v>
      </c>
      <c r="R25" s="157"/>
      <c r="S25" s="157"/>
      <c r="T25" s="267">
        <f t="shared" si="6"/>
        <v>0</v>
      </c>
      <c r="U25" s="267">
        <f t="shared" si="0"/>
        <v>0</v>
      </c>
      <c r="V25" s="267">
        <f t="shared" si="1"/>
        <v>0</v>
      </c>
      <c r="X25" s="148"/>
      <c r="Y25" s="148"/>
      <c r="Z25" s="148"/>
      <c r="AA25" s="150"/>
      <c r="AB25" s="148"/>
      <c r="AC25" s="148"/>
      <c r="AD25" s="150"/>
      <c r="AE25" s="148"/>
      <c r="AF25" s="148"/>
      <c r="AG25" s="150"/>
    </row>
    <row r="26" spans="1:33" ht="24" customHeight="1">
      <c r="A26" s="145"/>
      <c r="B26" s="308"/>
      <c r="C26" s="307" t="s">
        <v>280</v>
      </c>
      <c r="D26" s="158"/>
      <c r="E26" s="164" t="s">
        <v>277</v>
      </c>
      <c r="F26" s="165" t="s">
        <v>374</v>
      </c>
      <c r="G26" s="256" t="s">
        <v>273</v>
      </c>
      <c r="H26" s="166"/>
      <c r="I26" s="167"/>
      <c r="J26" s="167"/>
      <c r="K26" s="168">
        <v>1</v>
      </c>
      <c r="L26" s="259">
        <f t="shared" si="2"/>
        <v>0</v>
      </c>
      <c r="M26" s="159"/>
      <c r="N26" s="259">
        <f t="shared" si="3"/>
        <v>0</v>
      </c>
      <c r="O26" s="160"/>
      <c r="P26" s="263">
        <f t="shared" si="4"/>
        <v>0</v>
      </c>
      <c r="Q26" s="264">
        <f t="shared" si="5"/>
        <v>0</v>
      </c>
      <c r="R26" s="161"/>
      <c r="S26" s="161"/>
      <c r="T26" s="268">
        <f t="shared" si="6"/>
        <v>0</v>
      </c>
      <c r="U26" s="268">
        <f t="shared" si="0"/>
        <v>0</v>
      </c>
      <c r="V26" s="268">
        <f t="shared" si="1"/>
        <v>0</v>
      </c>
      <c r="X26" s="148"/>
      <c r="Y26" s="148"/>
      <c r="Z26" s="148"/>
      <c r="AA26" s="150"/>
      <c r="AB26" s="148"/>
      <c r="AC26" s="148"/>
      <c r="AD26" s="150"/>
      <c r="AE26" s="148"/>
      <c r="AF26" s="148"/>
      <c r="AG26" s="150"/>
    </row>
    <row r="27" spans="1:33" ht="24" customHeight="1">
      <c r="A27" s="145"/>
      <c r="B27" s="308"/>
      <c r="C27" s="307" t="s">
        <v>280</v>
      </c>
      <c r="D27" s="158"/>
      <c r="E27" s="164" t="s">
        <v>277</v>
      </c>
      <c r="F27" s="165" t="s">
        <v>374</v>
      </c>
      <c r="G27" s="256" t="s">
        <v>273</v>
      </c>
      <c r="H27" s="166"/>
      <c r="I27" s="167"/>
      <c r="J27" s="167"/>
      <c r="K27" s="168">
        <v>1</v>
      </c>
      <c r="L27" s="259">
        <f t="shared" si="2"/>
        <v>0</v>
      </c>
      <c r="M27" s="159"/>
      <c r="N27" s="259">
        <f t="shared" si="3"/>
        <v>0</v>
      </c>
      <c r="O27" s="160"/>
      <c r="P27" s="263">
        <f t="shared" si="4"/>
        <v>0</v>
      </c>
      <c r="Q27" s="264">
        <f t="shared" si="5"/>
        <v>0</v>
      </c>
      <c r="R27" s="161"/>
      <c r="S27" s="161"/>
      <c r="T27" s="268">
        <f t="shared" si="6"/>
        <v>0</v>
      </c>
      <c r="U27" s="268">
        <f t="shared" si="0"/>
        <v>0</v>
      </c>
      <c r="V27" s="268">
        <f t="shared" si="1"/>
        <v>0</v>
      </c>
      <c r="X27" s="148"/>
      <c r="Y27" s="148"/>
      <c r="Z27" s="148"/>
      <c r="AA27" s="150"/>
      <c r="AB27" s="148"/>
      <c r="AC27" s="148"/>
      <c r="AD27" s="150"/>
      <c r="AE27" s="148"/>
      <c r="AF27" s="148"/>
      <c r="AG27" s="150"/>
    </row>
    <row r="28" spans="1:33" ht="24" customHeight="1">
      <c r="A28" s="145"/>
      <c r="B28" s="308"/>
      <c r="C28" s="307" t="s">
        <v>280</v>
      </c>
      <c r="D28" s="158"/>
      <c r="E28" s="164" t="s">
        <v>277</v>
      </c>
      <c r="F28" s="165" t="s">
        <v>374</v>
      </c>
      <c r="G28" s="256" t="s">
        <v>273</v>
      </c>
      <c r="H28" s="166"/>
      <c r="I28" s="167"/>
      <c r="J28" s="167"/>
      <c r="K28" s="168">
        <v>1</v>
      </c>
      <c r="L28" s="259">
        <f t="shared" si="2"/>
        <v>0</v>
      </c>
      <c r="M28" s="159"/>
      <c r="N28" s="259">
        <f t="shared" si="3"/>
        <v>0</v>
      </c>
      <c r="O28" s="160"/>
      <c r="P28" s="263">
        <f t="shared" si="4"/>
        <v>0</v>
      </c>
      <c r="Q28" s="264">
        <f t="shared" si="5"/>
        <v>0</v>
      </c>
      <c r="R28" s="161"/>
      <c r="S28" s="161"/>
      <c r="T28" s="268">
        <f t="shared" si="6"/>
        <v>0</v>
      </c>
      <c r="U28" s="268">
        <f t="shared" si="0"/>
        <v>0</v>
      </c>
      <c r="V28" s="268">
        <f t="shared" si="1"/>
        <v>0</v>
      </c>
      <c r="X28" s="148"/>
      <c r="Y28" s="148"/>
      <c r="Z28" s="148"/>
      <c r="AA28" s="150"/>
      <c r="AB28" s="148"/>
      <c r="AC28" s="148"/>
      <c r="AD28" s="150"/>
      <c r="AE28" s="148"/>
      <c r="AF28" s="148"/>
      <c r="AG28" s="150"/>
    </row>
    <row r="29" spans="1:33" ht="24" customHeight="1">
      <c r="A29" s="145"/>
      <c r="B29" s="308"/>
      <c r="C29" s="309" t="s">
        <v>280</v>
      </c>
      <c r="D29" s="169"/>
      <c r="E29" s="170" t="s">
        <v>277</v>
      </c>
      <c r="F29" s="171" t="s">
        <v>375</v>
      </c>
      <c r="G29" s="257" t="s">
        <v>273</v>
      </c>
      <c r="H29" s="172"/>
      <c r="I29" s="173"/>
      <c r="J29" s="173"/>
      <c r="K29" s="174">
        <v>1</v>
      </c>
      <c r="L29" s="260">
        <f>ROUNDDOWN(H29*I29*J29*K29,3)</f>
        <v>0</v>
      </c>
      <c r="M29" s="175"/>
      <c r="N29" s="260">
        <f>M29*L29</f>
        <v>0</v>
      </c>
      <c r="O29" s="176"/>
      <c r="P29" s="265">
        <f>L29*O29</f>
        <v>0</v>
      </c>
      <c r="Q29" s="266">
        <f>N29-P29</f>
        <v>0</v>
      </c>
      <c r="R29" s="177"/>
      <c r="S29" s="177"/>
      <c r="T29" s="269">
        <f>IF(S29="",R29,MIN(R29:S29))</f>
        <v>0</v>
      </c>
      <c r="U29" s="269">
        <f t="shared" si="0"/>
        <v>0</v>
      </c>
      <c r="V29" s="269">
        <f t="shared" si="1"/>
        <v>0</v>
      </c>
      <c r="X29" s="148"/>
      <c r="Y29" s="148"/>
      <c r="Z29" s="148"/>
      <c r="AA29" s="150"/>
      <c r="AB29" s="148"/>
      <c r="AC29" s="148"/>
      <c r="AD29" s="150"/>
      <c r="AE29" s="148"/>
      <c r="AF29" s="148"/>
      <c r="AG29" s="150"/>
    </row>
    <row r="30" spans="1:33" ht="24" customHeight="1">
      <c r="A30" s="145"/>
      <c r="B30" s="308"/>
      <c r="C30" s="307" t="s">
        <v>280</v>
      </c>
      <c r="D30" s="158"/>
      <c r="E30" s="216" t="s">
        <v>277</v>
      </c>
      <c r="F30" s="217" t="s">
        <v>374</v>
      </c>
      <c r="G30" s="272" t="s">
        <v>273</v>
      </c>
      <c r="H30" s="218"/>
      <c r="I30" s="219"/>
      <c r="J30" s="219"/>
      <c r="K30" s="220">
        <v>1</v>
      </c>
      <c r="L30" s="278">
        <f t="shared" si="2"/>
        <v>0</v>
      </c>
      <c r="M30" s="321"/>
      <c r="N30" s="278">
        <f t="shared" si="3"/>
        <v>0</v>
      </c>
      <c r="O30" s="322"/>
      <c r="P30" s="286">
        <f t="shared" si="4"/>
        <v>0</v>
      </c>
      <c r="Q30" s="287">
        <f t="shared" si="5"/>
        <v>0</v>
      </c>
      <c r="R30" s="223"/>
      <c r="S30" s="223"/>
      <c r="T30" s="294">
        <f t="shared" si="6"/>
        <v>0</v>
      </c>
      <c r="U30" s="294">
        <f t="shared" si="0"/>
        <v>0</v>
      </c>
      <c r="V30" s="294">
        <f t="shared" si="1"/>
        <v>0</v>
      </c>
      <c r="X30" s="148"/>
      <c r="Y30" s="148"/>
      <c r="Z30" s="148"/>
      <c r="AA30" s="150"/>
      <c r="AB30" s="148"/>
      <c r="AC30" s="148"/>
      <c r="AD30" s="150"/>
      <c r="AE30" s="148"/>
      <c r="AF30" s="148"/>
      <c r="AG30" s="150"/>
    </row>
    <row r="31" spans="1:33" ht="24" customHeight="1">
      <c r="A31" s="145"/>
      <c r="B31" s="308"/>
      <c r="C31" s="309" t="s">
        <v>280</v>
      </c>
      <c r="D31" s="169"/>
      <c r="E31" s="170" t="s">
        <v>277</v>
      </c>
      <c r="F31" s="171" t="s">
        <v>375</v>
      </c>
      <c r="G31" s="257" t="s">
        <v>273</v>
      </c>
      <c r="H31" s="172"/>
      <c r="I31" s="173"/>
      <c r="J31" s="173"/>
      <c r="K31" s="174">
        <v>1</v>
      </c>
      <c r="L31" s="260">
        <f t="shared" si="2"/>
        <v>0</v>
      </c>
      <c r="M31" s="175"/>
      <c r="N31" s="260">
        <f t="shared" si="3"/>
        <v>0</v>
      </c>
      <c r="O31" s="176"/>
      <c r="P31" s="265">
        <f t="shared" si="4"/>
        <v>0</v>
      </c>
      <c r="Q31" s="266">
        <f t="shared" si="5"/>
        <v>0</v>
      </c>
      <c r="R31" s="177"/>
      <c r="S31" s="177"/>
      <c r="T31" s="269">
        <f t="shared" si="6"/>
        <v>0</v>
      </c>
      <c r="U31" s="269">
        <f t="shared" si="0"/>
        <v>0</v>
      </c>
      <c r="V31" s="269">
        <f t="shared" si="1"/>
        <v>0</v>
      </c>
      <c r="X31" s="148"/>
      <c r="Y31" s="148"/>
      <c r="Z31" s="148"/>
      <c r="AA31" s="150"/>
      <c r="AB31" s="148"/>
      <c r="AC31" s="148"/>
      <c r="AD31" s="150"/>
      <c r="AE31" s="148"/>
      <c r="AF31" s="148"/>
      <c r="AG31" s="150"/>
    </row>
    <row r="32" spans="1:33" ht="24" customHeight="1">
      <c r="A32" s="145"/>
      <c r="B32" s="304" t="s">
        <v>270</v>
      </c>
      <c r="C32" s="305" t="s">
        <v>281</v>
      </c>
      <c r="D32" s="154"/>
      <c r="E32" s="180"/>
      <c r="F32" s="181"/>
      <c r="G32" s="255" t="s">
        <v>273</v>
      </c>
      <c r="H32" s="182"/>
      <c r="I32" s="183"/>
      <c r="J32" s="183"/>
      <c r="K32" s="184">
        <v>1</v>
      </c>
      <c r="L32" s="258">
        <f t="shared" si="2"/>
        <v>0</v>
      </c>
      <c r="M32" s="155"/>
      <c r="N32" s="258">
        <f t="shared" si="3"/>
        <v>0</v>
      </c>
      <c r="O32" s="156"/>
      <c r="P32" s="261">
        <f t="shared" si="4"/>
        <v>0</v>
      </c>
      <c r="Q32" s="262">
        <f t="shared" si="5"/>
        <v>0</v>
      </c>
      <c r="R32" s="157"/>
      <c r="S32" s="157"/>
      <c r="T32" s="267">
        <f t="shared" si="6"/>
        <v>0</v>
      </c>
      <c r="U32" s="267">
        <f t="shared" si="0"/>
        <v>0</v>
      </c>
      <c r="V32" s="267">
        <f t="shared" si="1"/>
        <v>0</v>
      </c>
      <c r="X32" s="148"/>
      <c r="Y32" s="148"/>
      <c r="Z32" s="148"/>
      <c r="AA32" s="150"/>
      <c r="AB32" s="148"/>
      <c r="AC32" s="148"/>
      <c r="AD32" s="150"/>
      <c r="AE32" s="148"/>
      <c r="AF32" s="148"/>
      <c r="AG32" s="150"/>
    </row>
    <row r="33" spans="1:33" ht="24" customHeight="1">
      <c r="A33" s="145"/>
      <c r="B33" s="308"/>
      <c r="C33" s="309" t="s">
        <v>281</v>
      </c>
      <c r="D33" s="169"/>
      <c r="E33" s="170"/>
      <c r="F33" s="171"/>
      <c r="G33" s="257" t="s">
        <v>273</v>
      </c>
      <c r="H33" s="172"/>
      <c r="I33" s="173"/>
      <c r="J33" s="173"/>
      <c r="K33" s="174">
        <v>1</v>
      </c>
      <c r="L33" s="260">
        <f t="shared" si="2"/>
        <v>0</v>
      </c>
      <c r="M33" s="175"/>
      <c r="N33" s="260">
        <f t="shared" si="3"/>
        <v>0</v>
      </c>
      <c r="O33" s="176"/>
      <c r="P33" s="265">
        <f t="shared" si="4"/>
        <v>0</v>
      </c>
      <c r="Q33" s="266">
        <f t="shared" si="5"/>
        <v>0</v>
      </c>
      <c r="R33" s="177"/>
      <c r="S33" s="177"/>
      <c r="T33" s="269">
        <f t="shared" si="6"/>
        <v>0</v>
      </c>
      <c r="U33" s="269">
        <f t="shared" si="0"/>
        <v>0</v>
      </c>
      <c r="V33" s="269">
        <f t="shared" si="1"/>
        <v>0</v>
      </c>
      <c r="X33" s="148"/>
      <c r="Y33" s="148"/>
      <c r="Z33" s="148"/>
      <c r="AA33" s="150"/>
      <c r="AB33" s="148"/>
      <c r="AC33" s="148"/>
      <c r="AD33" s="150"/>
      <c r="AE33" s="148"/>
      <c r="AF33" s="148"/>
      <c r="AG33" s="150"/>
    </row>
    <row r="34" spans="1:33" ht="24" customHeight="1">
      <c r="A34" s="145"/>
      <c r="B34" s="308"/>
      <c r="C34" s="305" t="s">
        <v>282</v>
      </c>
      <c r="D34" s="154"/>
      <c r="E34" s="180" t="s">
        <v>277</v>
      </c>
      <c r="F34" s="181" t="s">
        <v>374</v>
      </c>
      <c r="G34" s="255" t="s">
        <v>273</v>
      </c>
      <c r="H34" s="182"/>
      <c r="I34" s="183"/>
      <c r="J34" s="183"/>
      <c r="K34" s="184">
        <v>1</v>
      </c>
      <c r="L34" s="258">
        <f t="shared" si="2"/>
        <v>0</v>
      </c>
      <c r="M34" s="155"/>
      <c r="N34" s="258">
        <f t="shared" si="3"/>
        <v>0</v>
      </c>
      <c r="O34" s="156"/>
      <c r="P34" s="261">
        <f t="shared" si="4"/>
        <v>0</v>
      </c>
      <c r="Q34" s="262">
        <f t="shared" si="5"/>
        <v>0</v>
      </c>
      <c r="R34" s="157"/>
      <c r="S34" s="157"/>
      <c r="T34" s="267">
        <f t="shared" si="6"/>
        <v>0</v>
      </c>
      <c r="U34" s="267">
        <f t="shared" si="0"/>
        <v>0</v>
      </c>
      <c r="V34" s="267">
        <f t="shared" si="1"/>
        <v>0</v>
      </c>
      <c r="X34" s="148"/>
      <c r="Y34" s="148"/>
      <c r="Z34" s="148"/>
      <c r="AA34" s="150"/>
      <c r="AB34" s="148"/>
      <c r="AC34" s="148"/>
      <c r="AD34" s="150"/>
      <c r="AE34" s="148"/>
      <c r="AF34" s="148"/>
      <c r="AG34" s="150"/>
    </row>
    <row r="35" spans="1:33" ht="24" customHeight="1">
      <c r="A35" s="145"/>
      <c r="B35" s="308"/>
      <c r="C35" s="307" t="s">
        <v>282</v>
      </c>
      <c r="D35" s="158"/>
      <c r="E35" s="197" t="s">
        <v>277</v>
      </c>
      <c r="F35" s="198" t="s">
        <v>374</v>
      </c>
      <c r="G35" s="270" t="s">
        <v>273</v>
      </c>
      <c r="H35" s="213"/>
      <c r="I35" s="214"/>
      <c r="J35" s="214"/>
      <c r="K35" s="296">
        <v>1</v>
      </c>
      <c r="L35" s="273">
        <f t="shared" si="2"/>
        <v>0</v>
      </c>
      <c r="M35" s="210"/>
      <c r="N35" s="273">
        <f t="shared" si="3"/>
        <v>0</v>
      </c>
      <c r="O35" s="325"/>
      <c r="P35" s="279">
        <f t="shared" si="4"/>
        <v>0</v>
      </c>
      <c r="Q35" s="280">
        <f t="shared" si="5"/>
        <v>0</v>
      </c>
      <c r="R35" s="192"/>
      <c r="S35" s="192"/>
      <c r="T35" s="288">
        <f t="shared" si="6"/>
        <v>0</v>
      </c>
      <c r="U35" s="288">
        <f t="shared" si="0"/>
        <v>0</v>
      </c>
      <c r="V35" s="288">
        <f t="shared" si="1"/>
        <v>0</v>
      </c>
      <c r="X35" s="148"/>
      <c r="Y35" s="148"/>
      <c r="Z35" s="148"/>
      <c r="AA35" s="150"/>
      <c r="AB35" s="148"/>
      <c r="AC35" s="148"/>
      <c r="AD35" s="150"/>
      <c r="AE35" s="148"/>
      <c r="AF35" s="148"/>
      <c r="AG35" s="150"/>
    </row>
    <row r="36" spans="1:33" ht="24" customHeight="1">
      <c r="A36" s="145"/>
      <c r="B36" s="308"/>
      <c r="C36" s="309" t="s">
        <v>282</v>
      </c>
      <c r="D36" s="169"/>
      <c r="E36" s="170" t="s">
        <v>277</v>
      </c>
      <c r="F36" s="171" t="s">
        <v>374</v>
      </c>
      <c r="G36" s="257" t="s">
        <v>273</v>
      </c>
      <c r="H36" s="172"/>
      <c r="I36" s="173"/>
      <c r="J36" s="173"/>
      <c r="K36" s="174">
        <v>1</v>
      </c>
      <c r="L36" s="260">
        <f t="shared" si="2"/>
        <v>0</v>
      </c>
      <c r="M36" s="175"/>
      <c r="N36" s="260">
        <f t="shared" si="3"/>
        <v>0</v>
      </c>
      <c r="O36" s="176"/>
      <c r="P36" s="265">
        <f t="shared" si="4"/>
        <v>0</v>
      </c>
      <c r="Q36" s="266">
        <f t="shared" si="5"/>
        <v>0</v>
      </c>
      <c r="R36" s="177"/>
      <c r="S36" s="177"/>
      <c r="T36" s="269">
        <f t="shared" si="6"/>
        <v>0</v>
      </c>
      <c r="U36" s="269">
        <f t="shared" si="0"/>
        <v>0</v>
      </c>
      <c r="V36" s="269">
        <f t="shared" si="1"/>
        <v>0</v>
      </c>
      <c r="X36" s="148"/>
      <c r="Y36" s="148"/>
      <c r="Z36" s="148"/>
      <c r="AA36" s="150"/>
      <c r="AB36" s="148"/>
      <c r="AC36" s="148"/>
      <c r="AD36" s="150"/>
      <c r="AE36" s="148"/>
      <c r="AF36" s="148"/>
      <c r="AG36" s="150"/>
    </row>
    <row r="37" spans="1:33" ht="24" customHeight="1">
      <c r="A37" s="145"/>
      <c r="B37" s="308"/>
      <c r="C37" s="305" t="s">
        <v>283</v>
      </c>
      <c r="D37" s="154"/>
      <c r="E37" s="180" t="s">
        <v>277</v>
      </c>
      <c r="F37" s="181" t="s">
        <v>374</v>
      </c>
      <c r="G37" s="255" t="s">
        <v>273</v>
      </c>
      <c r="H37" s="182"/>
      <c r="I37" s="183"/>
      <c r="J37" s="183"/>
      <c r="K37" s="184">
        <v>1</v>
      </c>
      <c r="L37" s="258">
        <f t="shared" si="2"/>
        <v>0</v>
      </c>
      <c r="M37" s="155"/>
      <c r="N37" s="258">
        <f t="shared" si="3"/>
        <v>0</v>
      </c>
      <c r="O37" s="156"/>
      <c r="P37" s="261">
        <f t="shared" si="4"/>
        <v>0</v>
      </c>
      <c r="Q37" s="262">
        <f t="shared" si="5"/>
        <v>0</v>
      </c>
      <c r="R37" s="157"/>
      <c r="S37" s="157"/>
      <c r="T37" s="267">
        <f t="shared" si="6"/>
        <v>0</v>
      </c>
      <c r="U37" s="267">
        <f t="shared" si="0"/>
        <v>0</v>
      </c>
      <c r="V37" s="267">
        <f t="shared" si="1"/>
        <v>0</v>
      </c>
      <c r="X37" s="148"/>
      <c r="Y37" s="148"/>
      <c r="Z37" s="148"/>
      <c r="AA37" s="150"/>
      <c r="AB37" s="148"/>
      <c r="AC37" s="148"/>
      <c r="AD37" s="150"/>
      <c r="AE37" s="148"/>
      <c r="AF37" s="148"/>
      <c r="AG37" s="150"/>
    </row>
    <row r="38" spans="1:33" ht="24" customHeight="1">
      <c r="A38" s="145"/>
      <c r="B38" s="308"/>
      <c r="C38" s="307" t="s">
        <v>283</v>
      </c>
      <c r="D38" s="158"/>
      <c r="E38" s="164" t="s">
        <v>277</v>
      </c>
      <c r="F38" s="165" t="s">
        <v>878</v>
      </c>
      <c r="G38" s="256" t="s">
        <v>273</v>
      </c>
      <c r="H38" s="166"/>
      <c r="I38" s="167"/>
      <c r="J38" s="167"/>
      <c r="K38" s="168">
        <v>1</v>
      </c>
      <c r="L38" s="259">
        <f t="shared" si="2"/>
        <v>0</v>
      </c>
      <c r="M38" s="159"/>
      <c r="N38" s="259">
        <f t="shared" si="3"/>
        <v>0</v>
      </c>
      <c r="O38" s="160"/>
      <c r="P38" s="263">
        <f t="shared" si="4"/>
        <v>0</v>
      </c>
      <c r="Q38" s="264">
        <f t="shared" si="5"/>
        <v>0</v>
      </c>
      <c r="R38" s="161"/>
      <c r="S38" s="161"/>
      <c r="T38" s="268">
        <f t="shared" si="6"/>
        <v>0</v>
      </c>
      <c r="U38" s="268">
        <f t="shared" si="0"/>
        <v>0</v>
      </c>
      <c r="V38" s="268">
        <f t="shared" si="1"/>
        <v>0</v>
      </c>
      <c r="X38" s="148"/>
      <c r="Y38" s="148"/>
      <c r="Z38" s="148"/>
      <c r="AA38" s="150"/>
      <c r="AB38" s="148"/>
      <c r="AC38" s="148"/>
      <c r="AD38" s="150"/>
      <c r="AE38" s="148"/>
      <c r="AF38" s="148"/>
      <c r="AG38" s="150"/>
    </row>
    <row r="39" spans="1:33" ht="24" customHeight="1">
      <c r="A39" s="145"/>
      <c r="B39" s="308"/>
      <c r="C39" s="309" t="s">
        <v>421</v>
      </c>
      <c r="D39" s="169"/>
      <c r="E39" s="170" t="s">
        <v>277</v>
      </c>
      <c r="F39" s="171" t="s">
        <v>374</v>
      </c>
      <c r="G39" s="257" t="s">
        <v>273</v>
      </c>
      <c r="H39" s="172"/>
      <c r="I39" s="173"/>
      <c r="J39" s="173"/>
      <c r="K39" s="174">
        <v>1</v>
      </c>
      <c r="L39" s="260">
        <f t="shared" si="2"/>
        <v>0</v>
      </c>
      <c r="M39" s="175"/>
      <c r="N39" s="260">
        <f t="shared" si="3"/>
        <v>0</v>
      </c>
      <c r="O39" s="176"/>
      <c r="P39" s="265">
        <f t="shared" si="4"/>
        <v>0</v>
      </c>
      <c r="Q39" s="266">
        <f t="shared" si="5"/>
        <v>0</v>
      </c>
      <c r="R39" s="177"/>
      <c r="S39" s="177"/>
      <c r="T39" s="269">
        <f t="shared" si="6"/>
        <v>0</v>
      </c>
      <c r="U39" s="269">
        <f t="shared" si="0"/>
        <v>0</v>
      </c>
      <c r="V39" s="269">
        <f t="shared" si="1"/>
        <v>0</v>
      </c>
      <c r="X39" s="148"/>
      <c r="Y39" s="148"/>
      <c r="Z39" s="148"/>
      <c r="AA39" s="150"/>
      <c r="AB39" s="148"/>
      <c r="AC39" s="148"/>
      <c r="AD39" s="150"/>
      <c r="AE39" s="148"/>
      <c r="AF39" s="148"/>
      <c r="AG39" s="150"/>
    </row>
    <row r="40" spans="1:33" ht="24" customHeight="1">
      <c r="A40" s="145"/>
      <c r="B40" s="308"/>
      <c r="C40" s="305" t="s">
        <v>284</v>
      </c>
      <c r="D40" s="154"/>
      <c r="E40" s="180" t="s">
        <v>285</v>
      </c>
      <c r="F40" s="181"/>
      <c r="G40" s="255" t="s">
        <v>273</v>
      </c>
      <c r="H40" s="182"/>
      <c r="I40" s="183"/>
      <c r="J40" s="183"/>
      <c r="K40" s="184">
        <v>1</v>
      </c>
      <c r="L40" s="258">
        <f t="shared" si="2"/>
        <v>0</v>
      </c>
      <c r="M40" s="155"/>
      <c r="N40" s="258">
        <f t="shared" si="3"/>
        <v>0</v>
      </c>
      <c r="O40" s="156"/>
      <c r="P40" s="261">
        <f t="shared" si="4"/>
        <v>0</v>
      </c>
      <c r="Q40" s="262">
        <f t="shared" si="5"/>
        <v>0</v>
      </c>
      <c r="R40" s="157"/>
      <c r="S40" s="157"/>
      <c r="T40" s="267">
        <f t="shared" si="6"/>
        <v>0</v>
      </c>
      <c r="U40" s="267">
        <f t="shared" si="0"/>
        <v>0</v>
      </c>
      <c r="V40" s="267">
        <f t="shared" si="1"/>
        <v>0</v>
      </c>
      <c r="X40" s="148"/>
      <c r="Y40" s="148"/>
      <c r="Z40" s="148"/>
      <c r="AA40" s="150"/>
      <c r="AB40" s="148"/>
      <c r="AC40" s="148"/>
      <c r="AD40" s="150"/>
      <c r="AE40" s="148"/>
      <c r="AF40" s="148"/>
      <c r="AG40" s="150"/>
    </row>
    <row r="41" spans="1:33" ht="24" customHeight="1">
      <c r="A41" s="145"/>
      <c r="B41" s="308"/>
      <c r="C41" s="307" t="s">
        <v>284</v>
      </c>
      <c r="D41" s="158"/>
      <c r="E41" s="164" t="s">
        <v>285</v>
      </c>
      <c r="F41" s="165"/>
      <c r="G41" s="256" t="s">
        <v>273</v>
      </c>
      <c r="H41" s="166"/>
      <c r="I41" s="167"/>
      <c r="J41" s="167"/>
      <c r="K41" s="168">
        <v>1</v>
      </c>
      <c r="L41" s="259">
        <f t="shared" si="2"/>
        <v>0</v>
      </c>
      <c r="M41" s="159"/>
      <c r="N41" s="259">
        <f t="shared" si="3"/>
        <v>0</v>
      </c>
      <c r="O41" s="160"/>
      <c r="P41" s="263">
        <f t="shared" si="4"/>
        <v>0</v>
      </c>
      <c r="Q41" s="264">
        <f t="shared" si="5"/>
        <v>0</v>
      </c>
      <c r="R41" s="161"/>
      <c r="S41" s="161"/>
      <c r="T41" s="268">
        <f t="shared" si="6"/>
        <v>0</v>
      </c>
      <c r="U41" s="268">
        <f t="shared" si="0"/>
        <v>0</v>
      </c>
      <c r="V41" s="268">
        <f t="shared" si="1"/>
        <v>0</v>
      </c>
      <c r="X41" s="148"/>
      <c r="Y41" s="148"/>
      <c r="Z41" s="148"/>
      <c r="AA41" s="150"/>
      <c r="AB41" s="148"/>
      <c r="AC41" s="148"/>
      <c r="AD41" s="150"/>
      <c r="AE41" s="148"/>
      <c r="AF41" s="148"/>
      <c r="AG41" s="150"/>
    </row>
    <row r="42" spans="1:33" ht="24" customHeight="1">
      <c r="A42" s="145"/>
      <c r="B42" s="308"/>
      <c r="C42" s="309" t="s">
        <v>377</v>
      </c>
      <c r="D42" s="169"/>
      <c r="E42" s="170" t="s">
        <v>285</v>
      </c>
      <c r="F42" s="171"/>
      <c r="G42" s="257" t="s">
        <v>273</v>
      </c>
      <c r="H42" s="172"/>
      <c r="I42" s="173"/>
      <c r="J42" s="173"/>
      <c r="K42" s="174">
        <v>1</v>
      </c>
      <c r="L42" s="260">
        <f t="shared" si="2"/>
        <v>0</v>
      </c>
      <c r="M42" s="175"/>
      <c r="N42" s="260">
        <f t="shared" si="3"/>
        <v>0</v>
      </c>
      <c r="O42" s="176"/>
      <c r="P42" s="265">
        <f t="shared" si="4"/>
        <v>0</v>
      </c>
      <c r="Q42" s="266">
        <f t="shared" si="5"/>
        <v>0</v>
      </c>
      <c r="R42" s="177"/>
      <c r="S42" s="177"/>
      <c r="T42" s="269">
        <f t="shared" si="6"/>
        <v>0</v>
      </c>
      <c r="U42" s="269">
        <f t="shared" si="0"/>
        <v>0</v>
      </c>
      <c r="V42" s="269">
        <f t="shared" si="1"/>
        <v>0</v>
      </c>
      <c r="X42" s="148"/>
      <c r="Y42" s="148"/>
      <c r="Z42" s="148"/>
      <c r="AA42" s="150"/>
      <c r="AB42" s="148"/>
      <c r="AC42" s="148"/>
      <c r="AD42" s="150"/>
      <c r="AE42" s="148"/>
      <c r="AF42" s="148"/>
      <c r="AG42" s="150"/>
    </row>
    <row r="43" spans="1:33" ht="24" customHeight="1">
      <c r="A43" s="145"/>
      <c r="B43" s="308"/>
      <c r="C43" s="305" t="s">
        <v>423</v>
      </c>
      <c r="D43" s="154"/>
      <c r="E43" s="180" t="s">
        <v>285</v>
      </c>
      <c r="F43" s="181" t="s">
        <v>374</v>
      </c>
      <c r="G43" s="255" t="s">
        <v>273</v>
      </c>
      <c r="H43" s="182"/>
      <c r="I43" s="183"/>
      <c r="J43" s="184"/>
      <c r="K43" s="184">
        <v>1</v>
      </c>
      <c r="L43" s="258">
        <f t="shared" si="2"/>
        <v>0</v>
      </c>
      <c r="M43" s="185"/>
      <c r="N43" s="258">
        <f t="shared" si="3"/>
        <v>0</v>
      </c>
      <c r="O43" s="186"/>
      <c r="P43" s="261">
        <f t="shared" si="4"/>
        <v>0</v>
      </c>
      <c r="Q43" s="262">
        <f t="shared" si="5"/>
        <v>0</v>
      </c>
      <c r="R43" s="157"/>
      <c r="S43" s="157"/>
      <c r="T43" s="267">
        <f t="shared" si="6"/>
        <v>0</v>
      </c>
      <c r="U43" s="267">
        <f t="shared" si="0"/>
        <v>0</v>
      </c>
      <c r="V43" s="267">
        <f t="shared" si="1"/>
        <v>0</v>
      </c>
      <c r="X43" s="148"/>
      <c r="Y43" s="148"/>
      <c r="Z43" s="148"/>
      <c r="AA43" s="150"/>
      <c r="AB43" s="148"/>
      <c r="AC43" s="148"/>
      <c r="AD43" s="150"/>
      <c r="AE43" s="148"/>
      <c r="AF43" s="148"/>
      <c r="AG43" s="150"/>
    </row>
    <row r="44" spans="1:33" ht="24" customHeight="1">
      <c r="A44" s="145"/>
      <c r="B44" s="308"/>
      <c r="C44" s="309" t="s">
        <v>423</v>
      </c>
      <c r="D44" s="169"/>
      <c r="E44" s="170" t="s">
        <v>285</v>
      </c>
      <c r="F44" s="171" t="s">
        <v>374</v>
      </c>
      <c r="G44" s="257" t="s">
        <v>273</v>
      </c>
      <c r="H44" s="172"/>
      <c r="I44" s="173"/>
      <c r="J44" s="174"/>
      <c r="K44" s="174">
        <v>1</v>
      </c>
      <c r="L44" s="260">
        <f t="shared" si="2"/>
        <v>0</v>
      </c>
      <c r="M44" s="188"/>
      <c r="N44" s="260">
        <f t="shared" si="3"/>
        <v>0</v>
      </c>
      <c r="O44" s="189"/>
      <c r="P44" s="265">
        <f t="shared" si="4"/>
        <v>0</v>
      </c>
      <c r="Q44" s="266">
        <f t="shared" si="5"/>
        <v>0</v>
      </c>
      <c r="R44" s="177"/>
      <c r="S44" s="177"/>
      <c r="T44" s="269">
        <f t="shared" si="6"/>
        <v>0</v>
      </c>
      <c r="U44" s="269">
        <f t="shared" si="0"/>
        <v>0</v>
      </c>
      <c r="V44" s="269">
        <f t="shared" si="1"/>
        <v>0</v>
      </c>
      <c r="X44" s="148"/>
      <c r="Y44" s="148"/>
      <c r="Z44" s="148"/>
      <c r="AA44" s="150"/>
      <c r="AB44" s="148"/>
      <c r="AC44" s="148"/>
      <c r="AD44" s="150"/>
      <c r="AE44" s="148"/>
      <c r="AF44" s="148"/>
      <c r="AG44" s="150"/>
    </row>
    <row r="45" spans="1:33" ht="24" customHeight="1">
      <c r="A45" s="145"/>
      <c r="B45" s="308"/>
      <c r="C45" s="305" t="s">
        <v>424</v>
      </c>
      <c r="D45" s="154"/>
      <c r="E45" s="180" t="s">
        <v>285</v>
      </c>
      <c r="F45" s="181" t="s">
        <v>374</v>
      </c>
      <c r="G45" s="255" t="s">
        <v>273</v>
      </c>
      <c r="H45" s="182"/>
      <c r="I45" s="183"/>
      <c r="J45" s="184"/>
      <c r="K45" s="184">
        <v>1</v>
      </c>
      <c r="L45" s="258">
        <f t="shared" si="2"/>
        <v>0</v>
      </c>
      <c r="M45" s="185"/>
      <c r="N45" s="258">
        <f t="shared" si="3"/>
        <v>0</v>
      </c>
      <c r="O45" s="186"/>
      <c r="P45" s="261">
        <f t="shared" si="4"/>
        <v>0</v>
      </c>
      <c r="Q45" s="262">
        <f t="shared" si="5"/>
        <v>0</v>
      </c>
      <c r="R45" s="157"/>
      <c r="S45" s="157"/>
      <c r="T45" s="267">
        <f t="shared" si="6"/>
        <v>0</v>
      </c>
      <c r="U45" s="267">
        <f t="shared" si="0"/>
        <v>0</v>
      </c>
      <c r="V45" s="267">
        <f t="shared" si="1"/>
        <v>0</v>
      </c>
      <c r="X45" s="148"/>
      <c r="Y45" s="148"/>
      <c r="Z45" s="148"/>
      <c r="AA45" s="150"/>
      <c r="AB45" s="148"/>
      <c r="AC45" s="148"/>
      <c r="AD45" s="150"/>
      <c r="AE45" s="148"/>
      <c r="AF45" s="148"/>
      <c r="AG45" s="150"/>
    </row>
    <row r="46" spans="1:33" ht="24" customHeight="1">
      <c r="A46" s="145"/>
      <c r="B46" s="656"/>
      <c r="C46" s="309" t="s">
        <v>424</v>
      </c>
      <c r="D46" s="169"/>
      <c r="E46" s="170" t="s">
        <v>285</v>
      </c>
      <c r="F46" s="171" t="s">
        <v>374</v>
      </c>
      <c r="G46" s="257" t="s">
        <v>273</v>
      </c>
      <c r="H46" s="172"/>
      <c r="I46" s="173"/>
      <c r="J46" s="174"/>
      <c r="K46" s="174">
        <v>1</v>
      </c>
      <c r="L46" s="260">
        <f t="shared" si="2"/>
        <v>0</v>
      </c>
      <c r="M46" s="188"/>
      <c r="N46" s="260">
        <f t="shared" si="3"/>
        <v>0</v>
      </c>
      <c r="O46" s="189"/>
      <c r="P46" s="265">
        <f t="shared" si="4"/>
        <v>0</v>
      </c>
      <c r="Q46" s="266">
        <f t="shared" si="5"/>
        <v>0</v>
      </c>
      <c r="R46" s="177"/>
      <c r="S46" s="177"/>
      <c r="T46" s="269">
        <f t="shared" si="6"/>
        <v>0</v>
      </c>
      <c r="U46" s="269">
        <f t="shared" si="0"/>
        <v>0</v>
      </c>
      <c r="V46" s="269">
        <f t="shared" si="1"/>
        <v>0</v>
      </c>
      <c r="X46" s="148"/>
      <c r="Y46" s="148"/>
      <c r="Z46" s="148"/>
      <c r="AA46" s="150"/>
      <c r="AB46" s="148"/>
      <c r="AC46" s="148"/>
      <c r="AD46" s="150"/>
      <c r="AE46" s="148"/>
      <c r="AF46" s="148"/>
      <c r="AG46" s="150"/>
    </row>
    <row r="47" spans="1:33" ht="24" customHeight="1">
      <c r="A47" s="145"/>
      <c r="B47" s="308"/>
      <c r="C47" s="307"/>
      <c r="D47" s="667"/>
      <c r="E47" s="668" t="s">
        <v>880</v>
      </c>
      <c r="F47" s="669"/>
      <c r="G47" s="270" t="s">
        <v>273</v>
      </c>
      <c r="H47" s="213"/>
      <c r="I47" s="214"/>
      <c r="J47" s="296"/>
      <c r="K47" s="296">
        <v>1</v>
      </c>
      <c r="L47" s="273">
        <f t="shared" si="2"/>
        <v>0</v>
      </c>
      <c r="M47" s="683"/>
      <c r="N47" s="273">
        <f t="shared" si="3"/>
        <v>0</v>
      </c>
      <c r="O47" s="191"/>
      <c r="P47" s="279">
        <f t="shared" si="4"/>
        <v>0</v>
      </c>
      <c r="Q47" s="280">
        <f t="shared" si="5"/>
        <v>0</v>
      </c>
      <c r="R47" s="192"/>
      <c r="S47" s="192"/>
      <c r="T47" s="288">
        <f t="shared" si="6"/>
        <v>0</v>
      </c>
      <c r="U47" s="288">
        <f t="shared" si="0"/>
        <v>0</v>
      </c>
      <c r="V47" s="288">
        <f t="shared" si="1"/>
        <v>0</v>
      </c>
      <c r="X47" s="148"/>
      <c r="Y47" s="148"/>
      <c r="Z47" s="148"/>
      <c r="AA47" s="150"/>
      <c r="AB47" s="148"/>
      <c r="AC47" s="148"/>
      <c r="AD47" s="150"/>
      <c r="AE47" s="148"/>
      <c r="AF47" s="148"/>
      <c r="AG47" s="150"/>
    </row>
    <row r="48" spans="1:33" ht="24" customHeight="1">
      <c r="A48" s="145"/>
      <c r="B48" s="657"/>
      <c r="C48" s="307"/>
      <c r="D48" s="667"/>
      <c r="E48" s="668" t="s">
        <v>886</v>
      </c>
      <c r="F48" s="669"/>
      <c r="G48" s="270" t="s">
        <v>273</v>
      </c>
      <c r="H48" s="213"/>
      <c r="I48" s="214"/>
      <c r="J48" s="214"/>
      <c r="K48" s="214">
        <v>1</v>
      </c>
      <c r="L48" s="273">
        <f t="shared" si="2"/>
        <v>0</v>
      </c>
      <c r="M48" s="684"/>
      <c r="N48" s="273">
        <f t="shared" si="3"/>
        <v>0</v>
      </c>
      <c r="O48" s="325"/>
      <c r="P48" s="279">
        <f t="shared" si="4"/>
        <v>0</v>
      </c>
      <c r="Q48" s="280">
        <f t="shared" si="5"/>
        <v>0</v>
      </c>
      <c r="R48" s="192"/>
      <c r="S48" s="192"/>
      <c r="T48" s="288">
        <f t="shared" si="6"/>
        <v>0</v>
      </c>
      <c r="U48" s="288">
        <f t="shared" si="0"/>
        <v>0</v>
      </c>
      <c r="V48" s="288">
        <f t="shared" si="1"/>
        <v>0</v>
      </c>
      <c r="X48" s="148"/>
      <c r="Y48" s="148"/>
      <c r="Z48" s="148"/>
      <c r="AA48" s="150"/>
      <c r="AB48" s="148"/>
      <c r="AC48" s="148"/>
      <c r="AD48" s="150"/>
      <c r="AE48" s="148"/>
      <c r="AF48" s="148"/>
      <c r="AG48" s="150"/>
    </row>
    <row r="49" spans="1:33" ht="24" customHeight="1">
      <c r="A49" s="145"/>
      <c r="B49" s="306"/>
      <c r="C49" s="307"/>
      <c r="D49" s="158"/>
      <c r="E49" s="164"/>
      <c r="F49" s="165"/>
      <c r="G49" s="256" t="s">
        <v>273</v>
      </c>
      <c r="H49" s="166"/>
      <c r="I49" s="167"/>
      <c r="J49" s="168"/>
      <c r="K49" s="168">
        <v>1</v>
      </c>
      <c r="L49" s="259">
        <f t="shared" si="2"/>
        <v>0</v>
      </c>
      <c r="M49" s="159"/>
      <c r="N49" s="259">
        <f t="shared" si="3"/>
        <v>0</v>
      </c>
      <c r="O49" s="160"/>
      <c r="P49" s="263">
        <f t="shared" si="4"/>
        <v>0</v>
      </c>
      <c r="Q49" s="264">
        <f t="shared" si="5"/>
        <v>0</v>
      </c>
      <c r="R49" s="161"/>
      <c r="S49" s="161"/>
      <c r="T49" s="268">
        <f t="shared" si="6"/>
        <v>0</v>
      </c>
      <c r="U49" s="268">
        <f t="shared" si="0"/>
        <v>0</v>
      </c>
      <c r="V49" s="268">
        <f t="shared" si="1"/>
        <v>0</v>
      </c>
      <c r="X49" s="148"/>
      <c r="Y49" s="148"/>
      <c r="Z49" s="148"/>
      <c r="AA49" s="150"/>
      <c r="AB49" s="148"/>
      <c r="AC49" s="148"/>
      <c r="AD49" s="150"/>
      <c r="AE49" s="148"/>
      <c r="AF49" s="148"/>
      <c r="AG49" s="150"/>
    </row>
    <row r="50" spans="1:33" ht="24" customHeight="1">
      <c r="B50" s="308"/>
      <c r="C50" s="307"/>
      <c r="D50" s="158"/>
      <c r="E50" s="197"/>
      <c r="F50" s="198"/>
      <c r="G50" s="270" t="s">
        <v>273</v>
      </c>
      <c r="H50" s="213"/>
      <c r="I50" s="214"/>
      <c r="J50" s="214"/>
      <c r="K50" s="214">
        <v>1</v>
      </c>
      <c r="L50" s="273">
        <f t="shared" si="2"/>
        <v>0</v>
      </c>
      <c r="M50" s="200"/>
      <c r="N50" s="273">
        <f t="shared" si="3"/>
        <v>0</v>
      </c>
      <c r="O50" s="325"/>
      <c r="P50" s="279">
        <f t="shared" si="4"/>
        <v>0</v>
      </c>
      <c r="Q50" s="280">
        <f t="shared" si="5"/>
        <v>0</v>
      </c>
      <c r="R50" s="192"/>
      <c r="S50" s="192"/>
      <c r="T50" s="288">
        <f t="shared" si="6"/>
        <v>0</v>
      </c>
      <c r="U50" s="288">
        <f t="shared" si="0"/>
        <v>0</v>
      </c>
      <c r="V50" s="288">
        <f t="shared" si="1"/>
        <v>0</v>
      </c>
      <c r="X50" s="148"/>
      <c r="Y50" s="148"/>
      <c r="Z50" s="148"/>
      <c r="AA50" s="150"/>
      <c r="AB50" s="148"/>
      <c r="AC50" s="148"/>
      <c r="AD50" s="150"/>
      <c r="AE50" s="148"/>
      <c r="AF50" s="148"/>
      <c r="AG50" s="150"/>
    </row>
    <row r="51" spans="1:33" ht="24" customHeight="1">
      <c r="B51" s="306"/>
      <c r="C51" s="307"/>
      <c r="D51" s="158"/>
      <c r="E51" s="164"/>
      <c r="F51" s="165"/>
      <c r="G51" s="256" t="s">
        <v>273</v>
      </c>
      <c r="H51" s="166"/>
      <c r="I51" s="167"/>
      <c r="J51" s="168"/>
      <c r="K51" s="168">
        <v>1</v>
      </c>
      <c r="L51" s="259">
        <f>ROUNDDOWN(H51*I51*J51*K51,3)</f>
        <v>0</v>
      </c>
      <c r="M51" s="159"/>
      <c r="N51" s="259">
        <f>M51*L51</f>
        <v>0</v>
      </c>
      <c r="O51" s="160"/>
      <c r="P51" s="263">
        <f>L51*O51</f>
        <v>0</v>
      </c>
      <c r="Q51" s="264">
        <f>N51-P51</f>
        <v>0</v>
      </c>
      <c r="R51" s="161"/>
      <c r="S51" s="161"/>
      <c r="T51" s="268">
        <f>IF(S51="",R51,MIN(R51:S51))</f>
        <v>0</v>
      </c>
      <c r="U51" s="268">
        <f t="shared" si="0"/>
        <v>0</v>
      </c>
      <c r="V51" s="268">
        <f t="shared" si="1"/>
        <v>0</v>
      </c>
      <c r="X51" s="148"/>
      <c r="Y51" s="148"/>
      <c r="Z51" s="148"/>
      <c r="AA51" s="150"/>
      <c r="AB51" s="148"/>
      <c r="AC51" s="148"/>
      <c r="AD51" s="150"/>
      <c r="AE51" s="148"/>
      <c r="AF51" s="148"/>
      <c r="AG51" s="150"/>
    </row>
    <row r="52" spans="1:33" ht="24" customHeight="1">
      <c r="B52" s="308"/>
      <c r="C52" s="307"/>
      <c r="D52" s="158"/>
      <c r="E52" s="164"/>
      <c r="F52" s="165"/>
      <c r="G52" s="256" t="s">
        <v>273</v>
      </c>
      <c r="H52" s="166"/>
      <c r="I52" s="167"/>
      <c r="J52" s="167"/>
      <c r="K52" s="168">
        <v>1</v>
      </c>
      <c r="L52" s="259">
        <f>ROUNDDOWN(H52*I52*J52*K52,3)</f>
        <v>0</v>
      </c>
      <c r="M52" s="159"/>
      <c r="N52" s="259">
        <f>M52*L52</f>
        <v>0</v>
      </c>
      <c r="O52" s="160"/>
      <c r="P52" s="263">
        <f>L52*O52</f>
        <v>0</v>
      </c>
      <c r="Q52" s="264">
        <f>N52-P52</f>
        <v>0</v>
      </c>
      <c r="R52" s="161"/>
      <c r="S52" s="161"/>
      <c r="T52" s="268">
        <f>IF(S52="",R52,MIN(R52:S52))</f>
        <v>0</v>
      </c>
      <c r="U52" s="268">
        <f t="shared" si="0"/>
        <v>0</v>
      </c>
      <c r="V52" s="268">
        <f t="shared" si="1"/>
        <v>0</v>
      </c>
      <c r="X52" s="148"/>
      <c r="Y52" s="148"/>
      <c r="Z52" s="148"/>
      <c r="AA52" s="150"/>
      <c r="AB52" s="148"/>
      <c r="AC52" s="148"/>
      <c r="AD52" s="150"/>
      <c r="AE52" s="148"/>
      <c r="AF52" s="148"/>
      <c r="AG52" s="150"/>
    </row>
    <row r="53" spans="1:33" ht="24" customHeight="1">
      <c r="B53" s="308"/>
      <c r="C53" s="307"/>
      <c r="D53" s="158"/>
      <c r="E53" s="164"/>
      <c r="F53" s="165"/>
      <c r="G53" s="256" t="s">
        <v>273</v>
      </c>
      <c r="H53" s="166"/>
      <c r="I53" s="167"/>
      <c r="J53" s="167"/>
      <c r="K53" s="168">
        <v>1</v>
      </c>
      <c r="L53" s="259">
        <f>ROUNDDOWN(H53*I53*J53*K53,3)</f>
        <v>0</v>
      </c>
      <c r="M53" s="159"/>
      <c r="N53" s="259">
        <f>M53*L53</f>
        <v>0</v>
      </c>
      <c r="O53" s="160"/>
      <c r="P53" s="263">
        <f>L53*O53</f>
        <v>0</v>
      </c>
      <c r="Q53" s="264">
        <f>N53-P53</f>
        <v>0</v>
      </c>
      <c r="R53" s="161"/>
      <c r="S53" s="161"/>
      <c r="T53" s="268">
        <f>IF(S53="",R53,MIN(R53:S53))</f>
        <v>0</v>
      </c>
      <c r="U53" s="268">
        <f t="shared" si="0"/>
        <v>0</v>
      </c>
      <c r="V53" s="268">
        <f t="shared" si="1"/>
        <v>0</v>
      </c>
      <c r="X53" s="148"/>
      <c r="Y53" s="148"/>
      <c r="Z53" s="148"/>
      <c r="AA53" s="150"/>
      <c r="AB53" s="148"/>
      <c r="AC53" s="148"/>
      <c r="AD53" s="150"/>
      <c r="AE53" s="148"/>
      <c r="AF53" s="148"/>
      <c r="AG53" s="150"/>
    </row>
    <row r="54" spans="1:33" ht="24" customHeight="1">
      <c r="B54" s="306"/>
      <c r="C54" s="307"/>
      <c r="D54" s="158"/>
      <c r="E54" s="164"/>
      <c r="F54" s="165"/>
      <c r="G54" s="256" t="s">
        <v>273</v>
      </c>
      <c r="H54" s="166"/>
      <c r="I54" s="167"/>
      <c r="J54" s="168"/>
      <c r="K54" s="168">
        <v>1</v>
      </c>
      <c r="L54" s="259">
        <f t="shared" si="2"/>
        <v>0</v>
      </c>
      <c r="M54" s="159"/>
      <c r="N54" s="259">
        <f t="shared" si="3"/>
        <v>0</v>
      </c>
      <c r="O54" s="160"/>
      <c r="P54" s="263">
        <f t="shared" si="4"/>
        <v>0</v>
      </c>
      <c r="Q54" s="264">
        <f t="shared" si="5"/>
        <v>0</v>
      </c>
      <c r="R54" s="161"/>
      <c r="S54" s="161"/>
      <c r="T54" s="268">
        <f t="shared" si="6"/>
        <v>0</v>
      </c>
      <c r="U54" s="268">
        <f t="shared" si="0"/>
        <v>0</v>
      </c>
      <c r="V54" s="268">
        <f t="shared" si="1"/>
        <v>0</v>
      </c>
      <c r="X54" s="148"/>
      <c r="Y54" s="148"/>
      <c r="Z54" s="148"/>
      <c r="AA54" s="150"/>
      <c r="AB54" s="148"/>
      <c r="AC54" s="148"/>
      <c r="AD54" s="150"/>
      <c r="AE54" s="148"/>
      <c r="AF54" s="148"/>
      <c r="AG54" s="150"/>
    </row>
    <row r="55" spans="1:33" ht="24" customHeight="1">
      <c r="B55" s="308"/>
      <c r="C55" s="307"/>
      <c r="D55" s="158"/>
      <c r="E55" s="164"/>
      <c r="F55" s="165"/>
      <c r="G55" s="256" t="s">
        <v>273</v>
      </c>
      <c r="H55" s="166"/>
      <c r="I55" s="167"/>
      <c r="J55" s="167"/>
      <c r="K55" s="168">
        <v>1</v>
      </c>
      <c r="L55" s="259">
        <f t="shared" si="2"/>
        <v>0</v>
      </c>
      <c r="M55" s="159"/>
      <c r="N55" s="259">
        <f t="shared" si="3"/>
        <v>0</v>
      </c>
      <c r="O55" s="160"/>
      <c r="P55" s="263">
        <f t="shared" si="4"/>
        <v>0</v>
      </c>
      <c r="Q55" s="264">
        <f t="shared" si="5"/>
        <v>0</v>
      </c>
      <c r="R55" s="161"/>
      <c r="S55" s="161"/>
      <c r="T55" s="268">
        <f t="shared" si="6"/>
        <v>0</v>
      </c>
      <c r="U55" s="268">
        <f t="shared" si="0"/>
        <v>0</v>
      </c>
      <c r="V55" s="268">
        <f t="shared" si="1"/>
        <v>0</v>
      </c>
      <c r="X55" s="148"/>
      <c r="Y55" s="148"/>
      <c r="Z55" s="148"/>
      <c r="AA55" s="150"/>
      <c r="AB55" s="148"/>
      <c r="AC55" s="148"/>
      <c r="AD55" s="150"/>
      <c r="AE55" s="148"/>
      <c r="AF55" s="148"/>
      <c r="AG55" s="150"/>
    </row>
    <row r="56" spans="1:33" ht="24" customHeight="1">
      <c r="B56" s="308"/>
      <c r="C56" s="307"/>
      <c r="D56" s="158"/>
      <c r="E56" s="164"/>
      <c r="F56" s="165"/>
      <c r="G56" s="256" t="s">
        <v>273</v>
      </c>
      <c r="H56" s="166"/>
      <c r="I56" s="167"/>
      <c r="J56" s="167"/>
      <c r="K56" s="168">
        <v>1</v>
      </c>
      <c r="L56" s="259">
        <f t="shared" si="2"/>
        <v>0</v>
      </c>
      <c r="M56" s="159"/>
      <c r="N56" s="259">
        <f t="shared" si="3"/>
        <v>0</v>
      </c>
      <c r="O56" s="160"/>
      <c r="P56" s="263">
        <f t="shared" si="4"/>
        <v>0</v>
      </c>
      <c r="Q56" s="264">
        <f t="shared" si="5"/>
        <v>0</v>
      </c>
      <c r="R56" s="161"/>
      <c r="S56" s="161"/>
      <c r="T56" s="268">
        <f t="shared" si="6"/>
        <v>0</v>
      </c>
      <c r="U56" s="268">
        <f t="shared" si="0"/>
        <v>0</v>
      </c>
      <c r="V56" s="268">
        <f t="shared" si="1"/>
        <v>0</v>
      </c>
      <c r="X56" s="148"/>
      <c r="Y56" s="148"/>
      <c r="Z56" s="148"/>
      <c r="AA56" s="150"/>
      <c r="AB56" s="148"/>
      <c r="AC56" s="148"/>
      <c r="AD56" s="150"/>
      <c r="AE56" s="148"/>
      <c r="AF56" s="148"/>
      <c r="AG56" s="150"/>
    </row>
    <row r="57" spans="1:33" ht="24" customHeight="1">
      <c r="B57" s="308"/>
      <c r="C57" s="307"/>
      <c r="D57" s="158"/>
      <c r="E57" s="164"/>
      <c r="F57" s="165"/>
      <c r="G57" s="256" t="s">
        <v>273</v>
      </c>
      <c r="H57" s="166"/>
      <c r="I57" s="167"/>
      <c r="J57" s="167"/>
      <c r="K57" s="168">
        <v>1</v>
      </c>
      <c r="L57" s="259">
        <f t="shared" si="2"/>
        <v>0</v>
      </c>
      <c r="M57" s="159"/>
      <c r="N57" s="259">
        <f t="shared" si="3"/>
        <v>0</v>
      </c>
      <c r="O57" s="160"/>
      <c r="P57" s="263">
        <f t="shared" si="4"/>
        <v>0</v>
      </c>
      <c r="Q57" s="264">
        <f t="shared" si="5"/>
        <v>0</v>
      </c>
      <c r="R57" s="161"/>
      <c r="S57" s="161"/>
      <c r="T57" s="268">
        <f t="shared" si="6"/>
        <v>0</v>
      </c>
      <c r="U57" s="268">
        <f t="shared" si="0"/>
        <v>0</v>
      </c>
      <c r="V57" s="268">
        <f t="shared" si="1"/>
        <v>0</v>
      </c>
      <c r="X57" s="148"/>
      <c r="Y57" s="148"/>
      <c r="Z57" s="148"/>
      <c r="AA57" s="150"/>
      <c r="AB57" s="148"/>
      <c r="AC57" s="148"/>
      <c r="AD57" s="150"/>
      <c r="AE57" s="148"/>
      <c r="AF57" s="148"/>
      <c r="AG57" s="150"/>
    </row>
    <row r="58" spans="1:33" ht="24" customHeight="1">
      <c r="B58" s="308"/>
      <c r="C58" s="309"/>
      <c r="D58" s="169"/>
      <c r="E58" s="170"/>
      <c r="F58" s="171"/>
      <c r="G58" s="257" t="s">
        <v>273</v>
      </c>
      <c r="H58" s="172"/>
      <c r="I58" s="173"/>
      <c r="J58" s="174"/>
      <c r="K58" s="174">
        <v>1</v>
      </c>
      <c r="L58" s="260">
        <f t="shared" si="2"/>
        <v>0</v>
      </c>
      <c r="M58" s="188"/>
      <c r="N58" s="260">
        <f t="shared" si="3"/>
        <v>0</v>
      </c>
      <c r="O58" s="189"/>
      <c r="P58" s="265">
        <f t="shared" si="4"/>
        <v>0</v>
      </c>
      <c r="Q58" s="266">
        <f t="shared" si="5"/>
        <v>0</v>
      </c>
      <c r="R58" s="177"/>
      <c r="S58" s="177"/>
      <c r="T58" s="269">
        <f t="shared" si="6"/>
        <v>0</v>
      </c>
      <c r="U58" s="269">
        <f t="shared" si="0"/>
        <v>0</v>
      </c>
      <c r="V58" s="269">
        <f t="shared" si="1"/>
        <v>0</v>
      </c>
      <c r="X58" s="148"/>
      <c r="Y58" s="148"/>
      <c r="Z58" s="148"/>
      <c r="AA58" s="150"/>
      <c r="AB58" s="148"/>
      <c r="AC58" s="148"/>
      <c r="AD58" s="150"/>
      <c r="AE58" s="148"/>
      <c r="AF58" s="148"/>
      <c r="AG58" s="150"/>
    </row>
    <row r="59" spans="1:33" s="152" customFormat="1" ht="24" customHeight="1">
      <c r="A59" s="151"/>
      <c r="B59" s="917" t="s">
        <v>287</v>
      </c>
      <c r="C59" s="297"/>
      <c r="D59" s="298"/>
      <c r="E59" s="299"/>
      <c r="F59" s="299"/>
      <c r="G59" s="243"/>
      <c r="H59" s="300"/>
      <c r="I59" s="300"/>
      <c r="J59" s="300"/>
      <c r="K59" s="301"/>
      <c r="L59" s="274">
        <f>SUM(L4:L58)</f>
        <v>0</v>
      </c>
      <c r="M59" s="302"/>
      <c r="N59" s="274">
        <f>SUM(N4:N58)</f>
        <v>0</v>
      </c>
      <c r="O59" s="274"/>
      <c r="P59" s="274">
        <f>SUM(P4:P58)</f>
        <v>0</v>
      </c>
      <c r="Q59" s="274">
        <f>SUM(Q4:Q58)</f>
        <v>0</v>
      </c>
      <c r="R59" s="289"/>
      <c r="S59" s="289"/>
      <c r="T59" s="290"/>
      <c r="U59" s="291">
        <f>SUM(U4:U58)</f>
        <v>0</v>
      </c>
      <c r="V59" s="291">
        <f>SUM(V4:V58)</f>
        <v>0</v>
      </c>
      <c r="X59" s="549"/>
      <c r="Y59" s="549"/>
      <c r="Z59" s="549"/>
      <c r="AA59" s="151"/>
      <c r="AB59" s="549"/>
      <c r="AC59" s="549"/>
      <c r="AD59" s="151"/>
      <c r="AE59" s="549"/>
      <c r="AF59" s="549"/>
      <c r="AG59" s="151"/>
    </row>
    <row r="60" spans="1:33" s="152" customFormat="1" ht="24" customHeight="1">
      <c r="A60" s="151"/>
      <c r="B60" s="917"/>
      <c r="C60" s="297"/>
      <c r="D60" s="298"/>
      <c r="E60" s="299"/>
      <c r="F60" s="299"/>
      <c r="G60" s="243"/>
      <c r="H60" s="300"/>
      <c r="I60" s="300"/>
      <c r="J60" s="300"/>
      <c r="K60" s="301"/>
      <c r="L60" s="274">
        <f>ROUNDDOWN(L59,2)</f>
        <v>0</v>
      </c>
      <c r="M60" s="302"/>
      <c r="N60" s="274">
        <f>ROUNDDOWN(N59,2)</f>
        <v>0</v>
      </c>
      <c r="O60" s="274"/>
      <c r="P60" s="274">
        <f>ROUNDDOWN(P59,2)</f>
        <v>0</v>
      </c>
      <c r="Q60" s="274">
        <f>ROUNDDOWN(Q59,2)</f>
        <v>0</v>
      </c>
      <c r="R60" s="289"/>
      <c r="S60" s="289"/>
      <c r="T60" s="290" t="s">
        <v>288</v>
      </c>
      <c r="U60" s="292">
        <f>ROUNDDOWN(U59,-2)</f>
        <v>0</v>
      </c>
      <c r="V60" s="292">
        <f>ROUNDDOWN(V59,-2)</f>
        <v>0</v>
      </c>
      <c r="X60" s="549"/>
      <c r="Y60" s="549"/>
      <c r="Z60" s="549"/>
      <c r="AA60" s="151"/>
      <c r="AB60" s="549"/>
      <c r="AC60" s="549"/>
      <c r="AD60" s="151"/>
      <c r="AE60" s="549"/>
      <c r="AF60" s="549"/>
      <c r="AG60" s="151"/>
    </row>
    <row r="61" spans="1:33" ht="24" customHeight="1">
      <c r="B61" s="304" t="s">
        <v>289</v>
      </c>
      <c r="C61" s="305" t="s">
        <v>308</v>
      </c>
      <c r="D61" s="154"/>
      <c r="E61" s="180"/>
      <c r="F61" s="181"/>
      <c r="G61" s="255" t="s">
        <v>273</v>
      </c>
      <c r="H61" s="182"/>
      <c r="I61" s="183"/>
      <c r="J61" s="183"/>
      <c r="K61" s="183">
        <v>1</v>
      </c>
      <c r="L61" s="258">
        <f t="shared" ref="L61:L127" si="7">ROUNDDOWN(H61*I61*J61*K61,3)</f>
        <v>0</v>
      </c>
      <c r="M61" s="179"/>
      <c r="N61" s="258">
        <f t="shared" ref="N61:N127" si="8">M61*L61</f>
        <v>0</v>
      </c>
      <c r="O61" s="201"/>
      <c r="P61" s="261">
        <f t="shared" ref="P61:P127" si="9">L61*O61</f>
        <v>0</v>
      </c>
      <c r="Q61" s="262">
        <f t="shared" ref="Q61:Q127" si="10">N61-P61</f>
        <v>0</v>
      </c>
      <c r="R61" s="157"/>
      <c r="S61" s="157"/>
      <c r="T61" s="267">
        <f t="shared" ref="T61:T127" si="11">IF(S61="",R61,MIN(R61:S61))</f>
        <v>0</v>
      </c>
      <c r="U61" s="267">
        <f t="shared" ref="U61:U124" si="12">ROUNDDOWN(R61*N61,0)</f>
        <v>0</v>
      </c>
      <c r="V61" s="267">
        <f t="shared" ref="V61:V124" si="13">ROUNDDOWN(P61*T61,0)</f>
        <v>0</v>
      </c>
      <c r="X61" s="148"/>
      <c r="Y61" s="148"/>
      <c r="Z61" s="148"/>
      <c r="AA61" s="150"/>
      <c r="AB61" s="148"/>
      <c r="AC61" s="148"/>
      <c r="AD61" s="150"/>
      <c r="AE61" s="148"/>
      <c r="AF61" s="148"/>
      <c r="AG61" s="150"/>
    </row>
    <row r="62" spans="1:33" ht="24" customHeight="1">
      <c r="B62" s="308"/>
      <c r="C62" s="307" t="s">
        <v>308</v>
      </c>
      <c r="D62" s="158"/>
      <c r="E62" s="197"/>
      <c r="F62" s="198"/>
      <c r="G62" s="256" t="s">
        <v>273</v>
      </c>
      <c r="H62" s="213"/>
      <c r="I62" s="214"/>
      <c r="J62" s="167"/>
      <c r="K62" s="214">
        <v>1</v>
      </c>
      <c r="L62" s="259">
        <f t="shared" si="7"/>
        <v>0</v>
      </c>
      <c r="M62" s="200"/>
      <c r="N62" s="259">
        <f t="shared" si="8"/>
        <v>0</v>
      </c>
      <c r="O62" s="163"/>
      <c r="P62" s="263">
        <f t="shared" si="9"/>
        <v>0</v>
      </c>
      <c r="Q62" s="264">
        <f t="shared" si="10"/>
        <v>0</v>
      </c>
      <c r="R62" s="161"/>
      <c r="S62" s="161"/>
      <c r="T62" s="268">
        <f t="shared" si="11"/>
        <v>0</v>
      </c>
      <c r="U62" s="268">
        <f t="shared" si="12"/>
        <v>0</v>
      </c>
      <c r="V62" s="268">
        <f t="shared" si="13"/>
        <v>0</v>
      </c>
      <c r="X62" s="148"/>
      <c r="Y62" s="148"/>
      <c r="Z62" s="148"/>
      <c r="AA62" s="150"/>
      <c r="AB62" s="148"/>
      <c r="AC62" s="148"/>
      <c r="AD62" s="150"/>
      <c r="AE62" s="148"/>
      <c r="AF62" s="148"/>
      <c r="AG62" s="150"/>
    </row>
    <row r="63" spans="1:33" ht="24" customHeight="1">
      <c r="B63" s="308"/>
      <c r="C63" s="307" t="s">
        <v>308</v>
      </c>
      <c r="D63" s="158"/>
      <c r="E63" s="197"/>
      <c r="F63" s="198"/>
      <c r="G63" s="256" t="s">
        <v>273</v>
      </c>
      <c r="H63" s="213"/>
      <c r="I63" s="214"/>
      <c r="J63" s="167"/>
      <c r="K63" s="214">
        <v>1</v>
      </c>
      <c r="L63" s="259">
        <f t="shared" si="7"/>
        <v>0</v>
      </c>
      <c r="M63" s="200"/>
      <c r="N63" s="259">
        <f t="shared" si="8"/>
        <v>0</v>
      </c>
      <c r="O63" s="200"/>
      <c r="P63" s="263">
        <f t="shared" si="9"/>
        <v>0</v>
      </c>
      <c r="Q63" s="264">
        <f t="shared" si="10"/>
        <v>0</v>
      </c>
      <c r="R63" s="161"/>
      <c r="S63" s="161"/>
      <c r="T63" s="268">
        <f t="shared" si="11"/>
        <v>0</v>
      </c>
      <c r="U63" s="268">
        <f t="shared" si="12"/>
        <v>0</v>
      </c>
      <c r="V63" s="268">
        <f t="shared" si="13"/>
        <v>0</v>
      </c>
      <c r="X63" s="148"/>
      <c r="Y63" s="148"/>
      <c r="Z63" s="148"/>
      <c r="AA63" s="150"/>
      <c r="AB63" s="148"/>
      <c r="AC63" s="148"/>
      <c r="AD63" s="150"/>
      <c r="AE63" s="148"/>
      <c r="AF63" s="148"/>
      <c r="AG63" s="150"/>
    </row>
    <row r="64" spans="1:33" ht="24" customHeight="1">
      <c r="B64" s="308"/>
      <c r="C64" s="307" t="s">
        <v>308</v>
      </c>
      <c r="D64" s="158"/>
      <c r="E64" s="197"/>
      <c r="F64" s="198"/>
      <c r="G64" s="256" t="s">
        <v>273</v>
      </c>
      <c r="H64" s="213"/>
      <c r="I64" s="214"/>
      <c r="J64" s="167"/>
      <c r="K64" s="214">
        <v>1</v>
      </c>
      <c r="L64" s="259">
        <f t="shared" si="7"/>
        <v>0</v>
      </c>
      <c r="M64" s="200"/>
      <c r="N64" s="259">
        <f t="shared" si="8"/>
        <v>0</v>
      </c>
      <c r="O64" s="200"/>
      <c r="P64" s="263">
        <f t="shared" si="9"/>
        <v>0</v>
      </c>
      <c r="Q64" s="264">
        <f t="shared" si="10"/>
        <v>0</v>
      </c>
      <c r="R64" s="161"/>
      <c r="S64" s="161"/>
      <c r="T64" s="268">
        <f t="shared" si="11"/>
        <v>0</v>
      </c>
      <c r="U64" s="268">
        <f t="shared" si="12"/>
        <v>0</v>
      </c>
      <c r="V64" s="268">
        <f t="shared" si="13"/>
        <v>0</v>
      </c>
      <c r="X64" s="148"/>
      <c r="Y64" s="148"/>
      <c r="Z64" s="148"/>
      <c r="AA64" s="150"/>
      <c r="AB64" s="148"/>
      <c r="AC64" s="148"/>
      <c r="AD64" s="150"/>
      <c r="AE64" s="148"/>
      <c r="AF64" s="148"/>
      <c r="AG64" s="150"/>
    </row>
    <row r="65" spans="1:33" ht="24" customHeight="1">
      <c r="B65" s="308"/>
      <c r="C65" s="309" t="s">
        <v>308</v>
      </c>
      <c r="D65" s="169"/>
      <c r="E65" s="202"/>
      <c r="F65" s="203"/>
      <c r="G65" s="257" t="s">
        <v>273</v>
      </c>
      <c r="H65" s="205"/>
      <c r="I65" s="206"/>
      <c r="J65" s="173"/>
      <c r="K65" s="206">
        <v>1</v>
      </c>
      <c r="L65" s="260">
        <f t="shared" si="7"/>
        <v>0</v>
      </c>
      <c r="M65" s="212"/>
      <c r="N65" s="260">
        <f t="shared" si="8"/>
        <v>0</v>
      </c>
      <c r="O65" s="204"/>
      <c r="P65" s="265">
        <f t="shared" si="9"/>
        <v>0</v>
      </c>
      <c r="Q65" s="266">
        <f t="shared" si="10"/>
        <v>0</v>
      </c>
      <c r="R65" s="177"/>
      <c r="S65" s="177"/>
      <c r="T65" s="269">
        <f t="shared" si="11"/>
        <v>0</v>
      </c>
      <c r="U65" s="269">
        <f t="shared" si="12"/>
        <v>0</v>
      </c>
      <c r="V65" s="269">
        <f t="shared" si="13"/>
        <v>0</v>
      </c>
      <c r="X65" s="148"/>
      <c r="Y65" s="148"/>
      <c r="Z65" s="148"/>
      <c r="AA65" s="150"/>
      <c r="AB65" s="148"/>
      <c r="AC65" s="148"/>
      <c r="AD65" s="150"/>
      <c r="AE65" s="148"/>
      <c r="AF65" s="148"/>
      <c r="AG65" s="150"/>
    </row>
    <row r="66" spans="1:33" ht="24" customHeight="1">
      <c r="B66" s="308"/>
      <c r="C66" s="305" t="s">
        <v>309</v>
      </c>
      <c r="D66" s="154"/>
      <c r="E66" s="180"/>
      <c r="F66" s="181"/>
      <c r="G66" s="255" t="s">
        <v>273</v>
      </c>
      <c r="H66" s="182"/>
      <c r="I66" s="183"/>
      <c r="J66" s="183"/>
      <c r="K66" s="183">
        <v>1</v>
      </c>
      <c r="L66" s="258">
        <f t="shared" si="7"/>
        <v>0</v>
      </c>
      <c r="M66" s="179"/>
      <c r="N66" s="258">
        <f t="shared" si="8"/>
        <v>0</v>
      </c>
      <c r="O66" s="201"/>
      <c r="P66" s="261">
        <f t="shared" si="9"/>
        <v>0</v>
      </c>
      <c r="Q66" s="262">
        <f t="shared" si="10"/>
        <v>0</v>
      </c>
      <c r="R66" s="157"/>
      <c r="S66" s="157"/>
      <c r="T66" s="267">
        <f t="shared" si="11"/>
        <v>0</v>
      </c>
      <c r="U66" s="267">
        <f t="shared" si="12"/>
        <v>0</v>
      </c>
      <c r="V66" s="267">
        <f t="shared" si="13"/>
        <v>0</v>
      </c>
      <c r="X66" s="148"/>
      <c r="Y66" s="148"/>
      <c r="Z66" s="148"/>
      <c r="AA66" s="150"/>
      <c r="AB66" s="148"/>
      <c r="AC66" s="148"/>
      <c r="AD66" s="150"/>
      <c r="AE66" s="148"/>
      <c r="AF66" s="148"/>
      <c r="AG66" s="150"/>
    </row>
    <row r="67" spans="1:33" ht="24" customHeight="1">
      <c r="B67" s="308"/>
      <c r="C67" s="307" t="s">
        <v>309</v>
      </c>
      <c r="D67" s="158"/>
      <c r="E67" s="197"/>
      <c r="F67" s="198"/>
      <c r="G67" s="256" t="s">
        <v>273</v>
      </c>
      <c r="H67" s="213"/>
      <c r="I67" s="214"/>
      <c r="J67" s="167"/>
      <c r="K67" s="214">
        <v>1</v>
      </c>
      <c r="L67" s="259">
        <f t="shared" si="7"/>
        <v>0</v>
      </c>
      <c r="M67" s="200"/>
      <c r="N67" s="259">
        <f t="shared" si="8"/>
        <v>0</v>
      </c>
      <c r="O67" s="163"/>
      <c r="P67" s="263">
        <f t="shared" si="9"/>
        <v>0</v>
      </c>
      <c r="Q67" s="264">
        <f t="shared" si="10"/>
        <v>0</v>
      </c>
      <c r="R67" s="161"/>
      <c r="S67" s="161"/>
      <c r="T67" s="268">
        <f t="shared" si="11"/>
        <v>0</v>
      </c>
      <c r="U67" s="268">
        <f t="shared" si="12"/>
        <v>0</v>
      </c>
      <c r="V67" s="268">
        <f t="shared" si="13"/>
        <v>0</v>
      </c>
      <c r="X67" s="148"/>
      <c r="Y67" s="148"/>
      <c r="Z67" s="148"/>
      <c r="AA67" s="150"/>
      <c r="AB67" s="148"/>
      <c r="AC67" s="148"/>
      <c r="AD67" s="150"/>
      <c r="AE67" s="148"/>
      <c r="AF67" s="148"/>
      <c r="AG67" s="150"/>
    </row>
    <row r="68" spans="1:33" ht="24" customHeight="1">
      <c r="A68" s="145"/>
      <c r="B68" s="308"/>
      <c r="C68" s="307" t="s">
        <v>309</v>
      </c>
      <c r="D68" s="158"/>
      <c r="E68" s="197"/>
      <c r="F68" s="198"/>
      <c r="G68" s="256" t="s">
        <v>273</v>
      </c>
      <c r="H68" s="213"/>
      <c r="I68" s="214"/>
      <c r="J68" s="167"/>
      <c r="K68" s="214">
        <v>1</v>
      </c>
      <c r="L68" s="259">
        <f t="shared" si="7"/>
        <v>0</v>
      </c>
      <c r="M68" s="200"/>
      <c r="N68" s="259">
        <f t="shared" si="8"/>
        <v>0</v>
      </c>
      <c r="O68" s="163"/>
      <c r="P68" s="263">
        <f t="shared" si="9"/>
        <v>0</v>
      </c>
      <c r="Q68" s="264">
        <f t="shared" si="10"/>
        <v>0</v>
      </c>
      <c r="R68" s="192"/>
      <c r="S68" s="192"/>
      <c r="T68" s="288">
        <f t="shared" si="11"/>
        <v>0</v>
      </c>
      <c r="U68" s="288">
        <f t="shared" si="12"/>
        <v>0</v>
      </c>
      <c r="V68" s="288">
        <f t="shared" si="13"/>
        <v>0</v>
      </c>
      <c r="X68" s="148"/>
      <c r="Y68" s="148"/>
      <c r="Z68" s="148"/>
      <c r="AA68" s="150"/>
      <c r="AB68" s="148"/>
      <c r="AC68" s="148"/>
      <c r="AD68" s="150"/>
      <c r="AE68" s="148"/>
      <c r="AF68" s="148"/>
      <c r="AG68" s="150"/>
    </row>
    <row r="69" spans="1:33" ht="24" customHeight="1">
      <c r="A69" s="145"/>
      <c r="B69" s="308"/>
      <c r="C69" s="309" t="s">
        <v>396</v>
      </c>
      <c r="D69" s="169"/>
      <c r="E69" s="202"/>
      <c r="F69" s="203"/>
      <c r="G69" s="257" t="s">
        <v>273</v>
      </c>
      <c r="H69" s="205"/>
      <c r="I69" s="206"/>
      <c r="J69" s="173"/>
      <c r="K69" s="206">
        <v>1</v>
      </c>
      <c r="L69" s="260">
        <f t="shared" si="7"/>
        <v>0</v>
      </c>
      <c r="M69" s="212"/>
      <c r="N69" s="260">
        <f t="shared" si="8"/>
        <v>0</v>
      </c>
      <c r="O69" s="204"/>
      <c r="P69" s="265">
        <f t="shared" si="9"/>
        <v>0</v>
      </c>
      <c r="Q69" s="266">
        <f t="shared" si="10"/>
        <v>0</v>
      </c>
      <c r="R69" s="177"/>
      <c r="S69" s="177"/>
      <c r="T69" s="269">
        <f t="shared" si="11"/>
        <v>0</v>
      </c>
      <c r="U69" s="269">
        <f t="shared" si="12"/>
        <v>0</v>
      </c>
      <c r="V69" s="269">
        <f t="shared" si="13"/>
        <v>0</v>
      </c>
      <c r="X69" s="148"/>
      <c r="Y69" s="148"/>
      <c r="Z69" s="148"/>
      <c r="AA69" s="150"/>
      <c r="AB69" s="148"/>
      <c r="AC69" s="148"/>
      <c r="AD69" s="150"/>
      <c r="AE69" s="148"/>
      <c r="AF69" s="148"/>
      <c r="AG69" s="150"/>
    </row>
    <row r="70" spans="1:33" ht="24" customHeight="1">
      <c r="A70" s="145"/>
      <c r="B70" s="308"/>
      <c r="C70" s="307" t="s">
        <v>310</v>
      </c>
      <c r="D70" s="158"/>
      <c r="E70" s="197"/>
      <c r="F70" s="198"/>
      <c r="G70" s="256" t="s">
        <v>273</v>
      </c>
      <c r="H70" s="213"/>
      <c r="I70" s="214"/>
      <c r="J70" s="214"/>
      <c r="K70" s="214">
        <v>1</v>
      </c>
      <c r="L70" s="259">
        <f t="shared" si="7"/>
        <v>0</v>
      </c>
      <c r="M70" s="200"/>
      <c r="N70" s="259">
        <f t="shared" si="8"/>
        <v>0</v>
      </c>
      <c r="O70" s="200"/>
      <c r="P70" s="263">
        <f t="shared" si="9"/>
        <v>0</v>
      </c>
      <c r="Q70" s="264">
        <f t="shared" si="10"/>
        <v>0</v>
      </c>
      <c r="R70" s="161"/>
      <c r="S70" s="161"/>
      <c r="T70" s="268">
        <f t="shared" si="11"/>
        <v>0</v>
      </c>
      <c r="U70" s="268">
        <f t="shared" si="12"/>
        <v>0</v>
      </c>
      <c r="V70" s="268">
        <f t="shared" si="13"/>
        <v>0</v>
      </c>
      <c r="X70" s="148"/>
      <c r="Y70" s="148"/>
      <c r="Z70" s="148"/>
      <c r="AA70" s="150"/>
      <c r="AB70" s="148"/>
      <c r="AC70" s="148"/>
      <c r="AD70" s="150"/>
      <c r="AE70" s="148"/>
      <c r="AF70" s="148"/>
      <c r="AG70" s="150"/>
    </row>
    <row r="71" spans="1:33" ht="24" customHeight="1">
      <c r="A71" s="145"/>
      <c r="B71" s="308"/>
      <c r="C71" s="309" t="s">
        <v>310</v>
      </c>
      <c r="D71" s="169"/>
      <c r="E71" s="202"/>
      <c r="F71" s="203"/>
      <c r="G71" s="257" t="s">
        <v>273</v>
      </c>
      <c r="H71" s="205"/>
      <c r="I71" s="206"/>
      <c r="J71" s="173"/>
      <c r="K71" s="206">
        <v>1</v>
      </c>
      <c r="L71" s="260">
        <f t="shared" si="7"/>
        <v>0</v>
      </c>
      <c r="M71" s="212"/>
      <c r="N71" s="260">
        <f t="shared" si="8"/>
        <v>0</v>
      </c>
      <c r="O71" s="204"/>
      <c r="P71" s="265">
        <f t="shared" si="9"/>
        <v>0</v>
      </c>
      <c r="Q71" s="266">
        <f t="shared" si="10"/>
        <v>0</v>
      </c>
      <c r="R71" s="177"/>
      <c r="S71" s="177"/>
      <c r="T71" s="269">
        <f t="shared" si="11"/>
        <v>0</v>
      </c>
      <c r="U71" s="269">
        <f t="shared" si="12"/>
        <v>0</v>
      </c>
      <c r="V71" s="269">
        <f t="shared" si="13"/>
        <v>0</v>
      </c>
      <c r="X71" s="148"/>
      <c r="Y71" s="148"/>
      <c r="Z71" s="148"/>
      <c r="AA71" s="150"/>
      <c r="AB71" s="148"/>
      <c r="AC71" s="148"/>
      <c r="AD71" s="150"/>
      <c r="AE71" s="148"/>
      <c r="AF71" s="148"/>
      <c r="AG71" s="150"/>
    </row>
    <row r="72" spans="1:33" ht="24" customHeight="1">
      <c r="A72" s="145"/>
      <c r="B72" s="308"/>
      <c r="C72" s="305" t="s">
        <v>311</v>
      </c>
      <c r="D72" s="154"/>
      <c r="E72" s="180" t="s">
        <v>796</v>
      </c>
      <c r="F72" s="181"/>
      <c r="G72" s="255" t="s">
        <v>273</v>
      </c>
      <c r="H72" s="182"/>
      <c r="I72" s="183"/>
      <c r="J72" s="183"/>
      <c r="K72" s="183">
        <v>1</v>
      </c>
      <c r="L72" s="258">
        <f t="shared" si="7"/>
        <v>0</v>
      </c>
      <c r="M72" s="179"/>
      <c r="N72" s="258">
        <f t="shared" si="8"/>
        <v>0</v>
      </c>
      <c r="O72" s="201"/>
      <c r="P72" s="261">
        <f t="shared" si="9"/>
        <v>0</v>
      </c>
      <c r="Q72" s="262">
        <f t="shared" si="10"/>
        <v>0</v>
      </c>
      <c r="R72" s="157"/>
      <c r="S72" s="157"/>
      <c r="T72" s="267">
        <f t="shared" si="11"/>
        <v>0</v>
      </c>
      <c r="U72" s="267">
        <f t="shared" si="12"/>
        <v>0</v>
      </c>
      <c r="V72" s="267">
        <f t="shared" si="13"/>
        <v>0</v>
      </c>
      <c r="X72" s="148"/>
      <c r="Y72" s="148"/>
      <c r="Z72" s="148"/>
      <c r="AA72" s="150"/>
      <c r="AB72" s="148"/>
      <c r="AC72" s="148"/>
      <c r="AD72" s="150"/>
      <c r="AE72" s="148"/>
      <c r="AF72" s="148"/>
      <c r="AG72" s="150"/>
    </row>
    <row r="73" spans="1:33" ht="24" customHeight="1">
      <c r="A73" s="145"/>
      <c r="B73" s="308"/>
      <c r="C73" s="309" t="s">
        <v>311</v>
      </c>
      <c r="D73" s="169"/>
      <c r="E73" s="202" t="s">
        <v>796</v>
      </c>
      <c r="F73" s="203"/>
      <c r="G73" s="257" t="s">
        <v>273</v>
      </c>
      <c r="H73" s="205"/>
      <c r="I73" s="206"/>
      <c r="J73" s="173"/>
      <c r="K73" s="206">
        <v>1</v>
      </c>
      <c r="L73" s="260">
        <f t="shared" si="7"/>
        <v>0</v>
      </c>
      <c r="M73" s="212"/>
      <c r="N73" s="260">
        <f t="shared" si="8"/>
        <v>0</v>
      </c>
      <c r="O73" s="204"/>
      <c r="P73" s="265">
        <f t="shared" si="9"/>
        <v>0</v>
      </c>
      <c r="Q73" s="266">
        <f t="shared" si="10"/>
        <v>0</v>
      </c>
      <c r="R73" s="177"/>
      <c r="S73" s="177"/>
      <c r="T73" s="269">
        <f t="shared" si="11"/>
        <v>0</v>
      </c>
      <c r="U73" s="269">
        <f t="shared" si="12"/>
        <v>0</v>
      </c>
      <c r="V73" s="269">
        <f t="shared" si="13"/>
        <v>0</v>
      </c>
      <c r="X73" s="148"/>
      <c r="Y73" s="148"/>
      <c r="Z73" s="148"/>
      <c r="AA73" s="150"/>
      <c r="AB73" s="148"/>
      <c r="AC73" s="148"/>
      <c r="AD73" s="150"/>
      <c r="AE73" s="148"/>
      <c r="AF73" s="148"/>
      <c r="AG73" s="150"/>
    </row>
    <row r="74" spans="1:33" ht="24" customHeight="1">
      <c r="A74" s="145"/>
      <c r="B74" s="308"/>
      <c r="C74" s="305" t="s">
        <v>312</v>
      </c>
      <c r="D74" s="154"/>
      <c r="E74" s="180" t="s">
        <v>877</v>
      </c>
      <c r="F74" s="181"/>
      <c r="G74" s="255" t="s">
        <v>273</v>
      </c>
      <c r="H74" s="182"/>
      <c r="I74" s="183"/>
      <c r="J74" s="183"/>
      <c r="K74" s="183">
        <v>1</v>
      </c>
      <c r="L74" s="258">
        <f t="shared" si="7"/>
        <v>0</v>
      </c>
      <c r="M74" s="179"/>
      <c r="N74" s="258">
        <f t="shared" si="8"/>
        <v>0</v>
      </c>
      <c r="O74" s="201"/>
      <c r="P74" s="261">
        <f t="shared" si="9"/>
        <v>0</v>
      </c>
      <c r="Q74" s="262">
        <f t="shared" si="10"/>
        <v>0</v>
      </c>
      <c r="R74" s="157"/>
      <c r="S74" s="157"/>
      <c r="T74" s="267">
        <f t="shared" si="11"/>
        <v>0</v>
      </c>
      <c r="U74" s="267">
        <f t="shared" si="12"/>
        <v>0</v>
      </c>
      <c r="V74" s="267">
        <f t="shared" si="13"/>
        <v>0</v>
      </c>
      <c r="X74" s="148"/>
      <c r="Y74" s="148"/>
      <c r="Z74" s="148"/>
      <c r="AA74" s="150"/>
      <c r="AB74" s="148"/>
      <c r="AC74" s="148"/>
      <c r="AD74" s="150"/>
      <c r="AE74" s="148"/>
      <c r="AF74" s="148"/>
      <c r="AG74" s="150"/>
    </row>
    <row r="75" spans="1:33" ht="24" customHeight="1">
      <c r="A75" s="145"/>
      <c r="B75" s="308"/>
      <c r="C75" s="309" t="s">
        <v>312</v>
      </c>
      <c r="D75" s="169"/>
      <c r="E75" s="202" t="s">
        <v>877</v>
      </c>
      <c r="F75" s="203"/>
      <c r="G75" s="271" t="s">
        <v>273</v>
      </c>
      <c r="H75" s="205"/>
      <c r="I75" s="206"/>
      <c r="J75" s="206"/>
      <c r="K75" s="206">
        <v>1</v>
      </c>
      <c r="L75" s="277">
        <f t="shared" si="7"/>
        <v>0</v>
      </c>
      <c r="M75" s="212"/>
      <c r="N75" s="277">
        <f t="shared" si="8"/>
        <v>0</v>
      </c>
      <c r="O75" s="208"/>
      <c r="P75" s="281">
        <f t="shared" si="9"/>
        <v>0</v>
      </c>
      <c r="Q75" s="282">
        <f t="shared" si="10"/>
        <v>0</v>
      </c>
      <c r="R75" s="209"/>
      <c r="S75" s="209"/>
      <c r="T75" s="293">
        <f t="shared" si="11"/>
        <v>0</v>
      </c>
      <c r="U75" s="293">
        <f t="shared" si="12"/>
        <v>0</v>
      </c>
      <c r="V75" s="293">
        <f t="shared" si="13"/>
        <v>0</v>
      </c>
      <c r="X75" s="148"/>
      <c r="Y75" s="148"/>
      <c r="Z75" s="148"/>
      <c r="AA75" s="150"/>
      <c r="AB75" s="148"/>
      <c r="AC75" s="148"/>
      <c r="AD75" s="150"/>
      <c r="AE75" s="148"/>
      <c r="AF75" s="148"/>
      <c r="AG75" s="150"/>
    </row>
    <row r="76" spans="1:33" ht="24" customHeight="1">
      <c r="A76" s="145"/>
      <c r="B76" s="308"/>
      <c r="C76" s="307" t="s">
        <v>428</v>
      </c>
      <c r="D76" s="158"/>
      <c r="E76" s="197" t="s">
        <v>419</v>
      </c>
      <c r="F76" s="198" t="s">
        <v>723</v>
      </c>
      <c r="G76" s="256" t="s">
        <v>273</v>
      </c>
      <c r="H76" s="213"/>
      <c r="I76" s="214"/>
      <c r="J76" s="214"/>
      <c r="K76" s="214">
        <v>1</v>
      </c>
      <c r="L76" s="259">
        <f t="shared" si="7"/>
        <v>0</v>
      </c>
      <c r="M76" s="200"/>
      <c r="N76" s="259">
        <f t="shared" si="8"/>
        <v>0</v>
      </c>
      <c r="O76" s="200"/>
      <c r="P76" s="263">
        <f t="shared" si="9"/>
        <v>0</v>
      </c>
      <c r="Q76" s="264">
        <f t="shared" si="10"/>
        <v>0</v>
      </c>
      <c r="R76" s="161"/>
      <c r="S76" s="161"/>
      <c r="T76" s="268">
        <f t="shared" si="11"/>
        <v>0</v>
      </c>
      <c r="U76" s="268">
        <f t="shared" si="12"/>
        <v>0</v>
      </c>
      <c r="V76" s="268">
        <f t="shared" si="13"/>
        <v>0</v>
      </c>
      <c r="X76" s="148"/>
      <c r="Y76" s="148"/>
      <c r="Z76" s="148"/>
      <c r="AA76" s="150"/>
      <c r="AB76" s="148"/>
      <c r="AC76" s="148"/>
      <c r="AD76" s="150"/>
      <c r="AE76" s="148"/>
      <c r="AF76" s="148"/>
      <c r="AG76" s="150"/>
    </row>
    <row r="77" spans="1:33" ht="24" customHeight="1">
      <c r="A77" s="145"/>
      <c r="B77" s="308"/>
      <c r="C77" s="307" t="s">
        <v>428</v>
      </c>
      <c r="D77" s="158"/>
      <c r="E77" s="197"/>
      <c r="F77" s="198"/>
      <c r="G77" s="256" t="s">
        <v>273</v>
      </c>
      <c r="H77" s="213"/>
      <c r="I77" s="214"/>
      <c r="J77" s="214"/>
      <c r="K77" s="214">
        <v>1</v>
      </c>
      <c r="L77" s="259">
        <f t="shared" si="7"/>
        <v>0</v>
      </c>
      <c r="M77" s="200"/>
      <c r="N77" s="259">
        <f t="shared" si="8"/>
        <v>0</v>
      </c>
      <c r="O77" s="200"/>
      <c r="P77" s="263">
        <f t="shared" si="9"/>
        <v>0</v>
      </c>
      <c r="Q77" s="264">
        <f t="shared" si="10"/>
        <v>0</v>
      </c>
      <c r="R77" s="161"/>
      <c r="S77" s="161"/>
      <c r="T77" s="268">
        <f t="shared" si="11"/>
        <v>0</v>
      </c>
      <c r="U77" s="268">
        <f t="shared" si="12"/>
        <v>0</v>
      </c>
      <c r="V77" s="268">
        <f t="shared" si="13"/>
        <v>0</v>
      </c>
      <c r="X77" s="148"/>
      <c r="Y77" s="148"/>
      <c r="Z77" s="148"/>
      <c r="AA77" s="150"/>
      <c r="AB77" s="148"/>
      <c r="AC77" s="148"/>
      <c r="AD77" s="150"/>
      <c r="AE77" s="148"/>
      <c r="AF77" s="148"/>
      <c r="AG77" s="150"/>
    </row>
    <row r="78" spans="1:33" ht="24" customHeight="1">
      <c r="A78" s="145"/>
      <c r="B78" s="306"/>
      <c r="C78" s="307" t="s">
        <v>428</v>
      </c>
      <c r="D78" s="158"/>
      <c r="E78" s="197"/>
      <c r="F78" s="198"/>
      <c r="G78" s="270" t="s">
        <v>273</v>
      </c>
      <c r="H78" s="213"/>
      <c r="I78" s="214"/>
      <c r="J78" s="214"/>
      <c r="K78" s="214">
        <v>1</v>
      </c>
      <c r="L78" s="273">
        <f t="shared" si="7"/>
        <v>0</v>
      </c>
      <c r="M78" s="210"/>
      <c r="N78" s="273">
        <f t="shared" si="8"/>
        <v>0</v>
      </c>
      <c r="O78" s="211"/>
      <c r="P78" s="279">
        <f t="shared" si="9"/>
        <v>0</v>
      </c>
      <c r="Q78" s="280">
        <f t="shared" si="10"/>
        <v>0</v>
      </c>
      <c r="R78" s="192"/>
      <c r="S78" s="192"/>
      <c r="T78" s="288">
        <f t="shared" si="11"/>
        <v>0</v>
      </c>
      <c r="U78" s="288">
        <f t="shared" si="12"/>
        <v>0</v>
      </c>
      <c r="V78" s="288">
        <f t="shared" si="13"/>
        <v>0</v>
      </c>
      <c r="X78" s="148"/>
      <c r="Y78" s="148"/>
      <c r="Z78" s="148"/>
      <c r="AA78" s="150"/>
      <c r="AB78" s="148"/>
      <c r="AC78" s="148"/>
      <c r="AD78" s="150"/>
      <c r="AE78" s="148"/>
      <c r="AF78" s="148"/>
      <c r="AG78" s="150"/>
    </row>
    <row r="79" spans="1:33" ht="24" customHeight="1">
      <c r="A79" s="145"/>
      <c r="B79" s="308"/>
      <c r="C79" s="307" t="s">
        <v>428</v>
      </c>
      <c r="D79" s="158"/>
      <c r="E79" s="197"/>
      <c r="F79" s="198"/>
      <c r="G79" s="256" t="s">
        <v>273</v>
      </c>
      <c r="H79" s="166"/>
      <c r="I79" s="167"/>
      <c r="J79" s="167"/>
      <c r="K79" s="167">
        <v>1</v>
      </c>
      <c r="L79" s="259">
        <f t="shared" si="7"/>
        <v>0</v>
      </c>
      <c r="M79" s="159"/>
      <c r="N79" s="259">
        <f t="shared" si="8"/>
        <v>0</v>
      </c>
      <c r="O79" s="163"/>
      <c r="P79" s="263">
        <f t="shared" si="9"/>
        <v>0</v>
      </c>
      <c r="Q79" s="264">
        <f t="shared" si="10"/>
        <v>0</v>
      </c>
      <c r="R79" s="161"/>
      <c r="S79" s="161"/>
      <c r="T79" s="268">
        <f t="shared" si="11"/>
        <v>0</v>
      </c>
      <c r="U79" s="268">
        <f t="shared" si="12"/>
        <v>0</v>
      </c>
      <c r="V79" s="268">
        <f t="shared" si="13"/>
        <v>0</v>
      </c>
      <c r="X79" s="148"/>
      <c r="Y79" s="148"/>
      <c r="Z79" s="148"/>
      <c r="AA79" s="150"/>
      <c r="AB79" s="148"/>
      <c r="AC79" s="148"/>
      <c r="AD79" s="150"/>
      <c r="AE79" s="148"/>
      <c r="AF79" s="148"/>
      <c r="AG79" s="150"/>
    </row>
    <row r="80" spans="1:33" ht="24" customHeight="1">
      <c r="A80" s="145"/>
      <c r="B80" s="308"/>
      <c r="C80" s="309" t="s">
        <v>428</v>
      </c>
      <c r="D80" s="169"/>
      <c r="E80" s="202"/>
      <c r="F80" s="203"/>
      <c r="G80" s="257" t="s">
        <v>273</v>
      </c>
      <c r="H80" s="172"/>
      <c r="I80" s="173"/>
      <c r="J80" s="173"/>
      <c r="K80" s="173">
        <v>1</v>
      </c>
      <c r="L80" s="260">
        <f t="shared" si="7"/>
        <v>0</v>
      </c>
      <c r="M80" s="175"/>
      <c r="N80" s="260">
        <f t="shared" si="8"/>
        <v>0</v>
      </c>
      <c r="O80" s="204"/>
      <c r="P80" s="265">
        <f t="shared" si="9"/>
        <v>0</v>
      </c>
      <c r="Q80" s="266">
        <f t="shared" si="10"/>
        <v>0</v>
      </c>
      <c r="R80" s="177"/>
      <c r="S80" s="177"/>
      <c r="T80" s="269">
        <f t="shared" si="11"/>
        <v>0</v>
      </c>
      <c r="U80" s="269">
        <f t="shared" si="12"/>
        <v>0</v>
      </c>
      <c r="V80" s="269">
        <f t="shared" si="13"/>
        <v>0</v>
      </c>
      <c r="X80" s="148"/>
      <c r="Y80" s="148"/>
      <c r="Z80" s="148"/>
      <c r="AA80" s="150"/>
      <c r="AB80" s="148"/>
      <c r="AC80" s="148"/>
      <c r="AD80" s="150"/>
      <c r="AE80" s="148"/>
      <c r="AF80" s="148"/>
      <c r="AG80" s="150"/>
    </row>
    <row r="81" spans="1:33" ht="24" customHeight="1">
      <c r="A81" s="145"/>
      <c r="B81" s="308"/>
      <c r="C81" s="305" t="s">
        <v>313</v>
      </c>
      <c r="D81" s="154"/>
      <c r="E81" s="180"/>
      <c r="F81" s="181"/>
      <c r="G81" s="255" t="s">
        <v>273</v>
      </c>
      <c r="H81" s="182"/>
      <c r="I81" s="183"/>
      <c r="J81" s="183"/>
      <c r="K81" s="183">
        <v>1</v>
      </c>
      <c r="L81" s="258">
        <f t="shared" si="7"/>
        <v>0</v>
      </c>
      <c r="M81" s="179"/>
      <c r="N81" s="258">
        <f t="shared" si="8"/>
        <v>0</v>
      </c>
      <c r="O81" s="179"/>
      <c r="P81" s="261">
        <f t="shared" si="9"/>
        <v>0</v>
      </c>
      <c r="Q81" s="262">
        <f t="shared" si="10"/>
        <v>0</v>
      </c>
      <c r="R81" s="157"/>
      <c r="S81" s="157"/>
      <c r="T81" s="267">
        <f t="shared" si="11"/>
        <v>0</v>
      </c>
      <c r="U81" s="267">
        <f t="shared" si="12"/>
        <v>0</v>
      </c>
      <c r="V81" s="267">
        <f t="shared" si="13"/>
        <v>0</v>
      </c>
      <c r="X81" s="148"/>
      <c r="Y81" s="148"/>
      <c r="Z81" s="148"/>
      <c r="AA81" s="150"/>
      <c r="AB81" s="148"/>
      <c r="AC81" s="148"/>
      <c r="AD81" s="150"/>
      <c r="AE81" s="148"/>
      <c r="AF81" s="148"/>
      <c r="AG81" s="150"/>
    </row>
    <row r="82" spans="1:33" ht="24" customHeight="1">
      <c r="A82" s="145"/>
      <c r="B82" s="308"/>
      <c r="C82" s="309" t="s">
        <v>313</v>
      </c>
      <c r="D82" s="169"/>
      <c r="E82" s="202"/>
      <c r="F82" s="203"/>
      <c r="G82" s="257" t="s">
        <v>273</v>
      </c>
      <c r="H82" s="205"/>
      <c r="I82" s="206"/>
      <c r="J82" s="173"/>
      <c r="K82" s="206">
        <v>1</v>
      </c>
      <c r="L82" s="260">
        <f t="shared" si="7"/>
        <v>0</v>
      </c>
      <c r="M82" s="212"/>
      <c r="N82" s="260">
        <f t="shared" si="8"/>
        <v>0</v>
      </c>
      <c r="O82" s="212"/>
      <c r="P82" s="265">
        <f t="shared" si="9"/>
        <v>0</v>
      </c>
      <c r="Q82" s="266">
        <f t="shared" si="10"/>
        <v>0</v>
      </c>
      <c r="R82" s="209"/>
      <c r="S82" s="209"/>
      <c r="T82" s="293">
        <f t="shared" si="11"/>
        <v>0</v>
      </c>
      <c r="U82" s="293">
        <f t="shared" si="12"/>
        <v>0</v>
      </c>
      <c r="V82" s="293">
        <f t="shared" si="13"/>
        <v>0</v>
      </c>
      <c r="X82" s="148"/>
      <c r="Y82" s="148"/>
      <c r="Z82" s="148"/>
      <c r="AA82" s="150"/>
      <c r="AB82" s="148"/>
      <c r="AC82" s="148"/>
      <c r="AD82" s="150"/>
      <c r="AE82" s="148"/>
      <c r="AF82" s="148"/>
      <c r="AG82" s="150"/>
    </row>
    <row r="83" spans="1:33" ht="24" customHeight="1">
      <c r="A83" s="145"/>
      <c r="B83" s="308"/>
      <c r="C83" s="305" t="s">
        <v>305</v>
      </c>
      <c r="D83" s="154" t="s">
        <v>395</v>
      </c>
      <c r="E83" s="180"/>
      <c r="F83" s="181"/>
      <c r="G83" s="255" t="s">
        <v>273</v>
      </c>
      <c r="H83" s="182"/>
      <c r="I83" s="183"/>
      <c r="J83" s="184"/>
      <c r="K83" s="184">
        <v>1</v>
      </c>
      <c r="L83" s="258">
        <f t="shared" si="7"/>
        <v>0</v>
      </c>
      <c r="M83" s="185"/>
      <c r="N83" s="258">
        <f t="shared" si="8"/>
        <v>0</v>
      </c>
      <c r="O83" s="194"/>
      <c r="P83" s="261">
        <f t="shared" si="9"/>
        <v>0</v>
      </c>
      <c r="Q83" s="262">
        <f t="shared" si="10"/>
        <v>0</v>
      </c>
      <c r="R83" s="157"/>
      <c r="S83" s="157"/>
      <c r="T83" s="267">
        <f t="shared" si="11"/>
        <v>0</v>
      </c>
      <c r="U83" s="267">
        <f t="shared" si="12"/>
        <v>0</v>
      </c>
      <c r="V83" s="267">
        <f t="shared" si="13"/>
        <v>0</v>
      </c>
      <c r="X83" s="148"/>
      <c r="Y83" s="148"/>
      <c r="Z83" s="148"/>
      <c r="AA83" s="150"/>
      <c r="AB83" s="148"/>
      <c r="AC83" s="148"/>
      <c r="AD83" s="150"/>
      <c r="AE83" s="148"/>
      <c r="AF83" s="148"/>
      <c r="AG83" s="150"/>
    </row>
    <row r="84" spans="1:33" ht="24" customHeight="1">
      <c r="A84" s="145"/>
      <c r="B84" s="306"/>
      <c r="C84" s="307" t="s">
        <v>305</v>
      </c>
      <c r="D84" s="158" t="s">
        <v>382</v>
      </c>
      <c r="E84" s="197"/>
      <c r="F84" s="198"/>
      <c r="G84" s="270" t="s">
        <v>273</v>
      </c>
      <c r="H84" s="213"/>
      <c r="I84" s="214"/>
      <c r="J84" s="214"/>
      <c r="K84" s="214">
        <v>1</v>
      </c>
      <c r="L84" s="273">
        <f t="shared" si="7"/>
        <v>0</v>
      </c>
      <c r="M84" s="210"/>
      <c r="N84" s="273">
        <f t="shared" si="8"/>
        <v>0</v>
      </c>
      <c r="O84" s="211"/>
      <c r="P84" s="279">
        <f t="shared" si="9"/>
        <v>0</v>
      </c>
      <c r="Q84" s="280">
        <f t="shared" si="10"/>
        <v>0</v>
      </c>
      <c r="R84" s="192"/>
      <c r="S84" s="192"/>
      <c r="T84" s="288">
        <f t="shared" si="11"/>
        <v>0</v>
      </c>
      <c r="U84" s="288">
        <f t="shared" si="12"/>
        <v>0</v>
      </c>
      <c r="V84" s="288">
        <f t="shared" si="13"/>
        <v>0</v>
      </c>
      <c r="X84" s="148"/>
      <c r="Y84" s="148"/>
      <c r="Z84" s="148"/>
      <c r="AA84" s="150"/>
      <c r="AB84" s="148"/>
      <c r="AC84" s="148"/>
      <c r="AD84" s="150"/>
      <c r="AE84" s="148"/>
      <c r="AF84" s="148"/>
      <c r="AG84" s="150"/>
    </row>
    <row r="85" spans="1:33" ht="24" customHeight="1">
      <c r="A85" s="145"/>
      <c r="B85" s="306"/>
      <c r="C85" s="307" t="s">
        <v>305</v>
      </c>
      <c r="D85" s="158" t="s">
        <v>382</v>
      </c>
      <c r="E85" s="197"/>
      <c r="F85" s="198"/>
      <c r="G85" s="256" t="s">
        <v>273</v>
      </c>
      <c r="H85" s="166"/>
      <c r="I85" s="167"/>
      <c r="J85" s="167"/>
      <c r="K85" s="167">
        <v>1</v>
      </c>
      <c r="L85" s="259">
        <f t="shared" si="7"/>
        <v>0</v>
      </c>
      <c r="M85" s="159"/>
      <c r="N85" s="259">
        <f t="shared" si="8"/>
        <v>0</v>
      </c>
      <c r="O85" s="163"/>
      <c r="P85" s="263">
        <f t="shared" si="9"/>
        <v>0</v>
      </c>
      <c r="Q85" s="264">
        <f t="shared" si="10"/>
        <v>0</v>
      </c>
      <c r="R85" s="161"/>
      <c r="S85" s="161"/>
      <c r="T85" s="268">
        <f t="shared" si="11"/>
        <v>0</v>
      </c>
      <c r="U85" s="268">
        <f t="shared" si="12"/>
        <v>0</v>
      </c>
      <c r="V85" s="268">
        <f t="shared" si="13"/>
        <v>0</v>
      </c>
      <c r="X85" s="148"/>
      <c r="Y85" s="148"/>
      <c r="Z85" s="148"/>
      <c r="AA85" s="150"/>
      <c r="AB85" s="148"/>
      <c r="AC85" s="148"/>
      <c r="AD85" s="150"/>
      <c r="AE85" s="148"/>
      <c r="AF85" s="148"/>
      <c r="AG85" s="150"/>
    </row>
    <row r="86" spans="1:33" ht="24" customHeight="1">
      <c r="A86" s="145"/>
      <c r="B86" s="306"/>
      <c r="C86" s="307" t="s">
        <v>305</v>
      </c>
      <c r="D86" s="158" t="s">
        <v>382</v>
      </c>
      <c r="E86" s="197"/>
      <c r="F86" s="198"/>
      <c r="G86" s="270" t="s">
        <v>273</v>
      </c>
      <c r="H86" s="213"/>
      <c r="I86" s="214"/>
      <c r="J86" s="214"/>
      <c r="K86" s="214">
        <v>1</v>
      </c>
      <c r="L86" s="273">
        <f>ROUNDDOWN(H86*I86*J86*K86,3)</f>
        <v>0</v>
      </c>
      <c r="M86" s="210"/>
      <c r="N86" s="273">
        <f>M86*L86</f>
        <v>0</v>
      </c>
      <c r="O86" s="211"/>
      <c r="P86" s="279">
        <f>L86*O86</f>
        <v>0</v>
      </c>
      <c r="Q86" s="280">
        <f>N86-P86</f>
        <v>0</v>
      </c>
      <c r="R86" s="192"/>
      <c r="S86" s="192"/>
      <c r="T86" s="288">
        <f>IF(S86="",R86,MIN(R86:S86))</f>
        <v>0</v>
      </c>
      <c r="U86" s="288">
        <f t="shared" si="12"/>
        <v>0</v>
      </c>
      <c r="V86" s="288">
        <f t="shared" si="13"/>
        <v>0</v>
      </c>
      <c r="X86" s="148"/>
      <c r="Y86" s="148"/>
      <c r="Z86" s="148"/>
      <c r="AA86" s="150"/>
      <c r="AB86" s="148"/>
      <c r="AC86" s="148"/>
      <c r="AD86" s="150"/>
      <c r="AE86" s="148"/>
      <c r="AF86" s="148"/>
      <c r="AG86" s="150"/>
    </row>
    <row r="87" spans="1:33" ht="24" customHeight="1">
      <c r="A87" s="145"/>
      <c r="B87" s="306"/>
      <c r="C87" s="307" t="s">
        <v>305</v>
      </c>
      <c r="D87" s="158" t="s">
        <v>382</v>
      </c>
      <c r="E87" s="197"/>
      <c r="F87" s="198"/>
      <c r="G87" s="256" t="s">
        <v>273</v>
      </c>
      <c r="H87" s="166"/>
      <c r="I87" s="167"/>
      <c r="J87" s="167"/>
      <c r="K87" s="167">
        <v>1</v>
      </c>
      <c r="L87" s="259">
        <f>ROUNDDOWN(H87*I87*J87*K87,3)</f>
        <v>0</v>
      </c>
      <c r="M87" s="159"/>
      <c r="N87" s="259">
        <f>M87*L87</f>
        <v>0</v>
      </c>
      <c r="O87" s="163"/>
      <c r="P87" s="263">
        <f>L87*O87</f>
        <v>0</v>
      </c>
      <c r="Q87" s="264">
        <f>N87-P87</f>
        <v>0</v>
      </c>
      <c r="R87" s="161"/>
      <c r="S87" s="161"/>
      <c r="T87" s="268">
        <f>IF(S87="",R87,MIN(R87:S87))</f>
        <v>0</v>
      </c>
      <c r="U87" s="268">
        <f t="shared" si="12"/>
        <v>0</v>
      </c>
      <c r="V87" s="268">
        <f t="shared" si="13"/>
        <v>0</v>
      </c>
      <c r="X87" s="148"/>
      <c r="Y87" s="148"/>
      <c r="Z87" s="148"/>
      <c r="AA87" s="150"/>
      <c r="AB87" s="148"/>
      <c r="AC87" s="148"/>
      <c r="AD87" s="150"/>
      <c r="AE87" s="148"/>
      <c r="AF87" s="148"/>
      <c r="AG87" s="150"/>
    </row>
    <row r="88" spans="1:33" ht="24" customHeight="1">
      <c r="A88" s="145"/>
      <c r="B88" s="306"/>
      <c r="C88" s="307" t="s">
        <v>305</v>
      </c>
      <c r="D88" s="158" t="s">
        <v>384</v>
      </c>
      <c r="E88" s="197"/>
      <c r="F88" s="198"/>
      <c r="G88" s="256" t="s">
        <v>273</v>
      </c>
      <c r="H88" s="166"/>
      <c r="I88" s="167"/>
      <c r="J88" s="167"/>
      <c r="K88" s="167">
        <v>1</v>
      </c>
      <c r="L88" s="259">
        <f t="shared" si="7"/>
        <v>0</v>
      </c>
      <c r="M88" s="159"/>
      <c r="N88" s="259">
        <f t="shared" si="8"/>
        <v>0</v>
      </c>
      <c r="O88" s="163"/>
      <c r="P88" s="263">
        <f t="shared" si="9"/>
        <v>0</v>
      </c>
      <c r="Q88" s="264">
        <f t="shared" si="10"/>
        <v>0</v>
      </c>
      <c r="R88" s="161"/>
      <c r="S88" s="161"/>
      <c r="T88" s="268">
        <f t="shared" si="11"/>
        <v>0</v>
      </c>
      <c r="U88" s="268">
        <f t="shared" si="12"/>
        <v>0</v>
      </c>
      <c r="V88" s="268">
        <f t="shared" si="13"/>
        <v>0</v>
      </c>
      <c r="X88" s="148"/>
      <c r="Y88" s="148"/>
      <c r="Z88" s="148"/>
      <c r="AA88" s="150"/>
      <c r="AB88" s="148"/>
      <c r="AC88" s="148"/>
      <c r="AD88" s="150"/>
      <c r="AE88" s="148"/>
      <c r="AF88" s="148"/>
      <c r="AG88" s="150"/>
    </row>
    <row r="89" spans="1:33" ht="24" customHeight="1">
      <c r="A89" s="145"/>
      <c r="B89" s="306"/>
      <c r="C89" s="309" t="s">
        <v>305</v>
      </c>
      <c r="D89" s="169" t="s">
        <v>384</v>
      </c>
      <c r="E89" s="202"/>
      <c r="F89" s="203"/>
      <c r="G89" s="257" t="s">
        <v>273</v>
      </c>
      <c r="H89" s="172"/>
      <c r="I89" s="173"/>
      <c r="J89" s="173"/>
      <c r="K89" s="173">
        <v>1</v>
      </c>
      <c r="L89" s="260">
        <f t="shared" si="7"/>
        <v>0</v>
      </c>
      <c r="M89" s="175"/>
      <c r="N89" s="260">
        <f t="shared" si="8"/>
        <v>0</v>
      </c>
      <c r="O89" s="204"/>
      <c r="P89" s="265">
        <f t="shared" si="9"/>
        <v>0</v>
      </c>
      <c r="Q89" s="266">
        <f t="shared" si="10"/>
        <v>0</v>
      </c>
      <c r="R89" s="177"/>
      <c r="S89" s="177"/>
      <c r="T89" s="269">
        <f t="shared" si="11"/>
        <v>0</v>
      </c>
      <c r="U89" s="269">
        <f t="shared" si="12"/>
        <v>0</v>
      </c>
      <c r="V89" s="269">
        <f t="shared" si="13"/>
        <v>0</v>
      </c>
      <c r="X89" s="148"/>
      <c r="Y89" s="148"/>
      <c r="Z89" s="148"/>
      <c r="AA89" s="150"/>
      <c r="AB89" s="148"/>
      <c r="AC89" s="148"/>
      <c r="AD89" s="150"/>
      <c r="AE89" s="148"/>
      <c r="AF89" s="148"/>
      <c r="AG89" s="150"/>
    </row>
    <row r="90" spans="1:33" ht="24" customHeight="1">
      <c r="A90" s="145"/>
      <c r="B90" s="304" t="s">
        <v>289</v>
      </c>
      <c r="C90" s="305" t="s">
        <v>306</v>
      </c>
      <c r="D90" s="154" t="s">
        <v>382</v>
      </c>
      <c r="E90" s="180"/>
      <c r="F90" s="181"/>
      <c r="G90" s="255" t="s">
        <v>273</v>
      </c>
      <c r="H90" s="182"/>
      <c r="I90" s="183"/>
      <c r="J90" s="183"/>
      <c r="K90" s="183">
        <v>1</v>
      </c>
      <c r="L90" s="258">
        <f t="shared" si="7"/>
        <v>0</v>
      </c>
      <c r="M90" s="155"/>
      <c r="N90" s="258">
        <f t="shared" si="8"/>
        <v>0</v>
      </c>
      <c r="O90" s="201"/>
      <c r="P90" s="261">
        <f t="shared" si="9"/>
        <v>0</v>
      </c>
      <c r="Q90" s="262">
        <f t="shared" si="10"/>
        <v>0</v>
      </c>
      <c r="R90" s="157"/>
      <c r="S90" s="157"/>
      <c r="T90" s="267">
        <f t="shared" si="11"/>
        <v>0</v>
      </c>
      <c r="U90" s="267">
        <f t="shared" si="12"/>
        <v>0</v>
      </c>
      <c r="V90" s="267">
        <f t="shared" si="13"/>
        <v>0</v>
      </c>
      <c r="X90" s="148"/>
      <c r="Y90" s="148"/>
      <c r="Z90" s="148"/>
      <c r="AA90" s="150"/>
      <c r="AB90" s="148"/>
      <c r="AC90" s="148"/>
      <c r="AD90" s="150"/>
      <c r="AE90" s="148"/>
      <c r="AF90" s="148"/>
      <c r="AG90" s="150"/>
    </row>
    <row r="91" spans="1:33" ht="24" customHeight="1">
      <c r="A91" s="145"/>
      <c r="B91" s="306"/>
      <c r="C91" s="309" t="s">
        <v>306</v>
      </c>
      <c r="D91" s="169" t="s">
        <v>394</v>
      </c>
      <c r="E91" s="202"/>
      <c r="F91" s="203"/>
      <c r="G91" s="257" t="s">
        <v>273</v>
      </c>
      <c r="H91" s="205"/>
      <c r="I91" s="206"/>
      <c r="J91" s="206"/>
      <c r="K91" s="206">
        <v>1</v>
      </c>
      <c r="L91" s="276">
        <f t="shared" si="7"/>
        <v>0</v>
      </c>
      <c r="M91" s="207"/>
      <c r="N91" s="260">
        <f t="shared" si="8"/>
        <v>0</v>
      </c>
      <c r="O91" s="208"/>
      <c r="P91" s="265">
        <f t="shared" si="9"/>
        <v>0</v>
      </c>
      <c r="Q91" s="266">
        <f t="shared" si="10"/>
        <v>0</v>
      </c>
      <c r="R91" s="209"/>
      <c r="S91" s="209"/>
      <c r="T91" s="293">
        <f t="shared" si="11"/>
        <v>0</v>
      </c>
      <c r="U91" s="293">
        <f t="shared" si="12"/>
        <v>0</v>
      </c>
      <c r="V91" s="293">
        <f t="shared" si="13"/>
        <v>0</v>
      </c>
      <c r="X91" s="148"/>
      <c r="Y91" s="148"/>
      <c r="Z91" s="148"/>
      <c r="AA91" s="150"/>
      <c r="AB91" s="148"/>
      <c r="AC91" s="148"/>
      <c r="AD91" s="150"/>
      <c r="AE91" s="148"/>
      <c r="AF91" s="148"/>
      <c r="AG91" s="150"/>
    </row>
    <row r="92" spans="1:33" ht="24" customHeight="1">
      <c r="A92" s="145"/>
      <c r="B92" s="308"/>
      <c r="C92" s="305" t="s">
        <v>307</v>
      </c>
      <c r="D92" s="154" t="s">
        <v>382</v>
      </c>
      <c r="E92" s="180"/>
      <c r="F92" s="181"/>
      <c r="G92" s="255" t="s">
        <v>273</v>
      </c>
      <c r="H92" s="182"/>
      <c r="I92" s="183"/>
      <c r="J92" s="183"/>
      <c r="K92" s="183">
        <v>1</v>
      </c>
      <c r="L92" s="258">
        <f t="shared" si="7"/>
        <v>0</v>
      </c>
      <c r="M92" s="155"/>
      <c r="N92" s="258">
        <f t="shared" si="8"/>
        <v>0</v>
      </c>
      <c r="O92" s="201"/>
      <c r="P92" s="261">
        <f t="shared" si="9"/>
        <v>0</v>
      </c>
      <c r="Q92" s="262">
        <f t="shared" si="10"/>
        <v>0</v>
      </c>
      <c r="R92" s="157"/>
      <c r="S92" s="157"/>
      <c r="T92" s="267">
        <f t="shared" si="11"/>
        <v>0</v>
      </c>
      <c r="U92" s="267">
        <f t="shared" si="12"/>
        <v>0</v>
      </c>
      <c r="V92" s="267">
        <f t="shared" si="13"/>
        <v>0</v>
      </c>
      <c r="X92" s="148"/>
      <c r="Y92" s="148"/>
      <c r="Z92" s="148"/>
      <c r="AA92" s="150"/>
      <c r="AB92" s="148"/>
      <c r="AC92" s="148"/>
      <c r="AD92" s="150"/>
      <c r="AE92" s="148"/>
      <c r="AF92" s="148"/>
      <c r="AG92" s="150"/>
    </row>
    <row r="93" spans="1:33" ht="24" customHeight="1">
      <c r="A93" s="145"/>
      <c r="B93" s="308"/>
      <c r="C93" s="307" t="s">
        <v>307</v>
      </c>
      <c r="D93" s="158" t="s">
        <v>382</v>
      </c>
      <c r="E93" s="164"/>
      <c r="F93" s="165"/>
      <c r="G93" s="256" t="s">
        <v>273</v>
      </c>
      <c r="H93" s="166"/>
      <c r="I93" s="167"/>
      <c r="J93" s="167"/>
      <c r="K93" s="167">
        <v>1</v>
      </c>
      <c r="L93" s="259">
        <f t="shared" si="7"/>
        <v>0</v>
      </c>
      <c r="M93" s="159"/>
      <c r="N93" s="259">
        <f t="shared" si="8"/>
        <v>0</v>
      </c>
      <c r="O93" s="163"/>
      <c r="P93" s="263">
        <f t="shared" si="9"/>
        <v>0</v>
      </c>
      <c r="Q93" s="264">
        <f t="shared" si="10"/>
        <v>0</v>
      </c>
      <c r="R93" s="161"/>
      <c r="S93" s="161"/>
      <c r="T93" s="268">
        <f t="shared" si="11"/>
        <v>0</v>
      </c>
      <c r="U93" s="268">
        <f t="shared" si="12"/>
        <v>0</v>
      </c>
      <c r="V93" s="268">
        <f t="shared" si="13"/>
        <v>0</v>
      </c>
      <c r="X93" s="148"/>
      <c r="Y93" s="148"/>
      <c r="Z93" s="148"/>
      <c r="AA93" s="150"/>
      <c r="AB93" s="148"/>
      <c r="AC93" s="148"/>
      <c r="AD93" s="150"/>
      <c r="AE93" s="148"/>
      <c r="AF93" s="148"/>
      <c r="AG93" s="150"/>
    </row>
    <row r="94" spans="1:33" ht="24" customHeight="1">
      <c r="A94" s="145"/>
      <c r="B94" s="308"/>
      <c r="C94" s="307" t="s">
        <v>307</v>
      </c>
      <c r="D94" s="158" t="s">
        <v>383</v>
      </c>
      <c r="E94" s="197"/>
      <c r="F94" s="198"/>
      <c r="G94" s="256" t="s">
        <v>273</v>
      </c>
      <c r="H94" s="166"/>
      <c r="I94" s="167"/>
      <c r="J94" s="167"/>
      <c r="K94" s="167">
        <v>1</v>
      </c>
      <c r="L94" s="259">
        <f t="shared" si="7"/>
        <v>0</v>
      </c>
      <c r="M94" s="159"/>
      <c r="N94" s="259">
        <f t="shared" si="8"/>
        <v>0</v>
      </c>
      <c r="O94" s="163"/>
      <c r="P94" s="263">
        <f t="shared" si="9"/>
        <v>0</v>
      </c>
      <c r="Q94" s="264">
        <f t="shared" si="10"/>
        <v>0</v>
      </c>
      <c r="R94" s="161"/>
      <c r="S94" s="161"/>
      <c r="T94" s="268">
        <f t="shared" si="11"/>
        <v>0</v>
      </c>
      <c r="U94" s="268">
        <f t="shared" si="12"/>
        <v>0</v>
      </c>
      <c r="V94" s="268">
        <f t="shared" si="13"/>
        <v>0</v>
      </c>
      <c r="X94" s="148"/>
      <c r="Y94" s="148"/>
      <c r="Z94" s="148"/>
      <c r="AA94" s="150"/>
      <c r="AB94" s="148"/>
      <c r="AC94" s="148"/>
      <c r="AD94" s="150"/>
      <c r="AE94" s="148"/>
      <c r="AF94" s="148"/>
      <c r="AG94" s="150"/>
    </row>
    <row r="95" spans="1:33" ht="24" customHeight="1">
      <c r="A95" s="145"/>
      <c r="B95" s="308"/>
      <c r="C95" s="307" t="s">
        <v>307</v>
      </c>
      <c r="D95" s="158" t="s">
        <v>383</v>
      </c>
      <c r="E95" s="197"/>
      <c r="F95" s="198"/>
      <c r="G95" s="256" t="s">
        <v>273</v>
      </c>
      <c r="H95" s="166"/>
      <c r="I95" s="167"/>
      <c r="J95" s="167"/>
      <c r="K95" s="167">
        <v>1</v>
      </c>
      <c r="L95" s="259">
        <f t="shared" si="7"/>
        <v>0</v>
      </c>
      <c r="M95" s="159"/>
      <c r="N95" s="259">
        <f t="shared" si="8"/>
        <v>0</v>
      </c>
      <c r="O95" s="163"/>
      <c r="P95" s="263">
        <f t="shared" si="9"/>
        <v>0</v>
      </c>
      <c r="Q95" s="264">
        <f t="shared" si="10"/>
        <v>0</v>
      </c>
      <c r="R95" s="161"/>
      <c r="S95" s="161"/>
      <c r="T95" s="268">
        <f t="shared" si="11"/>
        <v>0</v>
      </c>
      <c r="U95" s="268">
        <f t="shared" si="12"/>
        <v>0</v>
      </c>
      <c r="V95" s="268">
        <f t="shared" si="13"/>
        <v>0</v>
      </c>
      <c r="X95" s="148"/>
      <c r="Y95" s="148"/>
      <c r="Z95" s="148"/>
      <c r="AA95" s="150"/>
      <c r="AB95" s="148"/>
      <c r="AC95" s="148"/>
      <c r="AD95" s="150"/>
      <c r="AE95" s="148"/>
      <c r="AF95" s="148"/>
      <c r="AG95" s="150"/>
    </row>
    <row r="96" spans="1:33" ht="24" customHeight="1">
      <c r="A96" s="145"/>
      <c r="B96" s="308"/>
      <c r="C96" s="307" t="s">
        <v>307</v>
      </c>
      <c r="D96" s="158"/>
      <c r="E96" s="197"/>
      <c r="F96" s="198"/>
      <c r="G96" s="256" t="s">
        <v>273</v>
      </c>
      <c r="H96" s="166"/>
      <c r="I96" s="167"/>
      <c r="J96" s="167"/>
      <c r="K96" s="167">
        <v>1</v>
      </c>
      <c r="L96" s="259">
        <f t="shared" si="7"/>
        <v>0</v>
      </c>
      <c r="M96" s="159"/>
      <c r="N96" s="259">
        <f t="shared" si="8"/>
        <v>0</v>
      </c>
      <c r="O96" s="163"/>
      <c r="P96" s="263">
        <f t="shared" si="9"/>
        <v>0</v>
      </c>
      <c r="Q96" s="264">
        <f t="shared" si="10"/>
        <v>0</v>
      </c>
      <c r="R96" s="161"/>
      <c r="S96" s="161"/>
      <c r="T96" s="268">
        <f t="shared" si="11"/>
        <v>0</v>
      </c>
      <c r="U96" s="268">
        <f t="shared" si="12"/>
        <v>0</v>
      </c>
      <c r="V96" s="268">
        <f t="shared" si="13"/>
        <v>0</v>
      </c>
      <c r="X96" s="148"/>
      <c r="Y96" s="148"/>
      <c r="Z96" s="148"/>
      <c r="AA96" s="150"/>
      <c r="AB96" s="148"/>
      <c r="AC96" s="148"/>
      <c r="AD96" s="150"/>
      <c r="AE96" s="148"/>
      <c r="AF96" s="148"/>
      <c r="AG96" s="150"/>
    </row>
    <row r="97" spans="1:33" ht="24" customHeight="1">
      <c r="A97" s="145"/>
      <c r="B97" s="308"/>
      <c r="C97" s="309" t="s">
        <v>307</v>
      </c>
      <c r="D97" s="169"/>
      <c r="E97" s="202"/>
      <c r="F97" s="203"/>
      <c r="G97" s="257" t="s">
        <v>273</v>
      </c>
      <c r="H97" s="172"/>
      <c r="I97" s="173"/>
      <c r="J97" s="173"/>
      <c r="K97" s="173">
        <v>1</v>
      </c>
      <c r="L97" s="260">
        <f t="shared" si="7"/>
        <v>0</v>
      </c>
      <c r="M97" s="175"/>
      <c r="N97" s="260">
        <f t="shared" si="8"/>
        <v>0</v>
      </c>
      <c r="O97" s="204"/>
      <c r="P97" s="265">
        <f t="shared" si="9"/>
        <v>0</v>
      </c>
      <c r="Q97" s="266">
        <f t="shared" si="10"/>
        <v>0</v>
      </c>
      <c r="R97" s="177"/>
      <c r="S97" s="177"/>
      <c r="T97" s="269">
        <f t="shared" si="11"/>
        <v>0</v>
      </c>
      <c r="U97" s="269">
        <f t="shared" si="12"/>
        <v>0</v>
      </c>
      <c r="V97" s="269">
        <f t="shared" si="13"/>
        <v>0</v>
      </c>
      <c r="X97" s="148"/>
      <c r="Y97" s="148"/>
      <c r="Z97" s="148"/>
      <c r="AA97" s="150"/>
      <c r="AB97" s="148"/>
      <c r="AC97" s="148"/>
      <c r="AD97" s="150"/>
      <c r="AE97" s="148"/>
      <c r="AF97" s="148"/>
      <c r="AG97" s="150"/>
    </row>
    <row r="98" spans="1:33" ht="24" customHeight="1">
      <c r="A98" s="145"/>
      <c r="B98" s="308"/>
      <c r="C98" s="305" t="s">
        <v>290</v>
      </c>
      <c r="D98" s="154" t="s">
        <v>291</v>
      </c>
      <c r="E98" s="180" t="s">
        <v>285</v>
      </c>
      <c r="F98" s="181" t="s">
        <v>426</v>
      </c>
      <c r="G98" s="255" t="s">
        <v>273</v>
      </c>
      <c r="H98" s="182"/>
      <c r="I98" s="183"/>
      <c r="J98" s="184"/>
      <c r="K98" s="184">
        <v>1</v>
      </c>
      <c r="L98" s="258">
        <f t="shared" si="7"/>
        <v>0</v>
      </c>
      <c r="M98" s="185"/>
      <c r="N98" s="258">
        <f t="shared" si="8"/>
        <v>0</v>
      </c>
      <c r="O98" s="194"/>
      <c r="P98" s="261">
        <f t="shared" si="9"/>
        <v>0</v>
      </c>
      <c r="Q98" s="262">
        <f t="shared" si="10"/>
        <v>0</v>
      </c>
      <c r="R98" s="157"/>
      <c r="S98" s="157"/>
      <c r="T98" s="267">
        <f t="shared" si="11"/>
        <v>0</v>
      </c>
      <c r="U98" s="267">
        <f t="shared" si="12"/>
        <v>0</v>
      </c>
      <c r="V98" s="267">
        <f t="shared" si="13"/>
        <v>0</v>
      </c>
      <c r="X98" s="148"/>
      <c r="Y98" s="148"/>
      <c r="Z98" s="148"/>
      <c r="AA98" s="150"/>
      <c r="AB98" s="148"/>
      <c r="AC98" s="148"/>
      <c r="AD98" s="150"/>
      <c r="AE98" s="148"/>
      <c r="AF98" s="148"/>
      <c r="AG98" s="150"/>
    </row>
    <row r="99" spans="1:33" ht="24" customHeight="1">
      <c r="A99" s="145"/>
      <c r="B99" s="308"/>
      <c r="C99" s="307" t="s">
        <v>290</v>
      </c>
      <c r="D99" s="158" t="s">
        <v>379</v>
      </c>
      <c r="E99" s="164" t="s">
        <v>418</v>
      </c>
      <c r="F99" s="165" t="s">
        <v>427</v>
      </c>
      <c r="G99" s="256" t="s">
        <v>273</v>
      </c>
      <c r="H99" s="166"/>
      <c r="I99" s="167"/>
      <c r="J99" s="168"/>
      <c r="K99" s="168">
        <v>1</v>
      </c>
      <c r="L99" s="259">
        <f t="shared" si="7"/>
        <v>0</v>
      </c>
      <c r="M99" s="187"/>
      <c r="N99" s="259">
        <f t="shared" si="8"/>
        <v>0</v>
      </c>
      <c r="O99" s="195"/>
      <c r="P99" s="263">
        <f t="shared" si="9"/>
        <v>0</v>
      </c>
      <c r="Q99" s="264">
        <f t="shared" si="10"/>
        <v>0</v>
      </c>
      <c r="R99" s="161"/>
      <c r="S99" s="161"/>
      <c r="T99" s="268">
        <f t="shared" si="11"/>
        <v>0</v>
      </c>
      <c r="U99" s="268">
        <f t="shared" si="12"/>
        <v>0</v>
      </c>
      <c r="V99" s="268">
        <f t="shared" si="13"/>
        <v>0</v>
      </c>
      <c r="X99" s="148"/>
      <c r="Y99" s="148"/>
      <c r="Z99" s="148"/>
      <c r="AA99" s="150"/>
      <c r="AB99" s="148"/>
      <c r="AC99" s="148"/>
      <c r="AD99" s="150"/>
      <c r="AE99" s="148"/>
      <c r="AF99" s="148"/>
      <c r="AG99" s="150"/>
    </row>
    <row r="100" spans="1:33" ht="24" customHeight="1">
      <c r="A100" s="145"/>
      <c r="B100" s="308"/>
      <c r="C100" s="307" t="s">
        <v>290</v>
      </c>
      <c r="D100" s="158" t="s">
        <v>293</v>
      </c>
      <c r="E100" s="164" t="s">
        <v>418</v>
      </c>
      <c r="F100" s="165" t="s">
        <v>427</v>
      </c>
      <c r="G100" s="256" t="s">
        <v>273</v>
      </c>
      <c r="H100" s="166"/>
      <c r="I100" s="167"/>
      <c r="J100" s="168"/>
      <c r="K100" s="168">
        <v>1</v>
      </c>
      <c r="L100" s="259">
        <f t="shared" si="7"/>
        <v>0</v>
      </c>
      <c r="M100" s="187"/>
      <c r="N100" s="259">
        <f t="shared" si="8"/>
        <v>0</v>
      </c>
      <c r="O100" s="195"/>
      <c r="P100" s="263">
        <f t="shared" si="9"/>
        <v>0</v>
      </c>
      <c r="Q100" s="264">
        <f t="shared" si="10"/>
        <v>0</v>
      </c>
      <c r="R100" s="161"/>
      <c r="S100" s="161"/>
      <c r="T100" s="268">
        <f t="shared" si="11"/>
        <v>0</v>
      </c>
      <c r="U100" s="268">
        <f t="shared" si="12"/>
        <v>0</v>
      </c>
      <c r="V100" s="268">
        <f t="shared" si="13"/>
        <v>0</v>
      </c>
      <c r="X100" s="148"/>
      <c r="Y100" s="148"/>
      <c r="Z100" s="148"/>
      <c r="AA100" s="150"/>
      <c r="AB100" s="148"/>
      <c r="AC100" s="148"/>
      <c r="AD100" s="150"/>
      <c r="AE100" s="148"/>
      <c r="AF100" s="148"/>
      <c r="AG100" s="150"/>
    </row>
    <row r="101" spans="1:33" ht="24" customHeight="1">
      <c r="A101" s="145"/>
      <c r="B101" s="310"/>
      <c r="C101" s="307" t="s">
        <v>290</v>
      </c>
      <c r="D101" s="158" t="s">
        <v>380</v>
      </c>
      <c r="E101" s="216" t="s">
        <v>418</v>
      </c>
      <c r="F101" s="217" t="s">
        <v>427</v>
      </c>
      <c r="G101" s="272" t="s">
        <v>273</v>
      </c>
      <c r="H101" s="218"/>
      <c r="I101" s="219"/>
      <c r="J101" s="220"/>
      <c r="K101" s="220">
        <v>1</v>
      </c>
      <c r="L101" s="278">
        <f t="shared" si="7"/>
        <v>0</v>
      </c>
      <c r="M101" s="323"/>
      <c r="N101" s="278">
        <f t="shared" si="8"/>
        <v>0</v>
      </c>
      <c r="O101" s="324"/>
      <c r="P101" s="286">
        <f t="shared" si="9"/>
        <v>0</v>
      </c>
      <c r="Q101" s="287">
        <f t="shared" si="10"/>
        <v>0</v>
      </c>
      <c r="R101" s="223"/>
      <c r="S101" s="223"/>
      <c r="T101" s="294">
        <f t="shared" si="11"/>
        <v>0</v>
      </c>
      <c r="U101" s="294">
        <f t="shared" si="12"/>
        <v>0</v>
      </c>
      <c r="V101" s="294">
        <f t="shared" si="13"/>
        <v>0</v>
      </c>
      <c r="X101" s="148"/>
      <c r="Y101" s="148"/>
      <c r="Z101" s="148"/>
      <c r="AA101" s="150"/>
      <c r="AB101" s="148"/>
      <c r="AC101" s="148"/>
      <c r="AD101" s="150"/>
      <c r="AE101" s="148"/>
      <c r="AF101" s="148"/>
      <c r="AG101" s="150"/>
    </row>
    <row r="102" spans="1:33" ht="24" customHeight="1">
      <c r="A102" s="145"/>
      <c r="B102" s="310"/>
      <c r="C102" s="309" t="s">
        <v>381</v>
      </c>
      <c r="D102" s="169"/>
      <c r="E102" s="170" t="s">
        <v>418</v>
      </c>
      <c r="F102" s="171" t="s">
        <v>427</v>
      </c>
      <c r="G102" s="257" t="s">
        <v>273</v>
      </c>
      <c r="H102" s="172"/>
      <c r="I102" s="173"/>
      <c r="J102" s="174"/>
      <c r="K102" s="174">
        <v>1</v>
      </c>
      <c r="L102" s="260">
        <f t="shared" si="7"/>
        <v>0</v>
      </c>
      <c r="M102" s="188"/>
      <c r="N102" s="260">
        <f t="shared" si="8"/>
        <v>0</v>
      </c>
      <c r="O102" s="189"/>
      <c r="P102" s="265">
        <f t="shared" si="9"/>
        <v>0</v>
      </c>
      <c r="Q102" s="266">
        <f t="shared" si="10"/>
        <v>0</v>
      </c>
      <c r="R102" s="177"/>
      <c r="S102" s="177"/>
      <c r="T102" s="269">
        <f t="shared" si="11"/>
        <v>0</v>
      </c>
      <c r="U102" s="269">
        <f t="shared" si="12"/>
        <v>0</v>
      </c>
      <c r="V102" s="269">
        <f t="shared" si="13"/>
        <v>0</v>
      </c>
      <c r="X102" s="148"/>
      <c r="Y102" s="148"/>
      <c r="Z102" s="148"/>
      <c r="AA102" s="150"/>
      <c r="AB102" s="148"/>
      <c r="AC102" s="148"/>
      <c r="AD102" s="150"/>
      <c r="AE102" s="148"/>
      <c r="AF102" s="148"/>
      <c r="AG102" s="150"/>
    </row>
    <row r="103" spans="1:33" ht="24" customHeight="1">
      <c r="A103" s="145"/>
      <c r="B103" s="308"/>
      <c r="C103" s="307" t="s">
        <v>301</v>
      </c>
      <c r="D103" s="158" t="s">
        <v>302</v>
      </c>
      <c r="E103" s="164" t="s">
        <v>285</v>
      </c>
      <c r="F103" s="165"/>
      <c r="G103" s="256" t="s">
        <v>273</v>
      </c>
      <c r="H103" s="166"/>
      <c r="I103" s="167"/>
      <c r="J103" s="168"/>
      <c r="K103" s="168">
        <v>1</v>
      </c>
      <c r="L103" s="259">
        <f t="shared" si="7"/>
        <v>0</v>
      </c>
      <c r="M103" s="187"/>
      <c r="N103" s="259">
        <f t="shared" si="8"/>
        <v>0</v>
      </c>
      <c r="O103" s="195"/>
      <c r="P103" s="263">
        <f t="shared" si="9"/>
        <v>0</v>
      </c>
      <c r="Q103" s="264">
        <f t="shared" si="10"/>
        <v>0</v>
      </c>
      <c r="R103" s="161"/>
      <c r="S103" s="161"/>
      <c r="T103" s="268">
        <f t="shared" si="11"/>
        <v>0</v>
      </c>
      <c r="U103" s="268">
        <f t="shared" si="12"/>
        <v>0</v>
      </c>
      <c r="V103" s="268">
        <f t="shared" si="13"/>
        <v>0</v>
      </c>
      <c r="X103" s="148"/>
      <c r="Y103" s="148"/>
      <c r="Z103" s="148"/>
      <c r="AA103" s="150"/>
      <c r="AB103" s="148"/>
      <c r="AC103" s="148"/>
      <c r="AD103" s="150"/>
      <c r="AE103" s="148"/>
      <c r="AF103" s="148"/>
      <c r="AG103" s="150"/>
    </row>
    <row r="104" spans="1:33" ht="24" customHeight="1">
      <c r="A104" s="145"/>
      <c r="B104" s="308"/>
      <c r="C104" s="307" t="s">
        <v>301</v>
      </c>
      <c r="D104" s="158" t="s">
        <v>303</v>
      </c>
      <c r="E104" s="164" t="s">
        <v>285</v>
      </c>
      <c r="F104" s="165"/>
      <c r="G104" s="256" t="s">
        <v>273</v>
      </c>
      <c r="H104" s="166"/>
      <c r="I104" s="167"/>
      <c r="J104" s="168"/>
      <c r="K104" s="168">
        <v>1</v>
      </c>
      <c r="L104" s="259">
        <f t="shared" si="7"/>
        <v>0</v>
      </c>
      <c r="M104" s="187"/>
      <c r="N104" s="259">
        <f t="shared" si="8"/>
        <v>0</v>
      </c>
      <c r="O104" s="195"/>
      <c r="P104" s="263">
        <f t="shared" si="9"/>
        <v>0</v>
      </c>
      <c r="Q104" s="264">
        <f t="shared" si="10"/>
        <v>0</v>
      </c>
      <c r="R104" s="161"/>
      <c r="S104" s="161"/>
      <c r="T104" s="268">
        <f t="shared" si="11"/>
        <v>0</v>
      </c>
      <c r="U104" s="268">
        <f t="shared" si="12"/>
        <v>0</v>
      </c>
      <c r="V104" s="268">
        <f t="shared" si="13"/>
        <v>0</v>
      </c>
      <c r="X104" s="148"/>
      <c r="Y104" s="148"/>
      <c r="Z104" s="148"/>
      <c r="AA104" s="150"/>
      <c r="AB104" s="148"/>
      <c r="AC104" s="148"/>
      <c r="AD104" s="150"/>
      <c r="AE104" s="148"/>
      <c r="AF104" s="148"/>
      <c r="AG104" s="150"/>
    </row>
    <row r="105" spans="1:33" ht="24" customHeight="1">
      <c r="A105" s="145"/>
      <c r="B105" s="308"/>
      <c r="C105" s="307" t="s">
        <v>301</v>
      </c>
      <c r="D105" s="158" t="s">
        <v>304</v>
      </c>
      <c r="E105" s="164" t="s">
        <v>285</v>
      </c>
      <c r="F105" s="165"/>
      <c r="G105" s="256" t="s">
        <v>273</v>
      </c>
      <c r="H105" s="166"/>
      <c r="I105" s="167"/>
      <c r="J105" s="168"/>
      <c r="K105" s="168">
        <v>1</v>
      </c>
      <c r="L105" s="259">
        <f t="shared" si="7"/>
        <v>0</v>
      </c>
      <c r="M105" s="187"/>
      <c r="N105" s="259">
        <f t="shared" si="8"/>
        <v>0</v>
      </c>
      <c r="O105" s="195"/>
      <c r="P105" s="263">
        <f t="shared" si="9"/>
        <v>0</v>
      </c>
      <c r="Q105" s="264">
        <f t="shared" si="10"/>
        <v>0</v>
      </c>
      <c r="R105" s="161"/>
      <c r="S105" s="161"/>
      <c r="T105" s="268">
        <f t="shared" si="11"/>
        <v>0</v>
      </c>
      <c r="U105" s="268">
        <f t="shared" si="12"/>
        <v>0</v>
      </c>
      <c r="V105" s="268">
        <f t="shared" si="13"/>
        <v>0</v>
      </c>
      <c r="X105" s="148"/>
      <c r="Y105" s="148"/>
      <c r="Z105" s="148"/>
      <c r="AA105" s="150"/>
      <c r="AB105" s="148"/>
      <c r="AC105" s="148"/>
      <c r="AD105" s="150"/>
      <c r="AE105" s="148"/>
      <c r="AF105" s="148"/>
      <c r="AG105" s="150"/>
    </row>
    <row r="106" spans="1:33" ht="24" customHeight="1">
      <c r="A106" s="145"/>
      <c r="B106" s="308"/>
      <c r="C106" s="309" t="s">
        <v>301</v>
      </c>
      <c r="D106" s="169" t="s">
        <v>297</v>
      </c>
      <c r="E106" s="170" t="s">
        <v>285</v>
      </c>
      <c r="F106" s="171"/>
      <c r="G106" s="257" t="s">
        <v>273</v>
      </c>
      <c r="H106" s="172"/>
      <c r="I106" s="173"/>
      <c r="J106" s="174"/>
      <c r="K106" s="174">
        <v>1</v>
      </c>
      <c r="L106" s="260">
        <f t="shared" si="7"/>
        <v>0</v>
      </c>
      <c r="M106" s="188"/>
      <c r="N106" s="260">
        <f t="shared" si="8"/>
        <v>0</v>
      </c>
      <c r="O106" s="196"/>
      <c r="P106" s="265">
        <f t="shared" si="9"/>
        <v>0</v>
      </c>
      <c r="Q106" s="266">
        <f t="shared" si="10"/>
        <v>0</v>
      </c>
      <c r="R106" s="177"/>
      <c r="S106" s="177"/>
      <c r="T106" s="269">
        <f t="shared" si="11"/>
        <v>0</v>
      </c>
      <c r="U106" s="269">
        <f t="shared" si="12"/>
        <v>0</v>
      </c>
      <c r="V106" s="269">
        <f t="shared" si="13"/>
        <v>0</v>
      </c>
      <c r="X106" s="148"/>
      <c r="Y106" s="148"/>
      <c r="Z106" s="148"/>
      <c r="AA106" s="150"/>
      <c r="AB106" s="148"/>
      <c r="AC106" s="148"/>
      <c r="AD106" s="150"/>
      <c r="AE106" s="148"/>
      <c r="AF106" s="148"/>
      <c r="AG106" s="150"/>
    </row>
    <row r="107" spans="1:33" ht="24" customHeight="1">
      <c r="A107" s="145"/>
      <c r="B107" s="308"/>
      <c r="C107" s="305" t="s">
        <v>386</v>
      </c>
      <c r="D107" s="154"/>
      <c r="E107" s="180" t="s">
        <v>877</v>
      </c>
      <c r="F107" s="181"/>
      <c r="G107" s="255" t="s">
        <v>273</v>
      </c>
      <c r="H107" s="182"/>
      <c r="I107" s="183"/>
      <c r="J107" s="183"/>
      <c r="K107" s="184">
        <v>1</v>
      </c>
      <c r="L107" s="258">
        <f t="shared" si="7"/>
        <v>0</v>
      </c>
      <c r="M107" s="179"/>
      <c r="N107" s="258">
        <f t="shared" si="8"/>
        <v>0</v>
      </c>
      <c r="O107" s="201"/>
      <c r="P107" s="261">
        <f t="shared" si="9"/>
        <v>0</v>
      </c>
      <c r="Q107" s="262">
        <f t="shared" si="10"/>
        <v>0</v>
      </c>
      <c r="R107" s="157"/>
      <c r="S107" s="157"/>
      <c r="T107" s="267">
        <f t="shared" si="11"/>
        <v>0</v>
      </c>
      <c r="U107" s="267">
        <f t="shared" si="12"/>
        <v>0</v>
      </c>
      <c r="V107" s="267">
        <f t="shared" si="13"/>
        <v>0</v>
      </c>
      <c r="X107" s="148"/>
      <c r="Y107" s="148"/>
      <c r="Z107" s="148"/>
      <c r="AA107" s="150"/>
      <c r="AB107" s="148"/>
      <c r="AC107" s="148"/>
      <c r="AD107" s="150"/>
      <c r="AE107" s="148"/>
      <c r="AF107" s="148"/>
      <c r="AG107" s="150"/>
    </row>
    <row r="108" spans="1:33" ht="24" customHeight="1">
      <c r="A108" s="145"/>
      <c r="B108" s="308"/>
      <c r="C108" s="307" t="s">
        <v>386</v>
      </c>
      <c r="D108" s="158"/>
      <c r="E108" s="164" t="s">
        <v>877</v>
      </c>
      <c r="F108" s="165"/>
      <c r="G108" s="256" t="s">
        <v>273</v>
      </c>
      <c r="H108" s="167"/>
      <c r="I108" s="167"/>
      <c r="J108" s="167"/>
      <c r="K108" s="168">
        <v>1</v>
      </c>
      <c r="L108" s="259">
        <f t="shared" si="7"/>
        <v>0</v>
      </c>
      <c r="M108" s="162"/>
      <c r="N108" s="259">
        <f t="shared" si="8"/>
        <v>0</v>
      </c>
      <c r="O108" s="163"/>
      <c r="P108" s="263">
        <f t="shared" si="9"/>
        <v>0</v>
      </c>
      <c r="Q108" s="264">
        <f t="shared" si="10"/>
        <v>0</v>
      </c>
      <c r="R108" s="161"/>
      <c r="S108" s="161"/>
      <c r="T108" s="268">
        <f t="shared" si="11"/>
        <v>0</v>
      </c>
      <c r="U108" s="268">
        <f t="shared" si="12"/>
        <v>0</v>
      </c>
      <c r="V108" s="268">
        <f t="shared" si="13"/>
        <v>0</v>
      </c>
      <c r="X108" s="148"/>
      <c r="Y108" s="148"/>
      <c r="Z108" s="148"/>
      <c r="AA108" s="150"/>
      <c r="AB108" s="148"/>
      <c r="AC108" s="148"/>
      <c r="AD108" s="150"/>
      <c r="AE108" s="148"/>
      <c r="AF108" s="148"/>
      <c r="AG108" s="150"/>
    </row>
    <row r="109" spans="1:33" ht="24" customHeight="1">
      <c r="A109" s="145"/>
      <c r="B109" s="308"/>
      <c r="C109" s="307" t="s">
        <v>386</v>
      </c>
      <c r="D109" s="158"/>
      <c r="E109" s="164" t="s">
        <v>877</v>
      </c>
      <c r="F109" s="165"/>
      <c r="G109" s="256" t="s">
        <v>273</v>
      </c>
      <c r="H109" s="167"/>
      <c r="I109" s="167"/>
      <c r="J109" s="167"/>
      <c r="K109" s="168">
        <v>1</v>
      </c>
      <c r="L109" s="259">
        <f t="shared" si="7"/>
        <v>0</v>
      </c>
      <c r="M109" s="162"/>
      <c r="N109" s="259">
        <f t="shared" si="8"/>
        <v>0</v>
      </c>
      <c r="O109" s="163"/>
      <c r="P109" s="263">
        <f t="shared" si="9"/>
        <v>0</v>
      </c>
      <c r="Q109" s="264">
        <f t="shared" si="10"/>
        <v>0</v>
      </c>
      <c r="R109" s="161"/>
      <c r="S109" s="161"/>
      <c r="T109" s="268">
        <f t="shared" si="11"/>
        <v>0</v>
      </c>
      <c r="U109" s="268">
        <f t="shared" si="12"/>
        <v>0</v>
      </c>
      <c r="V109" s="268">
        <f t="shared" si="13"/>
        <v>0</v>
      </c>
      <c r="X109" s="148"/>
      <c r="Y109" s="148"/>
      <c r="Z109" s="148"/>
      <c r="AA109" s="150"/>
      <c r="AB109" s="148"/>
      <c r="AC109" s="148"/>
      <c r="AD109" s="150"/>
      <c r="AE109" s="148"/>
      <c r="AF109" s="148"/>
      <c r="AG109" s="150"/>
    </row>
    <row r="110" spans="1:33" ht="24" customHeight="1">
      <c r="A110" s="145"/>
      <c r="B110" s="308"/>
      <c r="C110" s="309" t="s">
        <v>386</v>
      </c>
      <c r="D110" s="169"/>
      <c r="E110" s="170" t="s">
        <v>877</v>
      </c>
      <c r="F110" s="171"/>
      <c r="G110" s="257" t="s">
        <v>273</v>
      </c>
      <c r="H110" s="173"/>
      <c r="I110" s="173"/>
      <c r="J110" s="173"/>
      <c r="K110" s="174">
        <v>1</v>
      </c>
      <c r="L110" s="260">
        <f t="shared" si="7"/>
        <v>0</v>
      </c>
      <c r="M110" s="178"/>
      <c r="N110" s="260">
        <f t="shared" si="8"/>
        <v>0</v>
      </c>
      <c r="O110" s="204"/>
      <c r="P110" s="265">
        <f t="shared" si="9"/>
        <v>0</v>
      </c>
      <c r="Q110" s="266">
        <f t="shared" si="10"/>
        <v>0</v>
      </c>
      <c r="R110" s="177"/>
      <c r="S110" s="177"/>
      <c r="T110" s="269">
        <f t="shared" si="11"/>
        <v>0</v>
      </c>
      <c r="U110" s="269">
        <f t="shared" si="12"/>
        <v>0</v>
      </c>
      <c r="V110" s="269">
        <f t="shared" si="13"/>
        <v>0</v>
      </c>
      <c r="X110" s="148"/>
      <c r="Y110" s="148"/>
      <c r="Z110" s="148"/>
      <c r="AA110" s="150"/>
      <c r="AB110" s="148"/>
      <c r="AC110" s="148"/>
      <c r="AD110" s="150"/>
      <c r="AE110" s="148"/>
      <c r="AF110" s="148"/>
      <c r="AG110" s="150"/>
    </row>
    <row r="111" spans="1:33" ht="24" customHeight="1">
      <c r="A111" s="145"/>
      <c r="B111" s="308"/>
      <c r="C111" s="305" t="s">
        <v>719</v>
      </c>
      <c r="D111" s="154"/>
      <c r="E111" s="180" t="s">
        <v>418</v>
      </c>
      <c r="F111" s="181"/>
      <c r="G111" s="255" t="s">
        <v>429</v>
      </c>
      <c r="H111" s="182"/>
      <c r="I111" s="183"/>
      <c r="J111" s="183"/>
      <c r="K111" s="183">
        <v>1</v>
      </c>
      <c r="L111" s="258">
        <f>ROUNDDOWN(H111*I111*J111*K111,3)</f>
        <v>0</v>
      </c>
      <c r="M111" s="179"/>
      <c r="N111" s="258">
        <f>M111*L111</f>
        <v>0</v>
      </c>
      <c r="O111" s="201"/>
      <c r="P111" s="261">
        <f>L111*O111</f>
        <v>0</v>
      </c>
      <c r="Q111" s="262">
        <f>N111-P111</f>
        <v>0</v>
      </c>
      <c r="R111" s="157"/>
      <c r="S111" s="157"/>
      <c r="T111" s="267">
        <f>IF(S111="",R111,MIN(R111:S111))</f>
        <v>0</v>
      </c>
      <c r="U111" s="267">
        <f t="shared" si="12"/>
        <v>0</v>
      </c>
      <c r="V111" s="267">
        <f t="shared" si="13"/>
        <v>0</v>
      </c>
      <c r="X111" s="148"/>
      <c r="Y111" s="148"/>
      <c r="Z111" s="148"/>
      <c r="AA111" s="150"/>
      <c r="AB111" s="148"/>
      <c r="AC111" s="148"/>
      <c r="AD111" s="150"/>
      <c r="AE111" s="148"/>
      <c r="AF111" s="148"/>
      <c r="AG111" s="150"/>
    </row>
    <row r="112" spans="1:33" ht="24" customHeight="1">
      <c r="A112" s="145"/>
      <c r="B112" s="308"/>
      <c r="C112" s="307" t="s">
        <v>719</v>
      </c>
      <c r="D112" s="158"/>
      <c r="E112" s="197" t="s">
        <v>418</v>
      </c>
      <c r="F112" s="198"/>
      <c r="G112" s="256" t="s">
        <v>429</v>
      </c>
      <c r="H112" s="213"/>
      <c r="I112" s="214"/>
      <c r="J112" s="167"/>
      <c r="K112" s="214">
        <v>1</v>
      </c>
      <c r="L112" s="259">
        <f>ROUNDDOWN(H112*I112*J112*K112,3)</f>
        <v>0</v>
      </c>
      <c r="M112" s="200"/>
      <c r="N112" s="259">
        <f>M112*L112</f>
        <v>0</v>
      </c>
      <c r="O112" s="163"/>
      <c r="P112" s="263">
        <f>L112*O112</f>
        <v>0</v>
      </c>
      <c r="Q112" s="264">
        <f>N112-P112</f>
        <v>0</v>
      </c>
      <c r="R112" s="192"/>
      <c r="S112" s="192"/>
      <c r="T112" s="288">
        <f>IF(S112="",R112,MIN(R112:S112))</f>
        <v>0</v>
      </c>
      <c r="U112" s="288">
        <f t="shared" si="12"/>
        <v>0</v>
      </c>
      <c r="V112" s="288">
        <f t="shared" si="13"/>
        <v>0</v>
      </c>
      <c r="X112" s="148"/>
      <c r="Y112" s="148"/>
      <c r="Z112" s="148"/>
      <c r="AA112" s="150"/>
      <c r="AB112" s="148"/>
      <c r="AC112" s="148"/>
      <c r="AD112" s="150"/>
      <c r="AE112" s="148"/>
      <c r="AF112" s="148"/>
      <c r="AG112" s="150"/>
    </row>
    <row r="113" spans="1:33" ht="24" customHeight="1">
      <c r="A113" s="145"/>
      <c r="B113" s="308"/>
      <c r="C113" s="307"/>
      <c r="D113" s="158"/>
      <c r="E113" s="197"/>
      <c r="F113" s="198"/>
      <c r="G113" s="256" t="s">
        <v>429</v>
      </c>
      <c r="H113" s="213"/>
      <c r="I113" s="214"/>
      <c r="J113" s="167"/>
      <c r="K113" s="214">
        <v>1</v>
      </c>
      <c r="L113" s="259">
        <f>ROUNDDOWN(H113*I113*J113*K113,3)</f>
        <v>0</v>
      </c>
      <c r="M113" s="200"/>
      <c r="N113" s="259">
        <f>M113*L113</f>
        <v>0</v>
      </c>
      <c r="O113" s="200"/>
      <c r="P113" s="263">
        <f>L113*O113</f>
        <v>0</v>
      </c>
      <c r="Q113" s="264">
        <f>N113-P113</f>
        <v>0</v>
      </c>
      <c r="R113" s="192"/>
      <c r="S113" s="192"/>
      <c r="T113" s="288">
        <f>IF(S113="",R113,MIN(R113:S113))</f>
        <v>0</v>
      </c>
      <c r="U113" s="288">
        <f t="shared" si="12"/>
        <v>0</v>
      </c>
      <c r="V113" s="288">
        <f t="shared" si="13"/>
        <v>0</v>
      </c>
      <c r="X113" s="148"/>
      <c r="Y113" s="148"/>
      <c r="Z113" s="148"/>
      <c r="AA113" s="150"/>
      <c r="AB113" s="148"/>
      <c r="AC113" s="148"/>
      <c r="AD113" s="150"/>
      <c r="AE113" s="148"/>
      <c r="AF113" s="148"/>
      <c r="AG113" s="150"/>
    </row>
    <row r="114" spans="1:33" ht="24" customHeight="1">
      <c r="A114" s="145"/>
      <c r="B114" s="308"/>
      <c r="C114" s="309"/>
      <c r="D114" s="169"/>
      <c r="E114" s="202"/>
      <c r="F114" s="203"/>
      <c r="G114" s="257" t="s">
        <v>429</v>
      </c>
      <c r="H114" s="205"/>
      <c r="I114" s="206"/>
      <c r="J114" s="173"/>
      <c r="K114" s="206">
        <v>1</v>
      </c>
      <c r="L114" s="260">
        <f>ROUNDDOWN(H114*I114*J114*K114,3)</f>
        <v>0</v>
      </c>
      <c r="M114" s="212"/>
      <c r="N114" s="260">
        <f>M114*L114</f>
        <v>0</v>
      </c>
      <c r="O114" s="212"/>
      <c r="P114" s="265">
        <f>L114*O114</f>
        <v>0</v>
      </c>
      <c r="Q114" s="266">
        <f>N114-P114</f>
        <v>0</v>
      </c>
      <c r="R114" s="209"/>
      <c r="S114" s="209"/>
      <c r="T114" s="293">
        <f>IF(S114="",R114,MIN(R114:S114))</f>
        <v>0</v>
      </c>
      <c r="U114" s="293">
        <f t="shared" si="12"/>
        <v>0</v>
      </c>
      <c r="V114" s="293">
        <f t="shared" si="13"/>
        <v>0</v>
      </c>
      <c r="X114" s="148"/>
      <c r="Y114" s="148"/>
      <c r="Z114" s="148"/>
      <c r="AA114" s="150"/>
      <c r="AB114" s="148"/>
      <c r="AC114" s="148"/>
      <c r="AD114" s="150"/>
      <c r="AE114" s="148"/>
      <c r="AF114" s="148"/>
      <c r="AG114" s="150"/>
    </row>
    <row r="115" spans="1:33" ht="24" customHeight="1">
      <c r="A115" s="145"/>
      <c r="B115" s="308"/>
      <c r="C115" s="654" t="s">
        <v>820</v>
      </c>
      <c r="D115" s="653"/>
      <c r="E115" s="180" t="s">
        <v>878</v>
      </c>
      <c r="F115" s="181"/>
      <c r="G115" s="255" t="s">
        <v>429</v>
      </c>
      <c r="H115" s="182"/>
      <c r="I115" s="183"/>
      <c r="J115" s="183"/>
      <c r="K115" s="183">
        <v>1</v>
      </c>
      <c r="L115" s="633">
        <f>ROUNDDOWN(H115*I115*J115*K115,4)</f>
        <v>0</v>
      </c>
      <c r="M115" s="179"/>
      <c r="N115" s="258">
        <f t="shared" si="8"/>
        <v>0</v>
      </c>
      <c r="O115" s="201"/>
      <c r="P115" s="261">
        <f t="shared" si="9"/>
        <v>0</v>
      </c>
      <c r="Q115" s="262">
        <f t="shared" si="10"/>
        <v>0</v>
      </c>
      <c r="R115" s="157"/>
      <c r="S115" s="157"/>
      <c r="T115" s="267">
        <f t="shared" si="11"/>
        <v>0</v>
      </c>
      <c r="U115" s="267">
        <f t="shared" si="12"/>
        <v>0</v>
      </c>
      <c r="V115" s="267">
        <f t="shared" si="13"/>
        <v>0</v>
      </c>
      <c r="X115" s="148"/>
      <c r="Y115" s="148"/>
      <c r="Z115" s="148"/>
      <c r="AA115" s="150"/>
      <c r="AB115" s="148"/>
      <c r="AC115" s="148"/>
      <c r="AD115" s="150"/>
      <c r="AE115" s="148"/>
      <c r="AF115" s="148"/>
      <c r="AG115" s="150"/>
    </row>
    <row r="116" spans="1:33" ht="24" customHeight="1">
      <c r="A116" s="145"/>
      <c r="B116" s="308"/>
      <c r="C116" s="655" t="s">
        <v>821</v>
      </c>
      <c r="D116" s="651"/>
      <c r="E116" s="197"/>
      <c r="F116" s="198"/>
      <c r="G116" s="256" t="s">
        <v>429</v>
      </c>
      <c r="H116" s="213"/>
      <c r="I116" s="214"/>
      <c r="J116" s="167"/>
      <c r="K116" s="214">
        <v>1</v>
      </c>
      <c r="L116" s="259">
        <f t="shared" si="7"/>
        <v>0</v>
      </c>
      <c r="M116" s="200"/>
      <c r="N116" s="259">
        <f t="shared" si="8"/>
        <v>0</v>
      </c>
      <c r="O116" s="163"/>
      <c r="P116" s="263">
        <f t="shared" si="9"/>
        <v>0</v>
      </c>
      <c r="Q116" s="264">
        <f t="shared" si="10"/>
        <v>0</v>
      </c>
      <c r="R116" s="192"/>
      <c r="S116" s="192"/>
      <c r="T116" s="288">
        <f t="shared" si="11"/>
        <v>0</v>
      </c>
      <c r="U116" s="288">
        <f t="shared" si="12"/>
        <v>0</v>
      </c>
      <c r="V116" s="288">
        <f t="shared" si="13"/>
        <v>0</v>
      </c>
      <c r="X116" s="148"/>
      <c r="Y116" s="148"/>
      <c r="Z116" s="148"/>
      <c r="AA116" s="150"/>
      <c r="AB116" s="148"/>
      <c r="AC116" s="148"/>
      <c r="AD116" s="150"/>
      <c r="AE116" s="148"/>
      <c r="AF116" s="148"/>
      <c r="AG116" s="150"/>
    </row>
    <row r="117" spans="1:33" ht="24" customHeight="1">
      <c r="A117" s="145"/>
      <c r="B117" s="308"/>
      <c r="C117" s="307"/>
      <c r="D117" s="158"/>
      <c r="E117" s="197"/>
      <c r="F117" s="198"/>
      <c r="G117" s="256" t="s">
        <v>429</v>
      </c>
      <c r="H117" s="213"/>
      <c r="I117" s="214"/>
      <c r="J117" s="167"/>
      <c r="K117" s="214">
        <v>1</v>
      </c>
      <c r="L117" s="259">
        <f t="shared" si="7"/>
        <v>0</v>
      </c>
      <c r="M117" s="200"/>
      <c r="N117" s="259">
        <f t="shared" si="8"/>
        <v>0</v>
      </c>
      <c r="O117" s="200"/>
      <c r="P117" s="263">
        <f t="shared" si="9"/>
        <v>0</v>
      </c>
      <c r="Q117" s="264">
        <f t="shared" si="10"/>
        <v>0</v>
      </c>
      <c r="R117" s="192"/>
      <c r="S117" s="192"/>
      <c r="T117" s="288">
        <f t="shared" si="11"/>
        <v>0</v>
      </c>
      <c r="U117" s="288">
        <f t="shared" si="12"/>
        <v>0</v>
      </c>
      <c r="V117" s="288">
        <f t="shared" si="13"/>
        <v>0</v>
      </c>
      <c r="X117" s="148"/>
      <c r="Y117" s="148"/>
      <c r="Z117" s="148"/>
      <c r="AA117" s="150"/>
      <c r="AB117" s="148"/>
      <c r="AC117" s="148"/>
      <c r="AD117" s="150"/>
      <c r="AE117" s="148"/>
      <c r="AF117" s="148"/>
      <c r="AG117" s="150"/>
    </row>
    <row r="118" spans="1:33" ht="24" customHeight="1">
      <c r="A118" s="145"/>
      <c r="B118" s="308"/>
      <c r="C118" s="309"/>
      <c r="D118" s="169"/>
      <c r="E118" s="202"/>
      <c r="F118" s="203"/>
      <c r="G118" s="257" t="s">
        <v>429</v>
      </c>
      <c r="H118" s="205"/>
      <c r="I118" s="206"/>
      <c r="J118" s="173"/>
      <c r="K118" s="206">
        <v>1</v>
      </c>
      <c r="L118" s="260">
        <f t="shared" si="7"/>
        <v>0</v>
      </c>
      <c r="M118" s="212"/>
      <c r="N118" s="260">
        <f t="shared" si="8"/>
        <v>0</v>
      </c>
      <c r="O118" s="212"/>
      <c r="P118" s="265">
        <f t="shared" si="9"/>
        <v>0</v>
      </c>
      <c r="Q118" s="266">
        <f t="shared" si="10"/>
        <v>0</v>
      </c>
      <c r="R118" s="209"/>
      <c r="S118" s="209"/>
      <c r="T118" s="293">
        <f t="shared" si="11"/>
        <v>0</v>
      </c>
      <c r="U118" s="293">
        <f t="shared" si="12"/>
        <v>0</v>
      </c>
      <c r="V118" s="293">
        <f t="shared" si="13"/>
        <v>0</v>
      </c>
      <c r="X118" s="148"/>
      <c r="Y118" s="148"/>
      <c r="Z118" s="148"/>
      <c r="AA118" s="150"/>
      <c r="AB118" s="148"/>
      <c r="AC118" s="148"/>
      <c r="AD118" s="150"/>
      <c r="AE118" s="148"/>
      <c r="AF118" s="148"/>
      <c r="AG118" s="150"/>
    </row>
    <row r="119" spans="1:33" ht="24" customHeight="1">
      <c r="A119" s="145"/>
      <c r="B119" s="304" t="s">
        <v>289</v>
      </c>
      <c r="C119" s="307" t="s">
        <v>294</v>
      </c>
      <c r="D119" s="158" t="s">
        <v>295</v>
      </c>
      <c r="E119" s="197" t="s">
        <v>285</v>
      </c>
      <c r="F119" s="198"/>
      <c r="G119" s="270" t="s">
        <v>273</v>
      </c>
      <c r="H119" s="213"/>
      <c r="I119" s="214"/>
      <c r="J119" s="296"/>
      <c r="K119" s="296">
        <v>1</v>
      </c>
      <c r="L119" s="273">
        <f t="shared" si="7"/>
        <v>0</v>
      </c>
      <c r="M119" s="190"/>
      <c r="N119" s="273">
        <f t="shared" si="8"/>
        <v>0</v>
      </c>
      <c r="O119" s="191"/>
      <c r="P119" s="279">
        <f t="shared" si="9"/>
        <v>0</v>
      </c>
      <c r="Q119" s="280">
        <f t="shared" si="10"/>
        <v>0</v>
      </c>
      <c r="R119" s="192"/>
      <c r="S119" s="192"/>
      <c r="T119" s="288">
        <f t="shared" si="11"/>
        <v>0</v>
      </c>
      <c r="U119" s="288">
        <f t="shared" si="12"/>
        <v>0</v>
      </c>
      <c r="V119" s="288">
        <f t="shared" si="13"/>
        <v>0</v>
      </c>
      <c r="X119" s="148"/>
      <c r="Y119" s="148"/>
      <c r="Z119" s="148"/>
      <c r="AA119" s="150"/>
      <c r="AB119" s="148"/>
      <c r="AC119" s="148"/>
      <c r="AD119" s="150"/>
      <c r="AE119" s="148"/>
      <c r="AF119" s="148"/>
      <c r="AG119" s="150"/>
    </row>
    <row r="120" spans="1:33" ht="24" customHeight="1">
      <c r="A120" s="145"/>
      <c r="B120" s="308"/>
      <c r="C120" s="307" t="s">
        <v>294</v>
      </c>
      <c r="D120" s="158" t="s">
        <v>280</v>
      </c>
      <c r="E120" s="164" t="s">
        <v>285</v>
      </c>
      <c r="F120" s="165"/>
      <c r="G120" s="256" t="s">
        <v>273</v>
      </c>
      <c r="H120" s="166"/>
      <c r="I120" s="167"/>
      <c r="J120" s="168"/>
      <c r="K120" s="168">
        <v>1</v>
      </c>
      <c r="L120" s="259">
        <f t="shared" si="7"/>
        <v>0</v>
      </c>
      <c r="M120" s="187"/>
      <c r="N120" s="259">
        <f t="shared" si="8"/>
        <v>0</v>
      </c>
      <c r="O120" s="195"/>
      <c r="P120" s="263">
        <f t="shared" si="9"/>
        <v>0</v>
      </c>
      <c r="Q120" s="264">
        <f t="shared" si="10"/>
        <v>0</v>
      </c>
      <c r="R120" s="161"/>
      <c r="S120" s="161"/>
      <c r="T120" s="268">
        <f t="shared" si="11"/>
        <v>0</v>
      </c>
      <c r="U120" s="268">
        <f t="shared" si="12"/>
        <v>0</v>
      </c>
      <c r="V120" s="268">
        <f t="shared" si="13"/>
        <v>0</v>
      </c>
      <c r="X120" s="148"/>
      <c r="Y120" s="148"/>
      <c r="Z120" s="148"/>
      <c r="AA120" s="150"/>
      <c r="AB120" s="148"/>
      <c r="AC120" s="148"/>
      <c r="AD120" s="150"/>
      <c r="AE120" s="148"/>
      <c r="AF120" s="148"/>
      <c r="AG120" s="150"/>
    </row>
    <row r="121" spans="1:33" ht="24" customHeight="1">
      <c r="A121" s="145"/>
      <c r="B121" s="308"/>
      <c r="C121" s="309" t="s">
        <v>294</v>
      </c>
      <c r="D121" s="169" t="s">
        <v>297</v>
      </c>
      <c r="E121" s="170" t="s">
        <v>285</v>
      </c>
      <c r="F121" s="171"/>
      <c r="G121" s="257" t="s">
        <v>273</v>
      </c>
      <c r="H121" s="172"/>
      <c r="I121" s="173"/>
      <c r="J121" s="174"/>
      <c r="K121" s="174">
        <v>1</v>
      </c>
      <c r="L121" s="260">
        <f t="shared" si="7"/>
        <v>0</v>
      </c>
      <c r="M121" s="188"/>
      <c r="N121" s="260">
        <f t="shared" si="8"/>
        <v>0</v>
      </c>
      <c r="O121" s="196"/>
      <c r="P121" s="265">
        <f t="shared" si="9"/>
        <v>0</v>
      </c>
      <c r="Q121" s="266">
        <f t="shared" si="10"/>
        <v>0</v>
      </c>
      <c r="R121" s="177"/>
      <c r="S121" s="177"/>
      <c r="T121" s="269">
        <f t="shared" si="11"/>
        <v>0</v>
      </c>
      <c r="U121" s="269">
        <f t="shared" si="12"/>
        <v>0</v>
      </c>
      <c r="V121" s="269">
        <f t="shared" si="13"/>
        <v>0</v>
      </c>
      <c r="X121" s="148"/>
      <c r="Y121" s="148"/>
      <c r="Z121" s="148"/>
      <c r="AA121" s="150"/>
      <c r="AB121" s="148"/>
      <c r="AC121" s="148"/>
      <c r="AD121" s="150"/>
      <c r="AE121" s="148"/>
      <c r="AF121" s="148"/>
      <c r="AG121" s="150"/>
    </row>
    <row r="122" spans="1:33" ht="24" customHeight="1">
      <c r="A122" s="145"/>
      <c r="B122" s="308"/>
      <c r="C122" s="307" t="s">
        <v>298</v>
      </c>
      <c r="D122" s="158" t="s">
        <v>295</v>
      </c>
      <c r="E122" s="197" t="s">
        <v>285</v>
      </c>
      <c r="F122" s="198"/>
      <c r="G122" s="270" t="s">
        <v>273</v>
      </c>
      <c r="H122" s="213"/>
      <c r="I122" s="214"/>
      <c r="J122" s="296"/>
      <c r="K122" s="296">
        <v>1</v>
      </c>
      <c r="L122" s="273">
        <f t="shared" si="7"/>
        <v>0</v>
      </c>
      <c r="M122" s="190"/>
      <c r="N122" s="273">
        <f t="shared" si="8"/>
        <v>0</v>
      </c>
      <c r="O122" s="199"/>
      <c r="P122" s="279">
        <f t="shared" si="9"/>
        <v>0</v>
      </c>
      <c r="Q122" s="280">
        <f t="shared" si="10"/>
        <v>0</v>
      </c>
      <c r="R122" s="192"/>
      <c r="S122" s="192"/>
      <c r="T122" s="288">
        <f t="shared" si="11"/>
        <v>0</v>
      </c>
      <c r="U122" s="288">
        <f t="shared" si="12"/>
        <v>0</v>
      </c>
      <c r="V122" s="288">
        <f t="shared" si="13"/>
        <v>0</v>
      </c>
      <c r="X122" s="148"/>
      <c r="Y122" s="148"/>
      <c r="Z122" s="148"/>
      <c r="AA122" s="150"/>
      <c r="AB122" s="148"/>
      <c r="AC122" s="148"/>
      <c r="AD122" s="150"/>
      <c r="AE122" s="148"/>
      <c r="AF122" s="148"/>
      <c r="AG122" s="150"/>
    </row>
    <row r="123" spans="1:33" ht="24" customHeight="1">
      <c r="A123" s="145"/>
      <c r="B123" s="308"/>
      <c r="C123" s="307" t="s">
        <v>298</v>
      </c>
      <c r="D123" s="158" t="s">
        <v>280</v>
      </c>
      <c r="E123" s="164" t="s">
        <v>285</v>
      </c>
      <c r="F123" s="165"/>
      <c r="G123" s="256" t="s">
        <v>273</v>
      </c>
      <c r="H123" s="166"/>
      <c r="I123" s="167"/>
      <c r="J123" s="168"/>
      <c r="K123" s="168">
        <v>1</v>
      </c>
      <c r="L123" s="259">
        <f t="shared" si="7"/>
        <v>0</v>
      </c>
      <c r="M123" s="187"/>
      <c r="N123" s="259">
        <f t="shared" si="8"/>
        <v>0</v>
      </c>
      <c r="O123" s="195"/>
      <c r="P123" s="263">
        <f t="shared" si="9"/>
        <v>0</v>
      </c>
      <c r="Q123" s="264">
        <f t="shared" si="10"/>
        <v>0</v>
      </c>
      <c r="R123" s="161"/>
      <c r="S123" s="161"/>
      <c r="T123" s="268">
        <f t="shared" si="11"/>
        <v>0</v>
      </c>
      <c r="U123" s="268">
        <f t="shared" si="12"/>
        <v>0</v>
      </c>
      <c r="V123" s="268">
        <f t="shared" si="13"/>
        <v>0</v>
      </c>
      <c r="X123" s="148"/>
      <c r="Y123" s="148"/>
      <c r="Z123" s="148"/>
      <c r="AA123" s="150"/>
      <c r="AB123" s="148"/>
      <c r="AC123" s="148"/>
      <c r="AD123" s="150"/>
      <c r="AE123" s="148"/>
      <c r="AF123" s="148"/>
      <c r="AG123" s="150"/>
    </row>
    <row r="124" spans="1:33" ht="24" customHeight="1">
      <c r="A124" s="145"/>
      <c r="B124" s="308"/>
      <c r="C124" s="307" t="s">
        <v>298</v>
      </c>
      <c r="D124" s="158" t="s">
        <v>299</v>
      </c>
      <c r="E124" s="197" t="s">
        <v>285</v>
      </c>
      <c r="F124" s="198"/>
      <c r="G124" s="256" t="s">
        <v>273</v>
      </c>
      <c r="H124" s="213"/>
      <c r="I124" s="214"/>
      <c r="J124" s="167"/>
      <c r="K124" s="214">
        <v>1</v>
      </c>
      <c r="L124" s="275">
        <f t="shared" si="7"/>
        <v>0</v>
      </c>
      <c r="M124" s="200"/>
      <c r="N124" s="259">
        <f t="shared" si="8"/>
        <v>0</v>
      </c>
      <c r="O124" s="195"/>
      <c r="P124" s="263">
        <f t="shared" si="9"/>
        <v>0</v>
      </c>
      <c r="Q124" s="264">
        <f t="shared" si="10"/>
        <v>0</v>
      </c>
      <c r="R124" s="161"/>
      <c r="S124" s="161"/>
      <c r="T124" s="268">
        <f t="shared" si="11"/>
        <v>0</v>
      </c>
      <c r="U124" s="268">
        <f t="shared" si="12"/>
        <v>0</v>
      </c>
      <c r="V124" s="268">
        <f t="shared" si="13"/>
        <v>0</v>
      </c>
      <c r="X124" s="148"/>
      <c r="Y124" s="148"/>
      <c r="Z124" s="148"/>
      <c r="AA124" s="150"/>
      <c r="AB124" s="148"/>
      <c r="AC124" s="148"/>
      <c r="AD124" s="150"/>
      <c r="AE124" s="148"/>
      <c r="AF124" s="148"/>
      <c r="AG124" s="150"/>
    </row>
    <row r="125" spans="1:33" ht="24" customHeight="1">
      <c r="A125" s="145"/>
      <c r="B125" s="308"/>
      <c r="C125" s="307" t="s">
        <v>298</v>
      </c>
      <c r="D125" s="158" t="s">
        <v>297</v>
      </c>
      <c r="E125" s="164" t="s">
        <v>285</v>
      </c>
      <c r="F125" s="165"/>
      <c r="G125" s="256" t="s">
        <v>273</v>
      </c>
      <c r="H125" s="166"/>
      <c r="I125" s="167"/>
      <c r="J125" s="168"/>
      <c r="K125" s="168">
        <v>1</v>
      </c>
      <c r="L125" s="259">
        <f t="shared" si="7"/>
        <v>0</v>
      </c>
      <c r="M125" s="187"/>
      <c r="N125" s="259">
        <f t="shared" si="8"/>
        <v>0</v>
      </c>
      <c r="O125" s="195"/>
      <c r="P125" s="263">
        <f t="shared" si="9"/>
        <v>0</v>
      </c>
      <c r="Q125" s="264">
        <f t="shared" si="10"/>
        <v>0</v>
      </c>
      <c r="R125" s="161"/>
      <c r="S125" s="161"/>
      <c r="T125" s="268">
        <f t="shared" si="11"/>
        <v>0</v>
      </c>
      <c r="U125" s="268">
        <f t="shared" ref="U125:U164" si="14">ROUNDDOWN(R125*N125,0)</f>
        <v>0</v>
      </c>
      <c r="V125" s="268">
        <f t="shared" ref="V125:V164" si="15">ROUNDDOWN(P125*T125,0)</f>
        <v>0</v>
      </c>
      <c r="X125" s="148"/>
      <c r="Y125" s="148"/>
      <c r="Z125" s="148"/>
      <c r="AA125" s="150"/>
      <c r="AB125" s="148"/>
      <c r="AC125" s="148"/>
      <c r="AD125" s="150"/>
      <c r="AE125" s="148"/>
      <c r="AF125" s="148"/>
      <c r="AG125" s="150"/>
    </row>
    <row r="126" spans="1:33" ht="24" customHeight="1">
      <c r="A126" s="145"/>
      <c r="B126" s="308"/>
      <c r="C126" s="307" t="s">
        <v>298</v>
      </c>
      <c r="D126" s="158" t="s">
        <v>300</v>
      </c>
      <c r="E126" s="164" t="s">
        <v>285</v>
      </c>
      <c r="F126" s="165"/>
      <c r="G126" s="256" t="s">
        <v>273</v>
      </c>
      <c r="H126" s="166"/>
      <c r="I126" s="167"/>
      <c r="J126" s="168"/>
      <c r="K126" s="168">
        <v>1</v>
      </c>
      <c r="L126" s="259">
        <f t="shared" si="7"/>
        <v>0</v>
      </c>
      <c r="M126" s="187"/>
      <c r="N126" s="259">
        <f t="shared" si="8"/>
        <v>0</v>
      </c>
      <c r="O126" s="195"/>
      <c r="P126" s="263">
        <f t="shared" si="9"/>
        <v>0</v>
      </c>
      <c r="Q126" s="264">
        <f t="shared" si="10"/>
        <v>0</v>
      </c>
      <c r="R126" s="161"/>
      <c r="S126" s="161"/>
      <c r="T126" s="268">
        <f t="shared" si="11"/>
        <v>0</v>
      </c>
      <c r="U126" s="268">
        <f t="shared" si="14"/>
        <v>0</v>
      </c>
      <c r="V126" s="268">
        <f t="shared" si="15"/>
        <v>0</v>
      </c>
      <c r="X126" s="148"/>
      <c r="Y126" s="148"/>
      <c r="Z126" s="148"/>
      <c r="AA126" s="150"/>
      <c r="AB126" s="148"/>
      <c r="AC126" s="148"/>
      <c r="AD126" s="150"/>
      <c r="AE126" s="148"/>
      <c r="AF126" s="148"/>
      <c r="AG126" s="150"/>
    </row>
    <row r="127" spans="1:33" ht="24" customHeight="1">
      <c r="A127" s="145"/>
      <c r="B127" s="308"/>
      <c r="C127" s="309" t="s">
        <v>298</v>
      </c>
      <c r="D127" s="169"/>
      <c r="E127" s="170" t="s">
        <v>285</v>
      </c>
      <c r="F127" s="171"/>
      <c r="G127" s="257" t="s">
        <v>273</v>
      </c>
      <c r="H127" s="172"/>
      <c r="I127" s="173"/>
      <c r="J127" s="174"/>
      <c r="K127" s="174">
        <v>1</v>
      </c>
      <c r="L127" s="260">
        <f t="shared" si="7"/>
        <v>0</v>
      </c>
      <c r="M127" s="188"/>
      <c r="N127" s="260">
        <f t="shared" si="8"/>
        <v>0</v>
      </c>
      <c r="O127" s="196"/>
      <c r="P127" s="265">
        <f t="shared" si="9"/>
        <v>0</v>
      </c>
      <c r="Q127" s="266">
        <f t="shared" si="10"/>
        <v>0</v>
      </c>
      <c r="R127" s="177"/>
      <c r="S127" s="177"/>
      <c r="T127" s="269">
        <f t="shared" si="11"/>
        <v>0</v>
      </c>
      <c r="U127" s="269">
        <f t="shared" si="14"/>
        <v>0</v>
      </c>
      <c r="V127" s="269">
        <f t="shared" si="15"/>
        <v>0</v>
      </c>
      <c r="X127" s="148"/>
      <c r="Y127" s="148"/>
      <c r="Z127" s="148"/>
      <c r="AA127" s="150"/>
      <c r="AB127" s="148"/>
      <c r="AC127" s="148"/>
      <c r="AD127" s="150"/>
      <c r="AE127" s="148"/>
      <c r="AF127" s="148"/>
      <c r="AG127" s="150"/>
    </row>
    <row r="128" spans="1:33" ht="24" customHeight="1">
      <c r="A128" s="145"/>
      <c r="B128" s="308"/>
      <c r="C128" s="307" t="s">
        <v>387</v>
      </c>
      <c r="D128" s="158" t="s">
        <v>388</v>
      </c>
      <c r="E128" s="197" t="s">
        <v>422</v>
      </c>
      <c r="F128" s="198"/>
      <c r="G128" s="270" t="s">
        <v>273</v>
      </c>
      <c r="H128" s="214"/>
      <c r="I128" s="214"/>
      <c r="J128" s="214"/>
      <c r="K128" s="296">
        <v>1</v>
      </c>
      <c r="L128" s="273">
        <f t="shared" ref="L128:L164" si="16">ROUNDDOWN(H128*I128*J128*K128,3)</f>
        <v>0</v>
      </c>
      <c r="M128" s="200"/>
      <c r="N128" s="273">
        <f t="shared" ref="N128:N164" si="17">M128*L128</f>
        <v>0</v>
      </c>
      <c r="O128" s="211"/>
      <c r="P128" s="279">
        <f t="shared" ref="P128:P164" si="18">L128*O128</f>
        <v>0</v>
      </c>
      <c r="Q128" s="280">
        <f t="shared" ref="Q128:Q164" si="19">N128-P128</f>
        <v>0</v>
      </c>
      <c r="R128" s="192"/>
      <c r="S128" s="192"/>
      <c r="T128" s="288">
        <f t="shared" ref="T128:T164" si="20">IF(S128="",R128,MIN(R128:S128))</f>
        <v>0</v>
      </c>
      <c r="U128" s="288">
        <f t="shared" si="14"/>
        <v>0</v>
      </c>
      <c r="V128" s="288">
        <f t="shared" si="15"/>
        <v>0</v>
      </c>
      <c r="X128" s="148"/>
      <c r="Y128" s="148"/>
      <c r="Z128" s="148"/>
      <c r="AA128" s="150"/>
      <c r="AB128" s="148"/>
      <c r="AC128" s="148"/>
      <c r="AD128" s="150"/>
      <c r="AE128" s="148"/>
      <c r="AF128" s="148"/>
      <c r="AG128" s="150"/>
    </row>
    <row r="129" spans="1:33" ht="24" customHeight="1">
      <c r="A129" s="145"/>
      <c r="B129" s="308"/>
      <c r="C129" s="307" t="s">
        <v>387</v>
      </c>
      <c r="D129" s="158" t="s">
        <v>389</v>
      </c>
      <c r="E129" s="164" t="s">
        <v>422</v>
      </c>
      <c r="F129" s="165"/>
      <c r="G129" s="256" t="s">
        <v>273</v>
      </c>
      <c r="H129" s="167"/>
      <c r="I129" s="167"/>
      <c r="J129" s="167"/>
      <c r="K129" s="168">
        <v>1</v>
      </c>
      <c r="L129" s="259">
        <f t="shared" si="16"/>
        <v>0</v>
      </c>
      <c r="M129" s="162"/>
      <c r="N129" s="259">
        <f t="shared" si="17"/>
        <v>0</v>
      </c>
      <c r="O129" s="163"/>
      <c r="P129" s="263">
        <f t="shared" si="18"/>
        <v>0</v>
      </c>
      <c r="Q129" s="264">
        <f t="shared" si="19"/>
        <v>0</v>
      </c>
      <c r="R129" s="161"/>
      <c r="S129" s="161"/>
      <c r="T129" s="268">
        <f t="shared" si="20"/>
        <v>0</v>
      </c>
      <c r="U129" s="268">
        <f t="shared" si="14"/>
        <v>0</v>
      </c>
      <c r="V129" s="268">
        <f t="shared" si="15"/>
        <v>0</v>
      </c>
      <c r="X129" s="148"/>
      <c r="Y129" s="148"/>
      <c r="Z129" s="148"/>
      <c r="AA129" s="150"/>
      <c r="AB129" s="148"/>
      <c r="AC129" s="148"/>
      <c r="AD129" s="150"/>
      <c r="AE129" s="148"/>
      <c r="AF129" s="148"/>
      <c r="AG129" s="150"/>
    </row>
    <row r="130" spans="1:33" ht="24" customHeight="1">
      <c r="A130" s="145"/>
      <c r="B130" s="308"/>
      <c r="C130" s="307" t="s">
        <v>387</v>
      </c>
      <c r="D130" s="158" t="s">
        <v>300</v>
      </c>
      <c r="E130" s="164" t="s">
        <v>422</v>
      </c>
      <c r="F130" s="165"/>
      <c r="G130" s="256" t="s">
        <v>273</v>
      </c>
      <c r="H130" s="167"/>
      <c r="I130" s="167"/>
      <c r="J130" s="167"/>
      <c r="K130" s="168">
        <v>1</v>
      </c>
      <c r="L130" s="259">
        <f t="shared" si="16"/>
        <v>0</v>
      </c>
      <c r="M130" s="162"/>
      <c r="N130" s="259">
        <f t="shared" si="17"/>
        <v>0</v>
      </c>
      <c r="O130" s="163"/>
      <c r="P130" s="263">
        <f t="shared" si="18"/>
        <v>0</v>
      </c>
      <c r="Q130" s="264">
        <f t="shared" si="19"/>
        <v>0</v>
      </c>
      <c r="R130" s="161"/>
      <c r="S130" s="161"/>
      <c r="T130" s="268">
        <f t="shared" si="20"/>
        <v>0</v>
      </c>
      <c r="U130" s="268">
        <f t="shared" si="14"/>
        <v>0</v>
      </c>
      <c r="V130" s="268">
        <f t="shared" si="15"/>
        <v>0</v>
      </c>
      <c r="X130" s="148"/>
      <c r="Y130" s="148"/>
      <c r="Z130" s="148"/>
      <c r="AA130" s="150"/>
      <c r="AB130" s="148"/>
      <c r="AC130" s="148"/>
      <c r="AD130" s="150"/>
      <c r="AE130" s="148"/>
      <c r="AF130" s="148"/>
      <c r="AG130" s="150"/>
    </row>
    <row r="131" spans="1:33" ht="24" customHeight="1">
      <c r="A131" s="145"/>
      <c r="B131" s="308"/>
      <c r="C131" s="307" t="s">
        <v>387</v>
      </c>
      <c r="D131" s="158" t="s">
        <v>390</v>
      </c>
      <c r="E131" s="164" t="s">
        <v>422</v>
      </c>
      <c r="F131" s="165"/>
      <c r="G131" s="256" t="s">
        <v>273</v>
      </c>
      <c r="H131" s="167"/>
      <c r="I131" s="167"/>
      <c r="J131" s="167"/>
      <c r="K131" s="168">
        <v>1</v>
      </c>
      <c r="L131" s="259">
        <f t="shared" si="16"/>
        <v>0</v>
      </c>
      <c r="M131" s="162"/>
      <c r="N131" s="259">
        <f t="shared" si="17"/>
        <v>0</v>
      </c>
      <c r="O131" s="163"/>
      <c r="P131" s="263">
        <f t="shared" si="18"/>
        <v>0</v>
      </c>
      <c r="Q131" s="264">
        <f t="shared" si="19"/>
        <v>0</v>
      </c>
      <c r="R131" s="161"/>
      <c r="S131" s="161"/>
      <c r="T131" s="268">
        <f t="shared" si="20"/>
        <v>0</v>
      </c>
      <c r="U131" s="268">
        <f t="shared" si="14"/>
        <v>0</v>
      </c>
      <c r="V131" s="268">
        <f t="shared" si="15"/>
        <v>0</v>
      </c>
      <c r="X131" s="148"/>
      <c r="Y131" s="148"/>
      <c r="Z131" s="148"/>
      <c r="AA131" s="150"/>
      <c r="AB131" s="148"/>
      <c r="AC131" s="148"/>
      <c r="AD131" s="150"/>
      <c r="AE131" s="148"/>
      <c r="AF131" s="148"/>
      <c r="AG131" s="150"/>
    </row>
    <row r="132" spans="1:33" ht="24" customHeight="1">
      <c r="A132" s="145"/>
      <c r="B132" s="308"/>
      <c r="C132" s="307" t="s">
        <v>387</v>
      </c>
      <c r="D132" s="158" t="s">
        <v>391</v>
      </c>
      <c r="E132" s="164" t="s">
        <v>422</v>
      </c>
      <c r="F132" s="165"/>
      <c r="G132" s="256" t="s">
        <v>273</v>
      </c>
      <c r="H132" s="167"/>
      <c r="I132" s="167"/>
      <c r="J132" s="167"/>
      <c r="K132" s="168">
        <v>1</v>
      </c>
      <c r="L132" s="259">
        <f t="shared" si="16"/>
        <v>0</v>
      </c>
      <c r="M132" s="162"/>
      <c r="N132" s="259">
        <f t="shared" si="17"/>
        <v>0</v>
      </c>
      <c r="O132" s="163"/>
      <c r="P132" s="263">
        <f t="shared" si="18"/>
        <v>0</v>
      </c>
      <c r="Q132" s="264">
        <f t="shared" si="19"/>
        <v>0</v>
      </c>
      <c r="R132" s="161"/>
      <c r="S132" s="161"/>
      <c r="T132" s="268">
        <f t="shared" si="20"/>
        <v>0</v>
      </c>
      <c r="U132" s="268">
        <f t="shared" si="14"/>
        <v>0</v>
      </c>
      <c r="V132" s="268">
        <f t="shared" si="15"/>
        <v>0</v>
      </c>
      <c r="X132" s="148"/>
      <c r="Y132" s="148"/>
      <c r="Z132" s="148"/>
      <c r="AA132" s="150"/>
      <c r="AB132" s="148"/>
      <c r="AC132" s="148"/>
      <c r="AD132" s="150"/>
      <c r="AE132" s="148"/>
      <c r="AF132" s="148"/>
      <c r="AG132" s="150"/>
    </row>
    <row r="133" spans="1:33" ht="24" customHeight="1">
      <c r="A133" s="145"/>
      <c r="B133" s="308"/>
      <c r="C133" s="307" t="s">
        <v>387</v>
      </c>
      <c r="D133" s="158"/>
      <c r="E133" s="164" t="s">
        <v>422</v>
      </c>
      <c r="F133" s="165"/>
      <c r="G133" s="256" t="s">
        <v>273</v>
      </c>
      <c r="H133" s="167"/>
      <c r="I133" s="167"/>
      <c r="J133" s="167"/>
      <c r="K133" s="168">
        <v>1</v>
      </c>
      <c r="L133" s="259">
        <f t="shared" si="16"/>
        <v>0</v>
      </c>
      <c r="M133" s="162"/>
      <c r="N133" s="259">
        <f t="shared" si="17"/>
        <v>0</v>
      </c>
      <c r="O133" s="163"/>
      <c r="P133" s="263">
        <f t="shared" si="18"/>
        <v>0</v>
      </c>
      <c r="Q133" s="264">
        <f t="shared" si="19"/>
        <v>0</v>
      </c>
      <c r="R133" s="161"/>
      <c r="S133" s="161"/>
      <c r="T133" s="268">
        <f t="shared" si="20"/>
        <v>0</v>
      </c>
      <c r="U133" s="268">
        <f t="shared" si="14"/>
        <v>0</v>
      </c>
      <c r="V133" s="268">
        <f t="shared" si="15"/>
        <v>0</v>
      </c>
      <c r="X133" s="148"/>
      <c r="Y133" s="148"/>
      <c r="Z133" s="148"/>
      <c r="AA133" s="150"/>
      <c r="AB133" s="148"/>
      <c r="AC133" s="148"/>
      <c r="AD133" s="150"/>
      <c r="AE133" s="148"/>
      <c r="AF133" s="148"/>
      <c r="AG133" s="150"/>
    </row>
    <row r="134" spans="1:33" ht="24" customHeight="1">
      <c r="A134" s="145"/>
      <c r="B134" s="308"/>
      <c r="C134" s="309" t="s">
        <v>387</v>
      </c>
      <c r="D134" s="169"/>
      <c r="E134" s="170" t="s">
        <v>422</v>
      </c>
      <c r="F134" s="171"/>
      <c r="G134" s="257" t="s">
        <v>273</v>
      </c>
      <c r="H134" s="173"/>
      <c r="I134" s="173"/>
      <c r="J134" s="173"/>
      <c r="K134" s="174">
        <v>1</v>
      </c>
      <c r="L134" s="260">
        <f t="shared" si="16"/>
        <v>0</v>
      </c>
      <c r="M134" s="178"/>
      <c r="N134" s="260">
        <f t="shared" si="17"/>
        <v>0</v>
      </c>
      <c r="O134" s="204"/>
      <c r="P134" s="265">
        <f t="shared" si="18"/>
        <v>0</v>
      </c>
      <c r="Q134" s="266">
        <f t="shared" si="19"/>
        <v>0</v>
      </c>
      <c r="R134" s="177"/>
      <c r="S134" s="177"/>
      <c r="T134" s="269">
        <f t="shared" si="20"/>
        <v>0</v>
      </c>
      <c r="U134" s="269">
        <f t="shared" si="14"/>
        <v>0</v>
      </c>
      <c r="V134" s="269">
        <f t="shared" si="15"/>
        <v>0</v>
      </c>
      <c r="X134" s="148"/>
      <c r="Y134" s="148"/>
      <c r="Z134" s="148"/>
      <c r="AA134" s="150"/>
      <c r="AB134" s="148"/>
      <c r="AC134" s="148"/>
      <c r="AD134" s="150"/>
      <c r="AE134" s="148"/>
      <c r="AF134" s="148"/>
      <c r="AG134" s="150"/>
    </row>
    <row r="135" spans="1:33" ht="24" customHeight="1">
      <c r="A135" s="145"/>
      <c r="B135" s="308"/>
      <c r="C135" s="305" t="s">
        <v>314</v>
      </c>
      <c r="D135" s="154"/>
      <c r="E135" s="180"/>
      <c r="F135" s="181"/>
      <c r="G135" s="255" t="s">
        <v>273</v>
      </c>
      <c r="H135" s="182"/>
      <c r="I135" s="183"/>
      <c r="J135" s="183"/>
      <c r="K135" s="184">
        <v>1</v>
      </c>
      <c r="L135" s="258">
        <f t="shared" si="16"/>
        <v>0</v>
      </c>
      <c r="M135" s="179"/>
      <c r="N135" s="258">
        <f t="shared" si="17"/>
        <v>0</v>
      </c>
      <c r="O135" s="201"/>
      <c r="P135" s="261">
        <f t="shared" si="18"/>
        <v>0</v>
      </c>
      <c r="Q135" s="262">
        <f t="shared" si="19"/>
        <v>0</v>
      </c>
      <c r="R135" s="157"/>
      <c r="S135" s="157"/>
      <c r="T135" s="267">
        <f t="shared" si="20"/>
        <v>0</v>
      </c>
      <c r="U135" s="267">
        <f t="shared" si="14"/>
        <v>0</v>
      </c>
      <c r="V135" s="267">
        <f t="shared" si="15"/>
        <v>0</v>
      </c>
      <c r="X135" s="148"/>
      <c r="Y135" s="148"/>
      <c r="Z135" s="148"/>
      <c r="AA135" s="150"/>
      <c r="AB135" s="148"/>
      <c r="AC135" s="148"/>
      <c r="AD135" s="150"/>
      <c r="AE135" s="148"/>
      <c r="AF135" s="148"/>
      <c r="AG135" s="150"/>
    </row>
    <row r="136" spans="1:33" ht="24" customHeight="1">
      <c r="A136" s="145"/>
      <c r="B136" s="308"/>
      <c r="C136" s="307" t="s">
        <v>314</v>
      </c>
      <c r="D136" s="158"/>
      <c r="E136" s="164"/>
      <c r="F136" s="165"/>
      <c r="G136" s="256" t="s">
        <v>273</v>
      </c>
      <c r="H136" s="167"/>
      <c r="I136" s="167"/>
      <c r="J136" s="167"/>
      <c r="K136" s="168">
        <v>1</v>
      </c>
      <c r="L136" s="259">
        <f t="shared" si="16"/>
        <v>0</v>
      </c>
      <c r="M136" s="162"/>
      <c r="N136" s="259">
        <f t="shared" si="17"/>
        <v>0</v>
      </c>
      <c r="O136" s="163"/>
      <c r="P136" s="263">
        <f t="shared" si="18"/>
        <v>0</v>
      </c>
      <c r="Q136" s="264">
        <f t="shared" si="19"/>
        <v>0</v>
      </c>
      <c r="R136" s="161"/>
      <c r="S136" s="161"/>
      <c r="T136" s="268">
        <f t="shared" si="20"/>
        <v>0</v>
      </c>
      <c r="U136" s="268">
        <f t="shared" si="14"/>
        <v>0</v>
      </c>
      <c r="V136" s="268">
        <f t="shared" si="15"/>
        <v>0</v>
      </c>
      <c r="X136" s="148"/>
      <c r="Y136" s="148"/>
      <c r="Z136" s="148"/>
      <c r="AA136" s="150"/>
      <c r="AB136" s="148"/>
      <c r="AC136" s="148"/>
      <c r="AD136" s="150"/>
      <c r="AE136" s="148"/>
      <c r="AF136" s="148"/>
      <c r="AG136" s="150"/>
    </row>
    <row r="137" spans="1:33" ht="24" customHeight="1">
      <c r="A137" s="145"/>
      <c r="B137" s="308"/>
      <c r="C137" s="307" t="s">
        <v>314</v>
      </c>
      <c r="D137" s="158"/>
      <c r="E137" s="164"/>
      <c r="F137" s="165"/>
      <c r="G137" s="256" t="s">
        <v>273</v>
      </c>
      <c r="H137" s="167"/>
      <c r="I137" s="167"/>
      <c r="J137" s="167"/>
      <c r="K137" s="168">
        <v>1</v>
      </c>
      <c r="L137" s="259">
        <f t="shared" si="16"/>
        <v>0</v>
      </c>
      <c r="M137" s="162"/>
      <c r="N137" s="259">
        <f t="shared" si="17"/>
        <v>0</v>
      </c>
      <c r="O137" s="163"/>
      <c r="P137" s="263">
        <f t="shared" si="18"/>
        <v>0</v>
      </c>
      <c r="Q137" s="264">
        <f t="shared" si="19"/>
        <v>0</v>
      </c>
      <c r="R137" s="161"/>
      <c r="S137" s="161"/>
      <c r="T137" s="268">
        <f t="shared" si="20"/>
        <v>0</v>
      </c>
      <c r="U137" s="268">
        <f t="shared" si="14"/>
        <v>0</v>
      </c>
      <c r="V137" s="268">
        <f t="shared" si="15"/>
        <v>0</v>
      </c>
      <c r="X137" s="148"/>
      <c r="Y137" s="148"/>
      <c r="Z137" s="148"/>
      <c r="AA137" s="150"/>
      <c r="AB137" s="148"/>
      <c r="AC137" s="148"/>
      <c r="AD137" s="150"/>
      <c r="AE137" s="148"/>
      <c r="AF137" s="148"/>
      <c r="AG137" s="150"/>
    </row>
    <row r="138" spans="1:33" ht="24" customHeight="1">
      <c r="A138" s="145"/>
      <c r="B138" s="308"/>
      <c r="C138" s="309" t="s">
        <v>314</v>
      </c>
      <c r="D138" s="169"/>
      <c r="E138" s="170"/>
      <c r="F138" s="171"/>
      <c r="G138" s="257" t="s">
        <v>273</v>
      </c>
      <c r="H138" s="172"/>
      <c r="I138" s="173"/>
      <c r="J138" s="173"/>
      <c r="K138" s="174">
        <v>1</v>
      </c>
      <c r="L138" s="260">
        <f t="shared" si="16"/>
        <v>0</v>
      </c>
      <c r="M138" s="178"/>
      <c r="N138" s="260">
        <f t="shared" si="17"/>
        <v>0</v>
      </c>
      <c r="O138" s="204"/>
      <c r="P138" s="265">
        <f t="shared" si="18"/>
        <v>0</v>
      </c>
      <c r="Q138" s="266">
        <f t="shared" si="19"/>
        <v>0</v>
      </c>
      <c r="R138" s="177"/>
      <c r="S138" s="177"/>
      <c r="T138" s="269">
        <f t="shared" si="20"/>
        <v>0</v>
      </c>
      <c r="U138" s="269">
        <f t="shared" si="14"/>
        <v>0</v>
      </c>
      <c r="V138" s="269">
        <f t="shared" si="15"/>
        <v>0</v>
      </c>
      <c r="X138" s="148"/>
      <c r="Y138" s="148"/>
      <c r="Z138" s="148"/>
      <c r="AA138" s="150"/>
      <c r="AB138" s="148"/>
      <c r="AC138" s="148"/>
      <c r="AD138" s="150"/>
      <c r="AE138" s="148"/>
      <c r="AF138" s="148"/>
      <c r="AG138" s="150"/>
    </row>
    <row r="139" spans="1:33" ht="24" customHeight="1">
      <c r="A139" s="145"/>
      <c r="B139" s="306"/>
      <c r="C139" s="305" t="s">
        <v>315</v>
      </c>
      <c r="D139" s="154"/>
      <c r="E139" s="180" t="s">
        <v>796</v>
      </c>
      <c r="F139" s="181"/>
      <c r="G139" s="255" t="s">
        <v>273</v>
      </c>
      <c r="H139" s="182"/>
      <c r="I139" s="183"/>
      <c r="J139" s="183"/>
      <c r="K139" s="184">
        <v>1</v>
      </c>
      <c r="L139" s="258">
        <f t="shared" si="16"/>
        <v>0</v>
      </c>
      <c r="M139" s="179"/>
      <c r="N139" s="258">
        <f t="shared" si="17"/>
        <v>0</v>
      </c>
      <c r="O139" s="201"/>
      <c r="P139" s="283">
        <f t="shared" si="18"/>
        <v>0</v>
      </c>
      <c r="Q139" s="262">
        <f t="shared" si="19"/>
        <v>0</v>
      </c>
      <c r="R139" s="157"/>
      <c r="S139" s="157"/>
      <c r="T139" s="267">
        <f t="shared" si="20"/>
        <v>0</v>
      </c>
      <c r="U139" s="267">
        <f t="shared" si="14"/>
        <v>0</v>
      </c>
      <c r="V139" s="267">
        <f t="shared" si="15"/>
        <v>0</v>
      </c>
      <c r="X139" s="148"/>
      <c r="Y139" s="148"/>
      <c r="Z139" s="148"/>
      <c r="AA139" s="150"/>
      <c r="AB139" s="148"/>
      <c r="AC139" s="148"/>
      <c r="AD139" s="150"/>
      <c r="AE139" s="148"/>
      <c r="AF139" s="148"/>
      <c r="AG139" s="150"/>
    </row>
    <row r="140" spans="1:33" ht="24" customHeight="1">
      <c r="A140" s="145"/>
      <c r="B140" s="306"/>
      <c r="C140" s="309" t="s">
        <v>315</v>
      </c>
      <c r="D140" s="169"/>
      <c r="E140" s="170"/>
      <c r="F140" s="171"/>
      <c r="G140" s="257" t="s">
        <v>273</v>
      </c>
      <c r="H140" s="172"/>
      <c r="I140" s="173"/>
      <c r="J140" s="173"/>
      <c r="K140" s="174">
        <v>1</v>
      </c>
      <c r="L140" s="260">
        <f t="shared" si="16"/>
        <v>0</v>
      </c>
      <c r="M140" s="178"/>
      <c r="N140" s="260">
        <f t="shared" si="17"/>
        <v>0</v>
      </c>
      <c r="O140" s="204"/>
      <c r="P140" s="284">
        <f t="shared" si="18"/>
        <v>0</v>
      </c>
      <c r="Q140" s="266">
        <f t="shared" si="19"/>
        <v>0</v>
      </c>
      <c r="R140" s="209"/>
      <c r="S140" s="209"/>
      <c r="T140" s="293">
        <f t="shared" si="20"/>
        <v>0</v>
      </c>
      <c r="U140" s="293">
        <f t="shared" si="14"/>
        <v>0</v>
      </c>
      <c r="V140" s="293">
        <f t="shared" si="15"/>
        <v>0</v>
      </c>
      <c r="X140" s="148"/>
      <c r="Y140" s="148"/>
      <c r="Z140" s="148"/>
      <c r="AA140" s="150"/>
      <c r="AB140" s="148"/>
      <c r="AC140" s="148"/>
      <c r="AD140" s="150"/>
      <c r="AE140" s="148"/>
      <c r="AF140" s="148"/>
      <c r="AG140" s="150"/>
    </row>
    <row r="141" spans="1:33" ht="24" customHeight="1">
      <c r="A141" s="145"/>
      <c r="B141" s="306"/>
      <c r="C141" s="305" t="s">
        <v>316</v>
      </c>
      <c r="D141" s="154"/>
      <c r="E141" s="180" t="s">
        <v>796</v>
      </c>
      <c r="F141" s="181"/>
      <c r="G141" s="255" t="s">
        <v>273</v>
      </c>
      <c r="H141" s="182"/>
      <c r="I141" s="183"/>
      <c r="J141" s="183"/>
      <c r="K141" s="184">
        <v>1</v>
      </c>
      <c r="L141" s="258">
        <f t="shared" si="16"/>
        <v>0</v>
      </c>
      <c r="M141" s="179"/>
      <c r="N141" s="258">
        <f t="shared" si="17"/>
        <v>0</v>
      </c>
      <c r="O141" s="201"/>
      <c r="P141" s="283">
        <f t="shared" si="18"/>
        <v>0</v>
      </c>
      <c r="Q141" s="262">
        <f t="shared" si="19"/>
        <v>0</v>
      </c>
      <c r="R141" s="157"/>
      <c r="S141" s="157"/>
      <c r="T141" s="267">
        <f t="shared" si="20"/>
        <v>0</v>
      </c>
      <c r="U141" s="267">
        <f t="shared" si="14"/>
        <v>0</v>
      </c>
      <c r="V141" s="267">
        <f t="shared" si="15"/>
        <v>0</v>
      </c>
      <c r="X141" s="148"/>
      <c r="Y141" s="148"/>
      <c r="Z141" s="148"/>
      <c r="AA141" s="150"/>
      <c r="AB141" s="148"/>
      <c r="AC141" s="148"/>
      <c r="AD141" s="150"/>
      <c r="AE141" s="148"/>
      <c r="AF141" s="148"/>
      <c r="AG141" s="150"/>
    </row>
    <row r="142" spans="1:33" ht="24" customHeight="1">
      <c r="A142" s="145"/>
      <c r="B142" s="306"/>
      <c r="C142" s="309" t="s">
        <v>316</v>
      </c>
      <c r="D142" s="169"/>
      <c r="E142" s="202"/>
      <c r="F142" s="203"/>
      <c r="G142" s="271" t="s">
        <v>273</v>
      </c>
      <c r="H142" s="205"/>
      <c r="I142" s="206"/>
      <c r="J142" s="206"/>
      <c r="K142" s="215">
        <v>1</v>
      </c>
      <c r="L142" s="277">
        <f t="shared" si="16"/>
        <v>0</v>
      </c>
      <c r="M142" s="212"/>
      <c r="N142" s="277">
        <f t="shared" si="17"/>
        <v>0</v>
      </c>
      <c r="O142" s="208"/>
      <c r="P142" s="285">
        <f t="shared" si="18"/>
        <v>0</v>
      </c>
      <c r="Q142" s="282">
        <f t="shared" si="19"/>
        <v>0</v>
      </c>
      <c r="R142" s="209"/>
      <c r="S142" s="209"/>
      <c r="T142" s="293">
        <f t="shared" si="20"/>
        <v>0</v>
      </c>
      <c r="U142" s="293">
        <f t="shared" si="14"/>
        <v>0</v>
      </c>
      <c r="V142" s="293">
        <f t="shared" si="15"/>
        <v>0</v>
      </c>
      <c r="X142" s="148"/>
      <c r="Y142" s="148"/>
      <c r="Z142" s="148"/>
      <c r="AA142" s="150"/>
      <c r="AB142" s="148"/>
      <c r="AC142" s="148"/>
      <c r="AD142" s="150"/>
      <c r="AE142" s="148"/>
      <c r="AF142" s="148"/>
      <c r="AG142" s="150"/>
    </row>
    <row r="143" spans="1:33" ht="24" customHeight="1">
      <c r="A143" s="145"/>
      <c r="B143" s="308"/>
      <c r="C143" s="307"/>
      <c r="D143" s="158"/>
      <c r="E143" s="197"/>
      <c r="F143" s="198"/>
      <c r="G143" s="270"/>
      <c r="H143" s="214"/>
      <c r="I143" s="214"/>
      <c r="J143" s="214"/>
      <c r="K143" s="296">
        <v>1</v>
      </c>
      <c r="L143" s="273">
        <f t="shared" si="16"/>
        <v>0</v>
      </c>
      <c r="M143" s="200"/>
      <c r="N143" s="273">
        <f t="shared" si="17"/>
        <v>0</v>
      </c>
      <c r="O143" s="211"/>
      <c r="P143" s="279">
        <f t="shared" si="18"/>
        <v>0</v>
      </c>
      <c r="Q143" s="280">
        <f t="shared" si="19"/>
        <v>0</v>
      </c>
      <c r="R143" s="192"/>
      <c r="S143" s="192"/>
      <c r="T143" s="288">
        <f t="shared" si="20"/>
        <v>0</v>
      </c>
      <c r="U143" s="288">
        <f t="shared" si="14"/>
        <v>0</v>
      </c>
      <c r="V143" s="288">
        <f t="shared" si="15"/>
        <v>0</v>
      </c>
      <c r="X143" s="148"/>
      <c r="Y143" s="148"/>
      <c r="Z143" s="148"/>
      <c r="AA143" s="150"/>
      <c r="AB143" s="148"/>
      <c r="AC143" s="148"/>
      <c r="AD143" s="150"/>
      <c r="AE143" s="148"/>
      <c r="AF143" s="148"/>
      <c r="AG143" s="150"/>
    </row>
    <row r="144" spans="1:33" ht="24" customHeight="1">
      <c r="A144" s="145"/>
      <c r="B144" s="308"/>
      <c r="C144" s="307"/>
      <c r="D144" s="158"/>
      <c r="E144" s="164"/>
      <c r="F144" s="165"/>
      <c r="G144" s="256"/>
      <c r="H144" s="167"/>
      <c r="I144" s="167"/>
      <c r="J144" s="167"/>
      <c r="K144" s="168">
        <v>1</v>
      </c>
      <c r="L144" s="259">
        <f t="shared" si="16"/>
        <v>0</v>
      </c>
      <c r="M144" s="162"/>
      <c r="N144" s="259">
        <f t="shared" si="17"/>
        <v>0</v>
      </c>
      <c r="O144" s="163"/>
      <c r="P144" s="263">
        <f t="shared" si="18"/>
        <v>0</v>
      </c>
      <c r="Q144" s="264">
        <f t="shared" si="19"/>
        <v>0</v>
      </c>
      <c r="R144" s="161"/>
      <c r="S144" s="161"/>
      <c r="T144" s="268">
        <f t="shared" si="20"/>
        <v>0</v>
      </c>
      <c r="U144" s="268">
        <f t="shared" si="14"/>
        <v>0</v>
      </c>
      <c r="V144" s="268">
        <f t="shared" si="15"/>
        <v>0</v>
      </c>
      <c r="X144" s="148"/>
      <c r="Y144" s="148"/>
      <c r="Z144" s="148"/>
      <c r="AA144" s="150"/>
      <c r="AB144" s="148"/>
      <c r="AC144" s="148"/>
      <c r="AD144" s="150"/>
      <c r="AE144" s="148"/>
      <c r="AF144" s="148"/>
      <c r="AG144" s="150"/>
    </row>
    <row r="145" spans="1:33" ht="24" customHeight="1">
      <c r="A145" s="145"/>
      <c r="B145" s="308"/>
      <c r="C145" s="307"/>
      <c r="D145" s="158"/>
      <c r="E145" s="164"/>
      <c r="F145" s="165"/>
      <c r="G145" s="256" t="s">
        <v>273</v>
      </c>
      <c r="H145" s="167"/>
      <c r="I145" s="167"/>
      <c r="J145" s="167"/>
      <c r="K145" s="168">
        <v>1</v>
      </c>
      <c r="L145" s="259">
        <f t="shared" si="16"/>
        <v>0</v>
      </c>
      <c r="M145" s="162"/>
      <c r="N145" s="259">
        <f t="shared" si="17"/>
        <v>0</v>
      </c>
      <c r="O145" s="163"/>
      <c r="P145" s="263">
        <f t="shared" si="18"/>
        <v>0</v>
      </c>
      <c r="Q145" s="264">
        <f t="shared" si="19"/>
        <v>0</v>
      </c>
      <c r="R145" s="161"/>
      <c r="S145" s="161"/>
      <c r="T145" s="268">
        <f t="shared" si="20"/>
        <v>0</v>
      </c>
      <c r="U145" s="268">
        <f t="shared" si="14"/>
        <v>0</v>
      </c>
      <c r="V145" s="268">
        <f t="shared" si="15"/>
        <v>0</v>
      </c>
      <c r="X145" s="148"/>
      <c r="Y145" s="148"/>
      <c r="Z145" s="148"/>
      <c r="AA145" s="150"/>
      <c r="AB145" s="148"/>
      <c r="AC145" s="148"/>
      <c r="AD145" s="150"/>
      <c r="AE145" s="148"/>
      <c r="AF145" s="148"/>
      <c r="AG145" s="150"/>
    </row>
    <row r="146" spans="1:33" ht="24" customHeight="1">
      <c r="A146" s="145"/>
      <c r="B146" s="308"/>
      <c r="C146" s="307"/>
      <c r="D146" s="158"/>
      <c r="E146" s="164"/>
      <c r="F146" s="165"/>
      <c r="G146" s="256" t="s">
        <v>273</v>
      </c>
      <c r="H146" s="167"/>
      <c r="I146" s="167"/>
      <c r="J146" s="167"/>
      <c r="K146" s="168">
        <v>1</v>
      </c>
      <c r="L146" s="259">
        <f t="shared" si="16"/>
        <v>0</v>
      </c>
      <c r="M146" s="162"/>
      <c r="N146" s="259">
        <f t="shared" si="17"/>
        <v>0</v>
      </c>
      <c r="O146" s="163"/>
      <c r="P146" s="263">
        <f t="shared" si="18"/>
        <v>0</v>
      </c>
      <c r="Q146" s="264">
        <f t="shared" si="19"/>
        <v>0</v>
      </c>
      <c r="R146" s="161"/>
      <c r="S146" s="161"/>
      <c r="T146" s="268">
        <f t="shared" si="20"/>
        <v>0</v>
      </c>
      <c r="U146" s="268">
        <f t="shared" si="14"/>
        <v>0</v>
      </c>
      <c r="V146" s="268">
        <f t="shared" si="15"/>
        <v>0</v>
      </c>
      <c r="X146" s="148"/>
      <c r="Y146" s="148"/>
      <c r="Z146" s="148"/>
      <c r="AA146" s="150"/>
      <c r="AB146" s="148"/>
      <c r="AC146" s="148"/>
      <c r="AD146" s="150"/>
      <c r="AE146" s="148"/>
      <c r="AF146" s="148"/>
      <c r="AG146" s="150"/>
    </row>
    <row r="147" spans="1:33" ht="24" customHeight="1">
      <c r="A147" s="145"/>
      <c r="B147" s="308"/>
      <c r="C147" s="307"/>
      <c r="D147" s="158"/>
      <c r="E147" s="164"/>
      <c r="F147" s="165"/>
      <c r="G147" s="256" t="s">
        <v>273</v>
      </c>
      <c r="H147" s="167"/>
      <c r="I147" s="167"/>
      <c r="J147" s="167"/>
      <c r="K147" s="168">
        <v>1</v>
      </c>
      <c r="L147" s="259">
        <f t="shared" si="16"/>
        <v>0</v>
      </c>
      <c r="M147" s="162"/>
      <c r="N147" s="259">
        <f t="shared" si="17"/>
        <v>0</v>
      </c>
      <c r="O147" s="163"/>
      <c r="P147" s="263">
        <f t="shared" si="18"/>
        <v>0</v>
      </c>
      <c r="Q147" s="264">
        <f t="shared" si="19"/>
        <v>0</v>
      </c>
      <c r="R147" s="161"/>
      <c r="S147" s="161"/>
      <c r="T147" s="268">
        <f t="shared" si="20"/>
        <v>0</v>
      </c>
      <c r="U147" s="268">
        <f t="shared" si="14"/>
        <v>0</v>
      </c>
      <c r="V147" s="268">
        <f t="shared" si="15"/>
        <v>0</v>
      </c>
      <c r="X147" s="148"/>
      <c r="Y147" s="148"/>
      <c r="Z147" s="148"/>
      <c r="AA147" s="150"/>
      <c r="AB147" s="148"/>
      <c r="AC147" s="148"/>
      <c r="AD147" s="150"/>
      <c r="AE147" s="148"/>
      <c r="AF147" s="148"/>
      <c r="AG147" s="150"/>
    </row>
    <row r="148" spans="1:33" ht="24" customHeight="1">
      <c r="A148" s="145"/>
      <c r="B148" s="308"/>
      <c r="C148" s="307"/>
      <c r="D148" s="158"/>
      <c r="E148" s="164"/>
      <c r="F148" s="165"/>
      <c r="G148" s="256" t="s">
        <v>273</v>
      </c>
      <c r="H148" s="167"/>
      <c r="I148" s="167"/>
      <c r="J148" s="167"/>
      <c r="K148" s="168">
        <v>1</v>
      </c>
      <c r="L148" s="259">
        <f t="shared" si="16"/>
        <v>0</v>
      </c>
      <c r="M148" s="162"/>
      <c r="N148" s="259">
        <f t="shared" si="17"/>
        <v>0</v>
      </c>
      <c r="O148" s="163"/>
      <c r="P148" s="263">
        <f t="shared" si="18"/>
        <v>0</v>
      </c>
      <c r="Q148" s="264">
        <f t="shared" si="19"/>
        <v>0</v>
      </c>
      <c r="R148" s="161"/>
      <c r="S148" s="161"/>
      <c r="T148" s="268">
        <f t="shared" si="20"/>
        <v>0</v>
      </c>
      <c r="U148" s="268">
        <f t="shared" si="14"/>
        <v>0</v>
      </c>
      <c r="V148" s="268">
        <f t="shared" si="15"/>
        <v>0</v>
      </c>
      <c r="X148" s="148"/>
      <c r="Y148" s="148"/>
      <c r="Z148" s="148"/>
      <c r="AA148" s="150"/>
      <c r="AB148" s="148"/>
      <c r="AC148" s="148"/>
      <c r="AD148" s="150"/>
      <c r="AE148" s="148"/>
      <c r="AF148" s="148"/>
      <c r="AG148" s="150"/>
    </row>
    <row r="149" spans="1:33" ht="24" customHeight="1">
      <c r="A149" s="145"/>
      <c r="B149" s="308"/>
      <c r="C149" s="307"/>
      <c r="D149" s="158"/>
      <c r="E149" s="164"/>
      <c r="F149" s="165"/>
      <c r="G149" s="256" t="s">
        <v>273</v>
      </c>
      <c r="H149" s="167"/>
      <c r="I149" s="167"/>
      <c r="J149" s="167"/>
      <c r="K149" s="168">
        <v>1</v>
      </c>
      <c r="L149" s="259">
        <f t="shared" si="16"/>
        <v>0</v>
      </c>
      <c r="M149" s="162"/>
      <c r="N149" s="259">
        <f t="shared" si="17"/>
        <v>0</v>
      </c>
      <c r="O149" s="163"/>
      <c r="P149" s="263">
        <f t="shared" si="18"/>
        <v>0</v>
      </c>
      <c r="Q149" s="264">
        <f t="shared" si="19"/>
        <v>0</v>
      </c>
      <c r="R149" s="161"/>
      <c r="S149" s="161"/>
      <c r="T149" s="268">
        <f t="shared" si="20"/>
        <v>0</v>
      </c>
      <c r="U149" s="268">
        <f t="shared" si="14"/>
        <v>0</v>
      </c>
      <c r="V149" s="268">
        <f t="shared" si="15"/>
        <v>0</v>
      </c>
      <c r="X149" s="148"/>
      <c r="Y149" s="148"/>
      <c r="Z149" s="148"/>
      <c r="AA149" s="150"/>
      <c r="AB149" s="148"/>
      <c r="AC149" s="148"/>
      <c r="AD149" s="150"/>
      <c r="AE149" s="148"/>
      <c r="AF149" s="148"/>
      <c r="AG149" s="150"/>
    </row>
    <row r="150" spans="1:33" ht="24" customHeight="1">
      <c r="A150" s="145"/>
      <c r="B150" s="308"/>
      <c r="C150" s="307"/>
      <c r="D150" s="158"/>
      <c r="E150" s="164"/>
      <c r="F150" s="165"/>
      <c r="G150" s="256" t="s">
        <v>273</v>
      </c>
      <c r="H150" s="167"/>
      <c r="I150" s="167"/>
      <c r="J150" s="167"/>
      <c r="K150" s="168">
        <v>1</v>
      </c>
      <c r="L150" s="259">
        <f t="shared" si="16"/>
        <v>0</v>
      </c>
      <c r="M150" s="162"/>
      <c r="N150" s="259">
        <f t="shared" si="17"/>
        <v>0</v>
      </c>
      <c r="O150" s="163"/>
      <c r="P150" s="263">
        <f t="shared" si="18"/>
        <v>0</v>
      </c>
      <c r="Q150" s="264">
        <f t="shared" si="19"/>
        <v>0</v>
      </c>
      <c r="R150" s="161"/>
      <c r="S150" s="161"/>
      <c r="T150" s="268">
        <f t="shared" si="20"/>
        <v>0</v>
      </c>
      <c r="U150" s="268">
        <f t="shared" si="14"/>
        <v>0</v>
      </c>
      <c r="V150" s="268">
        <f t="shared" si="15"/>
        <v>0</v>
      </c>
      <c r="X150" s="148"/>
      <c r="Y150" s="148"/>
      <c r="Z150" s="148"/>
      <c r="AA150" s="150"/>
      <c r="AB150" s="148"/>
      <c r="AC150" s="148"/>
      <c r="AD150" s="150"/>
      <c r="AE150" s="148"/>
      <c r="AF150" s="148"/>
      <c r="AG150" s="150"/>
    </row>
    <row r="151" spans="1:33" ht="24" customHeight="1">
      <c r="A151" s="145"/>
      <c r="B151" s="308"/>
      <c r="C151" s="307"/>
      <c r="D151" s="158"/>
      <c r="E151" s="164"/>
      <c r="F151" s="165"/>
      <c r="G151" s="256" t="s">
        <v>273</v>
      </c>
      <c r="H151" s="167"/>
      <c r="I151" s="167"/>
      <c r="J151" s="167"/>
      <c r="K151" s="168">
        <v>1</v>
      </c>
      <c r="L151" s="259">
        <f t="shared" si="16"/>
        <v>0</v>
      </c>
      <c r="M151" s="162"/>
      <c r="N151" s="259">
        <f t="shared" si="17"/>
        <v>0</v>
      </c>
      <c r="O151" s="163"/>
      <c r="P151" s="263">
        <f t="shared" si="18"/>
        <v>0</v>
      </c>
      <c r="Q151" s="264">
        <f t="shared" si="19"/>
        <v>0</v>
      </c>
      <c r="R151" s="161"/>
      <c r="S151" s="161"/>
      <c r="T151" s="268">
        <f t="shared" si="20"/>
        <v>0</v>
      </c>
      <c r="U151" s="268">
        <f t="shared" si="14"/>
        <v>0</v>
      </c>
      <c r="V151" s="268">
        <f t="shared" si="15"/>
        <v>0</v>
      </c>
      <c r="X151" s="148"/>
      <c r="Y151" s="148"/>
      <c r="Z151" s="148"/>
      <c r="AA151" s="150"/>
      <c r="AB151" s="148"/>
      <c r="AC151" s="148"/>
      <c r="AD151" s="150"/>
      <c r="AE151" s="148"/>
      <c r="AF151" s="148"/>
      <c r="AG151" s="150"/>
    </row>
    <row r="152" spans="1:33" ht="24" customHeight="1">
      <c r="A152" s="145"/>
      <c r="B152" s="308"/>
      <c r="C152" s="307"/>
      <c r="D152" s="158"/>
      <c r="E152" s="164"/>
      <c r="F152" s="165"/>
      <c r="G152" s="256" t="s">
        <v>273</v>
      </c>
      <c r="H152" s="167"/>
      <c r="I152" s="167"/>
      <c r="J152" s="167"/>
      <c r="K152" s="168">
        <v>1</v>
      </c>
      <c r="L152" s="259">
        <f t="shared" si="16"/>
        <v>0</v>
      </c>
      <c r="M152" s="162"/>
      <c r="N152" s="259">
        <f t="shared" si="17"/>
        <v>0</v>
      </c>
      <c r="O152" s="163"/>
      <c r="P152" s="263">
        <f t="shared" si="18"/>
        <v>0</v>
      </c>
      <c r="Q152" s="264">
        <f t="shared" si="19"/>
        <v>0</v>
      </c>
      <c r="R152" s="161"/>
      <c r="S152" s="161"/>
      <c r="T152" s="268">
        <f t="shared" si="20"/>
        <v>0</v>
      </c>
      <c r="U152" s="268">
        <f t="shared" si="14"/>
        <v>0</v>
      </c>
      <c r="V152" s="268">
        <f t="shared" si="15"/>
        <v>0</v>
      </c>
      <c r="X152" s="148"/>
      <c r="Y152" s="148"/>
      <c r="Z152" s="148"/>
      <c r="AA152" s="150"/>
      <c r="AB152" s="148"/>
      <c r="AC152" s="148"/>
      <c r="AD152" s="150"/>
      <c r="AE152" s="148"/>
      <c r="AF152" s="148"/>
      <c r="AG152" s="150"/>
    </row>
    <row r="153" spans="1:33" ht="24" customHeight="1">
      <c r="A153" s="145"/>
      <c r="B153" s="308"/>
      <c r="C153" s="307"/>
      <c r="D153" s="158"/>
      <c r="E153" s="164"/>
      <c r="F153" s="165"/>
      <c r="G153" s="256" t="s">
        <v>273</v>
      </c>
      <c r="H153" s="167"/>
      <c r="I153" s="167"/>
      <c r="J153" s="167"/>
      <c r="K153" s="168">
        <v>1</v>
      </c>
      <c r="L153" s="259">
        <f t="shared" si="16"/>
        <v>0</v>
      </c>
      <c r="M153" s="162"/>
      <c r="N153" s="259">
        <f t="shared" si="17"/>
        <v>0</v>
      </c>
      <c r="O153" s="163"/>
      <c r="P153" s="263">
        <f t="shared" si="18"/>
        <v>0</v>
      </c>
      <c r="Q153" s="264">
        <f t="shared" si="19"/>
        <v>0</v>
      </c>
      <c r="R153" s="161"/>
      <c r="S153" s="161"/>
      <c r="T153" s="268">
        <f t="shared" si="20"/>
        <v>0</v>
      </c>
      <c r="U153" s="268">
        <f t="shared" si="14"/>
        <v>0</v>
      </c>
      <c r="V153" s="268">
        <f t="shared" si="15"/>
        <v>0</v>
      </c>
      <c r="X153" s="148"/>
      <c r="Y153" s="148"/>
      <c r="Z153" s="148"/>
      <c r="AA153" s="150"/>
      <c r="AB153" s="148"/>
      <c r="AC153" s="148"/>
      <c r="AD153" s="150"/>
      <c r="AE153" s="148"/>
      <c r="AF153" s="148"/>
      <c r="AG153" s="150"/>
    </row>
    <row r="154" spans="1:33" ht="24" customHeight="1">
      <c r="A154" s="145"/>
      <c r="B154" s="308"/>
      <c r="C154" s="307"/>
      <c r="D154" s="158"/>
      <c r="E154" s="164"/>
      <c r="F154" s="165"/>
      <c r="G154" s="256" t="s">
        <v>273</v>
      </c>
      <c r="H154" s="167"/>
      <c r="I154" s="167"/>
      <c r="J154" s="167"/>
      <c r="K154" s="168">
        <v>1</v>
      </c>
      <c r="L154" s="259">
        <f t="shared" si="16"/>
        <v>0</v>
      </c>
      <c r="M154" s="162"/>
      <c r="N154" s="259">
        <f t="shared" si="17"/>
        <v>0</v>
      </c>
      <c r="O154" s="163"/>
      <c r="P154" s="263">
        <f t="shared" si="18"/>
        <v>0</v>
      </c>
      <c r="Q154" s="264">
        <f t="shared" si="19"/>
        <v>0</v>
      </c>
      <c r="R154" s="161"/>
      <c r="S154" s="161"/>
      <c r="T154" s="268">
        <f t="shared" si="20"/>
        <v>0</v>
      </c>
      <c r="U154" s="268">
        <f t="shared" si="14"/>
        <v>0</v>
      </c>
      <c r="V154" s="268">
        <f t="shared" si="15"/>
        <v>0</v>
      </c>
      <c r="X154" s="148"/>
      <c r="Y154" s="148"/>
      <c r="Z154" s="148"/>
      <c r="AA154" s="150"/>
      <c r="AB154" s="148"/>
      <c r="AC154" s="148"/>
      <c r="AD154" s="150"/>
      <c r="AE154" s="148"/>
      <c r="AF154" s="148"/>
      <c r="AG154" s="150"/>
    </row>
    <row r="155" spans="1:33" ht="24" customHeight="1">
      <c r="A155" s="145"/>
      <c r="B155" s="308"/>
      <c r="C155" s="307"/>
      <c r="D155" s="158"/>
      <c r="E155" s="164"/>
      <c r="F155" s="165"/>
      <c r="G155" s="256" t="s">
        <v>273</v>
      </c>
      <c r="H155" s="167"/>
      <c r="I155" s="167"/>
      <c r="J155" s="167"/>
      <c r="K155" s="168">
        <v>1</v>
      </c>
      <c r="L155" s="259">
        <f t="shared" si="16"/>
        <v>0</v>
      </c>
      <c r="M155" s="162"/>
      <c r="N155" s="259">
        <f t="shared" si="17"/>
        <v>0</v>
      </c>
      <c r="O155" s="163"/>
      <c r="P155" s="263">
        <f t="shared" si="18"/>
        <v>0</v>
      </c>
      <c r="Q155" s="264">
        <f t="shared" si="19"/>
        <v>0</v>
      </c>
      <c r="R155" s="161"/>
      <c r="S155" s="161"/>
      <c r="T155" s="268">
        <f t="shared" si="20"/>
        <v>0</v>
      </c>
      <c r="U155" s="268">
        <f t="shared" si="14"/>
        <v>0</v>
      </c>
      <c r="V155" s="268">
        <f t="shared" si="15"/>
        <v>0</v>
      </c>
      <c r="X155" s="148"/>
      <c r="Y155" s="148"/>
      <c r="Z155" s="148"/>
      <c r="AA155" s="150"/>
      <c r="AB155" s="148"/>
      <c r="AC155" s="148"/>
      <c r="AD155" s="150"/>
      <c r="AE155" s="148"/>
      <c r="AF155" s="148"/>
      <c r="AG155" s="150"/>
    </row>
    <row r="156" spans="1:33" ht="24" customHeight="1">
      <c r="A156" s="145"/>
      <c r="B156" s="308"/>
      <c r="C156" s="307"/>
      <c r="D156" s="158"/>
      <c r="E156" s="164"/>
      <c r="F156" s="165"/>
      <c r="G156" s="256" t="s">
        <v>273</v>
      </c>
      <c r="H156" s="167"/>
      <c r="I156" s="167"/>
      <c r="J156" s="167"/>
      <c r="K156" s="168">
        <v>1</v>
      </c>
      <c r="L156" s="259">
        <f t="shared" si="16"/>
        <v>0</v>
      </c>
      <c r="M156" s="162"/>
      <c r="N156" s="259">
        <f t="shared" si="17"/>
        <v>0</v>
      </c>
      <c r="O156" s="163"/>
      <c r="P156" s="263">
        <f t="shared" si="18"/>
        <v>0</v>
      </c>
      <c r="Q156" s="264">
        <f t="shared" si="19"/>
        <v>0</v>
      </c>
      <c r="R156" s="161"/>
      <c r="S156" s="161"/>
      <c r="T156" s="268">
        <f t="shared" si="20"/>
        <v>0</v>
      </c>
      <c r="U156" s="268">
        <f t="shared" si="14"/>
        <v>0</v>
      </c>
      <c r="V156" s="268">
        <f t="shared" si="15"/>
        <v>0</v>
      </c>
      <c r="X156" s="148"/>
      <c r="Y156" s="148"/>
      <c r="Z156" s="148"/>
      <c r="AA156" s="150"/>
      <c r="AB156" s="148"/>
      <c r="AC156" s="148"/>
      <c r="AD156" s="150"/>
      <c r="AE156" s="148"/>
      <c r="AF156" s="148"/>
      <c r="AG156" s="150"/>
    </row>
    <row r="157" spans="1:33" ht="24" customHeight="1">
      <c r="A157" s="145"/>
      <c r="B157" s="308"/>
      <c r="C157" s="307"/>
      <c r="D157" s="158"/>
      <c r="E157" s="164"/>
      <c r="F157" s="165"/>
      <c r="G157" s="256" t="s">
        <v>273</v>
      </c>
      <c r="H157" s="167"/>
      <c r="I157" s="167"/>
      <c r="J157" s="167"/>
      <c r="K157" s="168">
        <v>1</v>
      </c>
      <c r="L157" s="259">
        <f t="shared" si="16"/>
        <v>0</v>
      </c>
      <c r="M157" s="162"/>
      <c r="N157" s="259">
        <f t="shared" si="17"/>
        <v>0</v>
      </c>
      <c r="O157" s="163"/>
      <c r="P157" s="263">
        <f t="shared" si="18"/>
        <v>0</v>
      </c>
      <c r="Q157" s="264">
        <f t="shared" si="19"/>
        <v>0</v>
      </c>
      <c r="R157" s="161"/>
      <c r="S157" s="161"/>
      <c r="T157" s="268">
        <f t="shared" si="20"/>
        <v>0</v>
      </c>
      <c r="U157" s="268">
        <f t="shared" si="14"/>
        <v>0</v>
      </c>
      <c r="V157" s="268">
        <f t="shared" si="15"/>
        <v>0</v>
      </c>
      <c r="X157" s="148"/>
      <c r="Y157" s="148"/>
      <c r="Z157" s="148"/>
      <c r="AA157" s="150"/>
      <c r="AB157" s="148"/>
      <c r="AC157" s="148"/>
      <c r="AD157" s="150"/>
      <c r="AE157" s="148"/>
      <c r="AF157" s="148"/>
      <c r="AG157" s="150"/>
    </row>
    <row r="158" spans="1:33" ht="24" customHeight="1">
      <c r="A158" s="145"/>
      <c r="B158" s="308"/>
      <c r="C158" s="307"/>
      <c r="D158" s="158"/>
      <c r="E158" s="164"/>
      <c r="F158" s="165"/>
      <c r="G158" s="256" t="s">
        <v>273</v>
      </c>
      <c r="H158" s="167"/>
      <c r="I158" s="167"/>
      <c r="J158" s="167"/>
      <c r="K158" s="168">
        <v>1</v>
      </c>
      <c r="L158" s="259">
        <f t="shared" si="16"/>
        <v>0</v>
      </c>
      <c r="M158" s="162"/>
      <c r="N158" s="259">
        <f t="shared" si="17"/>
        <v>0</v>
      </c>
      <c r="O158" s="163"/>
      <c r="P158" s="263">
        <f t="shared" si="18"/>
        <v>0</v>
      </c>
      <c r="Q158" s="264">
        <f t="shared" si="19"/>
        <v>0</v>
      </c>
      <c r="R158" s="161"/>
      <c r="S158" s="161"/>
      <c r="T158" s="268">
        <f t="shared" si="20"/>
        <v>0</v>
      </c>
      <c r="U158" s="268">
        <f t="shared" si="14"/>
        <v>0</v>
      </c>
      <c r="V158" s="268">
        <f t="shared" si="15"/>
        <v>0</v>
      </c>
      <c r="X158" s="148"/>
      <c r="Y158" s="148"/>
      <c r="Z158" s="148"/>
      <c r="AA158" s="150"/>
      <c r="AB158" s="148"/>
      <c r="AC158" s="148"/>
      <c r="AD158" s="150"/>
      <c r="AE158" s="148"/>
      <c r="AF158" s="148"/>
      <c r="AG158" s="150"/>
    </row>
    <row r="159" spans="1:33" ht="24" customHeight="1">
      <c r="A159" s="145"/>
      <c r="B159" s="308"/>
      <c r="C159" s="307"/>
      <c r="D159" s="158"/>
      <c r="E159" s="164"/>
      <c r="F159" s="165"/>
      <c r="G159" s="256" t="s">
        <v>273</v>
      </c>
      <c r="H159" s="167"/>
      <c r="I159" s="167"/>
      <c r="J159" s="167"/>
      <c r="K159" s="168">
        <v>1</v>
      </c>
      <c r="L159" s="259">
        <f t="shared" si="16"/>
        <v>0</v>
      </c>
      <c r="M159" s="162"/>
      <c r="N159" s="259">
        <f t="shared" si="17"/>
        <v>0</v>
      </c>
      <c r="O159" s="163"/>
      <c r="P159" s="263">
        <f t="shared" si="18"/>
        <v>0</v>
      </c>
      <c r="Q159" s="264">
        <f t="shared" si="19"/>
        <v>0</v>
      </c>
      <c r="R159" s="161"/>
      <c r="S159" s="161"/>
      <c r="T159" s="268">
        <f t="shared" si="20"/>
        <v>0</v>
      </c>
      <c r="U159" s="268">
        <f t="shared" si="14"/>
        <v>0</v>
      </c>
      <c r="V159" s="268">
        <f t="shared" si="15"/>
        <v>0</v>
      </c>
      <c r="X159" s="148"/>
      <c r="Y159" s="148"/>
      <c r="Z159" s="148"/>
      <c r="AA159" s="150"/>
      <c r="AB159" s="148"/>
      <c r="AC159" s="148"/>
      <c r="AD159" s="150"/>
      <c r="AE159" s="148"/>
      <c r="AF159" s="148"/>
      <c r="AG159" s="150"/>
    </row>
    <row r="160" spans="1:33" ht="24" customHeight="1">
      <c r="A160" s="145"/>
      <c r="B160" s="308"/>
      <c r="C160" s="307"/>
      <c r="D160" s="158"/>
      <c r="E160" s="164"/>
      <c r="F160" s="165"/>
      <c r="G160" s="256" t="s">
        <v>273</v>
      </c>
      <c r="H160" s="167"/>
      <c r="I160" s="167"/>
      <c r="J160" s="167"/>
      <c r="K160" s="168">
        <v>1</v>
      </c>
      <c r="L160" s="259">
        <f t="shared" si="16"/>
        <v>0</v>
      </c>
      <c r="M160" s="162"/>
      <c r="N160" s="259">
        <f t="shared" si="17"/>
        <v>0</v>
      </c>
      <c r="O160" s="163"/>
      <c r="P160" s="263">
        <f t="shared" si="18"/>
        <v>0</v>
      </c>
      <c r="Q160" s="264">
        <f t="shared" si="19"/>
        <v>0</v>
      </c>
      <c r="R160" s="161"/>
      <c r="S160" s="161"/>
      <c r="T160" s="268">
        <f t="shared" si="20"/>
        <v>0</v>
      </c>
      <c r="U160" s="268">
        <f t="shared" si="14"/>
        <v>0</v>
      </c>
      <c r="V160" s="268">
        <f t="shared" si="15"/>
        <v>0</v>
      </c>
      <c r="X160" s="148"/>
      <c r="Y160" s="148"/>
      <c r="Z160" s="148"/>
      <c r="AA160" s="150"/>
      <c r="AB160" s="148"/>
      <c r="AC160" s="148"/>
      <c r="AD160" s="150"/>
      <c r="AE160" s="148"/>
      <c r="AF160" s="148"/>
      <c r="AG160" s="150"/>
    </row>
    <row r="161" spans="1:33" ht="24" customHeight="1">
      <c r="A161" s="145"/>
      <c r="B161" s="308"/>
      <c r="C161" s="307"/>
      <c r="D161" s="158"/>
      <c r="E161" s="164"/>
      <c r="F161" s="165"/>
      <c r="G161" s="256" t="s">
        <v>273</v>
      </c>
      <c r="H161" s="167"/>
      <c r="I161" s="167"/>
      <c r="J161" s="167"/>
      <c r="K161" s="168">
        <v>1</v>
      </c>
      <c r="L161" s="259">
        <f t="shared" si="16"/>
        <v>0</v>
      </c>
      <c r="M161" s="162"/>
      <c r="N161" s="259">
        <f t="shared" si="17"/>
        <v>0</v>
      </c>
      <c r="O161" s="163"/>
      <c r="P161" s="263">
        <f t="shared" si="18"/>
        <v>0</v>
      </c>
      <c r="Q161" s="264">
        <f t="shared" si="19"/>
        <v>0</v>
      </c>
      <c r="R161" s="161"/>
      <c r="S161" s="161"/>
      <c r="T161" s="268">
        <f t="shared" si="20"/>
        <v>0</v>
      </c>
      <c r="U161" s="268">
        <f t="shared" si="14"/>
        <v>0</v>
      </c>
      <c r="V161" s="268">
        <f t="shared" si="15"/>
        <v>0</v>
      </c>
      <c r="X161" s="148"/>
      <c r="Y161" s="148"/>
      <c r="Z161" s="148"/>
      <c r="AA161" s="150"/>
      <c r="AB161" s="148"/>
      <c r="AC161" s="148"/>
      <c r="AD161" s="150"/>
      <c r="AE161" s="148"/>
      <c r="AF161" s="148"/>
      <c r="AG161" s="150"/>
    </row>
    <row r="162" spans="1:33" ht="24" customHeight="1">
      <c r="A162" s="145"/>
      <c r="B162" s="308"/>
      <c r="C162" s="307"/>
      <c r="D162" s="158"/>
      <c r="E162" s="164"/>
      <c r="F162" s="165"/>
      <c r="G162" s="256" t="s">
        <v>273</v>
      </c>
      <c r="H162" s="167"/>
      <c r="I162" s="167"/>
      <c r="J162" s="167"/>
      <c r="K162" s="168">
        <v>1</v>
      </c>
      <c r="L162" s="259">
        <f t="shared" si="16"/>
        <v>0</v>
      </c>
      <c r="M162" s="162"/>
      <c r="N162" s="259">
        <f t="shared" si="17"/>
        <v>0</v>
      </c>
      <c r="O162" s="163"/>
      <c r="P162" s="263">
        <f t="shared" si="18"/>
        <v>0</v>
      </c>
      <c r="Q162" s="264">
        <f t="shared" si="19"/>
        <v>0</v>
      </c>
      <c r="R162" s="161"/>
      <c r="S162" s="161"/>
      <c r="T162" s="268">
        <f t="shared" si="20"/>
        <v>0</v>
      </c>
      <c r="U162" s="268">
        <f t="shared" si="14"/>
        <v>0</v>
      </c>
      <c r="V162" s="268">
        <f t="shared" si="15"/>
        <v>0</v>
      </c>
      <c r="X162" s="148"/>
      <c r="Y162" s="148"/>
      <c r="Z162" s="148"/>
      <c r="AA162" s="150"/>
      <c r="AB162" s="148"/>
      <c r="AC162" s="148"/>
      <c r="AD162" s="150"/>
      <c r="AE162" s="148"/>
      <c r="AF162" s="148"/>
      <c r="AG162" s="150"/>
    </row>
    <row r="163" spans="1:33" ht="24" customHeight="1">
      <c r="A163" s="145"/>
      <c r="B163" s="308"/>
      <c r="C163" s="307"/>
      <c r="D163" s="158"/>
      <c r="E163" s="164"/>
      <c r="F163" s="165"/>
      <c r="G163" s="256" t="s">
        <v>273</v>
      </c>
      <c r="H163" s="167"/>
      <c r="I163" s="167"/>
      <c r="J163" s="167"/>
      <c r="K163" s="168">
        <v>1</v>
      </c>
      <c r="L163" s="259">
        <f t="shared" si="16"/>
        <v>0</v>
      </c>
      <c r="M163" s="162"/>
      <c r="N163" s="259">
        <f t="shared" si="17"/>
        <v>0</v>
      </c>
      <c r="O163" s="163"/>
      <c r="P163" s="263">
        <f t="shared" si="18"/>
        <v>0</v>
      </c>
      <c r="Q163" s="264">
        <f t="shared" si="19"/>
        <v>0</v>
      </c>
      <c r="R163" s="161"/>
      <c r="S163" s="161"/>
      <c r="T163" s="268">
        <f t="shared" si="20"/>
        <v>0</v>
      </c>
      <c r="U163" s="268">
        <f t="shared" si="14"/>
        <v>0</v>
      </c>
      <c r="V163" s="268">
        <f t="shared" si="15"/>
        <v>0</v>
      </c>
      <c r="X163" s="148"/>
      <c r="Y163" s="148"/>
      <c r="Z163" s="148"/>
      <c r="AA163" s="150"/>
      <c r="AB163" s="148"/>
      <c r="AC163" s="148"/>
      <c r="AD163" s="150"/>
      <c r="AE163" s="148"/>
      <c r="AF163" s="148"/>
      <c r="AG163" s="150"/>
    </row>
    <row r="164" spans="1:33" ht="24" customHeight="1">
      <c r="A164" s="145"/>
      <c r="B164" s="308"/>
      <c r="C164" s="307"/>
      <c r="D164" s="158"/>
      <c r="E164" s="216"/>
      <c r="F164" s="217"/>
      <c r="G164" s="272" t="s">
        <v>273</v>
      </c>
      <c r="H164" s="218"/>
      <c r="I164" s="219"/>
      <c r="J164" s="219"/>
      <c r="K164" s="220">
        <v>1</v>
      </c>
      <c r="L164" s="278">
        <f t="shared" si="16"/>
        <v>0</v>
      </c>
      <c r="M164" s="221"/>
      <c r="N164" s="278">
        <f t="shared" si="17"/>
        <v>0</v>
      </c>
      <c r="O164" s="222"/>
      <c r="P164" s="286">
        <f t="shared" si="18"/>
        <v>0</v>
      </c>
      <c r="Q164" s="287">
        <f t="shared" si="19"/>
        <v>0</v>
      </c>
      <c r="R164" s="223"/>
      <c r="S164" s="223"/>
      <c r="T164" s="294">
        <f t="shared" si="20"/>
        <v>0</v>
      </c>
      <c r="U164" s="294">
        <f t="shared" si="14"/>
        <v>0</v>
      </c>
      <c r="V164" s="294">
        <f t="shared" si="15"/>
        <v>0</v>
      </c>
      <c r="X164" s="148"/>
      <c r="Y164" s="148"/>
      <c r="Z164" s="148"/>
      <c r="AA164" s="150"/>
      <c r="AB164" s="148"/>
      <c r="AC164" s="148"/>
      <c r="AD164" s="150"/>
      <c r="AE164" s="148"/>
      <c r="AF164" s="148"/>
      <c r="AG164" s="150"/>
    </row>
    <row r="165" spans="1:33" ht="24" customHeight="1">
      <c r="A165" s="145"/>
      <c r="B165" s="917" t="s">
        <v>287</v>
      </c>
      <c r="C165" s="297"/>
      <c r="D165" s="298"/>
      <c r="E165" s="299"/>
      <c r="F165" s="299"/>
      <c r="G165" s="243"/>
      <c r="H165" s="300"/>
      <c r="I165" s="300"/>
      <c r="J165" s="300"/>
      <c r="K165" s="301"/>
      <c r="L165" s="274">
        <f>SUM(L98:L164)</f>
        <v>0</v>
      </c>
      <c r="M165" s="302"/>
      <c r="N165" s="274">
        <f>SUM(N4:N164)</f>
        <v>0</v>
      </c>
      <c r="O165" s="303"/>
      <c r="P165" s="274">
        <f>SUM(P61:P164)</f>
        <v>0</v>
      </c>
      <c r="Q165" s="274">
        <f>SUM(Q61:Q164)</f>
        <v>0</v>
      </c>
      <c r="R165" s="289"/>
      <c r="S165" s="289"/>
      <c r="T165" s="290"/>
      <c r="U165" s="292">
        <f>SUM(U61:U164)</f>
        <v>0</v>
      </c>
      <c r="V165" s="292">
        <f>SUM(V61:V164)</f>
        <v>0</v>
      </c>
      <c r="X165" s="148"/>
      <c r="Y165" s="148"/>
      <c r="Z165" s="148"/>
      <c r="AA165" s="150"/>
      <c r="AB165" s="148"/>
      <c r="AC165" s="148"/>
      <c r="AD165" s="150"/>
      <c r="AE165" s="148"/>
      <c r="AF165" s="148"/>
      <c r="AG165" s="150"/>
    </row>
    <row r="166" spans="1:33" ht="24" customHeight="1">
      <c r="A166" s="145"/>
      <c r="B166" s="917"/>
      <c r="C166" s="297"/>
      <c r="D166" s="298"/>
      <c r="E166" s="299"/>
      <c r="F166" s="299"/>
      <c r="G166" s="243"/>
      <c r="H166" s="300"/>
      <c r="I166" s="300"/>
      <c r="J166" s="300"/>
      <c r="K166" s="301"/>
      <c r="L166" s="274">
        <f>ROUNDDOWN(L165,2)</f>
        <v>0</v>
      </c>
      <c r="M166" s="302"/>
      <c r="N166" s="274">
        <f>ROUNDDOWN(N165,2)</f>
        <v>0</v>
      </c>
      <c r="O166" s="303"/>
      <c r="P166" s="274">
        <f>ROUNDDOWN(P165,2)</f>
        <v>0</v>
      </c>
      <c r="Q166" s="274">
        <f>ROUNDDOWN(Q165,2)</f>
        <v>0</v>
      </c>
      <c r="R166" s="289"/>
      <c r="S166" s="289"/>
      <c r="T166" s="290" t="s">
        <v>288</v>
      </c>
      <c r="U166" s="292">
        <f>ROUNDDOWN(U165,-2)</f>
        <v>0</v>
      </c>
      <c r="V166" s="292">
        <f>ROUNDDOWN(V165,-2)</f>
        <v>0</v>
      </c>
      <c r="X166" s="148"/>
      <c r="Y166" s="148"/>
      <c r="Z166" s="148"/>
      <c r="AA166" s="150"/>
      <c r="AB166" s="148"/>
      <c r="AC166" s="148"/>
      <c r="AD166" s="150"/>
      <c r="AE166" s="148"/>
      <c r="AF166" s="148"/>
      <c r="AG166" s="150"/>
    </row>
    <row r="167" spans="1:33" ht="24" customHeight="1">
      <c r="A167" s="145"/>
      <c r="B167" s="224"/>
      <c r="C167" s="225"/>
      <c r="D167" s="226"/>
      <c r="E167" s="224"/>
      <c r="F167" s="224"/>
      <c r="G167" s="148"/>
      <c r="H167" s="227"/>
      <c r="I167" s="227"/>
      <c r="J167" s="227"/>
      <c r="K167" s="228"/>
      <c r="L167" s="229"/>
      <c r="M167" s="230"/>
      <c r="N167" s="231"/>
      <c r="O167" s="232"/>
      <c r="P167" s="229"/>
      <c r="Q167" s="229"/>
      <c r="R167" s="233"/>
      <c r="S167" s="233"/>
      <c r="T167" s="234"/>
      <c r="U167" s="235"/>
      <c r="V167" s="235"/>
      <c r="X167" s="148"/>
      <c r="Y167" s="148"/>
      <c r="Z167" s="148"/>
      <c r="AA167" s="150"/>
      <c r="AB167" s="148"/>
      <c r="AC167" s="148"/>
      <c r="AD167" s="150"/>
      <c r="AE167" s="148"/>
      <c r="AF167" s="148"/>
      <c r="AG167" s="150"/>
    </row>
    <row r="168" spans="1:33" ht="24" customHeight="1">
      <c r="A168" s="145"/>
      <c r="B168" s="224"/>
      <c r="C168" s="225"/>
      <c r="D168" s="915" t="s">
        <v>317</v>
      </c>
      <c r="E168" s="916"/>
      <c r="F168" s="237" t="s">
        <v>318</v>
      </c>
      <c r="G168" s="238" t="s">
        <v>319</v>
      </c>
      <c r="H168" s="239" t="s">
        <v>320</v>
      </c>
      <c r="I168" s="240" t="s">
        <v>321</v>
      </c>
      <c r="J168" s="236" t="s">
        <v>322</v>
      </c>
      <c r="K168" s="241" t="s">
        <v>328</v>
      </c>
      <c r="L168" s="236" t="s">
        <v>322</v>
      </c>
      <c r="M168" s="230"/>
      <c r="N168" s="231"/>
      <c r="O168" s="232"/>
      <c r="P168" s="229"/>
      <c r="Q168" s="229"/>
      <c r="T168" s="234"/>
      <c r="U168" s="235"/>
      <c r="V168" s="235"/>
      <c r="X168" s="148"/>
      <c r="Y168" s="148"/>
      <c r="Z168" s="148"/>
      <c r="AA168" s="150"/>
      <c r="AB168" s="148"/>
      <c r="AC168" s="148"/>
      <c r="AD168" s="150"/>
      <c r="AE168" s="148"/>
      <c r="AF168" s="148"/>
      <c r="AG168" s="150"/>
    </row>
    <row r="169" spans="1:33" ht="24" customHeight="1">
      <c r="A169" s="145"/>
      <c r="B169" s="150"/>
      <c r="C169" s="150"/>
      <c r="D169" s="242" t="s">
        <v>323</v>
      </c>
      <c r="E169" s="503">
        <v>20000</v>
      </c>
      <c r="F169" s="367">
        <v>23400</v>
      </c>
      <c r="G169" s="367">
        <f>IF(F169="",E169,IF(F169&gt;E169,E169,F169))</f>
        <v>20000</v>
      </c>
      <c r="H169" s="244"/>
      <c r="I169" s="295">
        <f>ROUNDDOWN(((P60+Q60)*H169),0)</f>
        <v>0</v>
      </c>
      <c r="J169" s="502">
        <f>I169*E169</f>
        <v>0</v>
      </c>
      <c r="K169" s="295">
        <f>ROUNDDOWN((P60*H169),0)</f>
        <v>0</v>
      </c>
      <c r="L169" s="502">
        <f>G169*K169</f>
        <v>0</v>
      </c>
      <c r="M169" s="150"/>
      <c r="N169" s="150"/>
      <c r="O169" s="150"/>
      <c r="P169" s="150"/>
      <c r="Q169" s="150"/>
      <c r="T169" s="150"/>
      <c r="U169" s="150"/>
      <c r="V169" s="150"/>
      <c r="W169" s="150"/>
    </row>
    <row r="170" spans="1:33" ht="24" customHeight="1">
      <c r="A170" s="145"/>
      <c r="B170" s="150"/>
      <c r="C170" s="150"/>
      <c r="D170" s="245" t="s">
        <v>324</v>
      </c>
      <c r="E170" s="503">
        <v>15000</v>
      </c>
      <c r="F170" s="367">
        <v>17500</v>
      </c>
      <c r="G170" s="367">
        <f>IF(F170="",E170,IF(F170&gt;E170,E170,F170))</f>
        <v>15000</v>
      </c>
      <c r="H170" s="246"/>
      <c r="I170" s="295">
        <f>ROUNDDOWN((I169*0.15),0)</f>
        <v>0</v>
      </c>
      <c r="J170" s="502">
        <f>I170*E170</f>
        <v>0</v>
      </c>
      <c r="K170" s="295">
        <f>ROUNDDOWN((K169*0.15),0)</f>
        <v>0</v>
      </c>
      <c r="L170" s="502">
        <f>G170*K170</f>
        <v>0</v>
      </c>
      <c r="M170" s="150"/>
      <c r="N170" s="150"/>
      <c r="O170" s="150"/>
      <c r="P170" s="150"/>
      <c r="Q170" s="150"/>
      <c r="T170" s="150"/>
      <c r="U170" s="150"/>
      <c r="V170" s="150"/>
      <c r="W170" s="150"/>
    </row>
    <row r="171" spans="1:33" ht="24" customHeight="1">
      <c r="A171" s="145"/>
      <c r="B171" s="150"/>
      <c r="C171" s="150"/>
      <c r="D171" s="245" t="s">
        <v>325</v>
      </c>
      <c r="E171" s="503">
        <v>20000</v>
      </c>
      <c r="F171" s="367">
        <v>23400</v>
      </c>
      <c r="G171" s="367">
        <f>IF(F171="",E171,IF(F171&gt;E171,E171,F171))</f>
        <v>20000</v>
      </c>
      <c r="H171" s="244"/>
      <c r="I171" s="295">
        <f>ROUNDDOWN(((P166+Q166)*H171),0)</f>
        <v>0</v>
      </c>
      <c r="J171" s="502">
        <f>I171*E171</f>
        <v>0</v>
      </c>
      <c r="K171" s="295">
        <f>ROUNDDOWN((P166*H171),0)</f>
        <v>0</v>
      </c>
      <c r="L171" s="502">
        <f>G171*K171</f>
        <v>0</v>
      </c>
      <c r="M171" s="150"/>
      <c r="N171" s="150"/>
      <c r="O171" s="150"/>
      <c r="P171" s="150"/>
      <c r="Q171" s="150"/>
      <c r="T171" s="150"/>
      <c r="U171" s="150"/>
      <c r="V171" s="150"/>
      <c r="W171" s="150"/>
    </row>
    <row r="172" spans="1:33" ht="24" customHeight="1">
      <c r="A172" s="145"/>
      <c r="B172" s="150"/>
      <c r="C172" s="150"/>
      <c r="D172" s="245" t="s">
        <v>326</v>
      </c>
      <c r="E172" s="503">
        <v>15000</v>
      </c>
      <c r="F172" s="367">
        <v>17500</v>
      </c>
      <c r="G172" s="367">
        <f>IF(F172="",E172,IF(F172&gt;E172,E172,F172))</f>
        <v>15000</v>
      </c>
      <c r="H172" s="246"/>
      <c r="I172" s="295">
        <f>ROUNDDOWN((I171*0.15),0)</f>
        <v>0</v>
      </c>
      <c r="J172" s="502">
        <f>I172*E172</f>
        <v>0</v>
      </c>
      <c r="K172" s="295">
        <f>ROUNDDOWN((K171*0.15),0)</f>
        <v>0</v>
      </c>
      <c r="L172" s="502">
        <f>G172*K172</f>
        <v>0</v>
      </c>
      <c r="M172" s="150"/>
      <c r="N172" s="150"/>
      <c r="O172" s="150"/>
      <c r="P172" s="150"/>
      <c r="Q172" s="150"/>
      <c r="T172" s="150"/>
      <c r="U172" s="150"/>
      <c r="V172" s="150"/>
      <c r="W172" s="150"/>
    </row>
  </sheetData>
  <mergeCells count="20">
    <mergeCell ref="D168:E168"/>
    <mergeCell ref="B2:B3"/>
    <mergeCell ref="C2:C3"/>
    <mergeCell ref="B59:B60"/>
    <mergeCell ref="B165:B166"/>
    <mergeCell ref="T2:T3"/>
    <mergeCell ref="F2:F3"/>
    <mergeCell ref="H2:L2"/>
    <mergeCell ref="D2:D3"/>
    <mergeCell ref="E2:E3"/>
    <mergeCell ref="M2:M3"/>
    <mergeCell ref="S2:S3"/>
    <mergeCell ref="N2:N3"/>
    <mergeCell ref="O2:Q2"/>
    <mergeCell ref="G2:G3"/>
    <mergeCell ref="U2:U3"/>
    <mergeCell ref="Z2:Z3"/>
    <mergeCell ref="X2:X3"/>
    <mergeCell ref="Y2:Y3"/>
    <mergeCell ref="V2:V3"/>
  </mergeCells>
  <phoneticPr fontId="57"/>
  <printOptions horizontalCentered="1" verticalCentered="1"/>
  <pageMargins left="0.6692913385826772" right="0.39370078740157483" top="0.78740157480314965" bottom="0.78740157480314965" header="0.51181102362204722" footer="0.19685039370078741"/>
  <pageSetup paperSize="9" scale="71" firstPageNumber="4" fitToHeight="0" orientation="landscape" verticalDpi="300" r:id="rId1"/>
  <headerFooter alignWithMargins="0">
    <oddFooter>&amp;R&amp;10&amp;A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AO172"/>
  <sheetViews>
    <sheetView view="pageBreakPreview" zoomScale="80" zoomScaleNormal="75" workbookViewId="0">
      <pane xSplit="3" ySplit="3" topLeftCell="D4" activePane="bottomRight" state="frozenSplit"/>
      <selection pane="topRight" activeCell="D1" sqref="D1"/>
      <selection pane="bottomLeft" activeCell="L4" sqref="L4"/>
      <selection pane="bottomRight" activeCell="D4" sqref="D4"/>
    </sheetView>
  </sheetViews>
  <sheetFormatPr defaultColWidth="6.625" defaultRowHeight="22.5" customHeight="1"/>
  <cols>
    <col min="1" max="1" width="5.75" style="150" customWidth="1"/>
    <col min="2" max="2" width="11.625" style="145" bestFit="1" customWidth="1"/>
    <col min="3" max="3" width="12.625" style="145" customWidth="1"/>
    <col min="4" max="4" width="13.5" style="247" bestFit="1" customWidth="1"/>
    <col min="5" max="6" width="6.625" style="248" customWidth="1"/>
    <col min="7" max="7" width="6.625" style="249" customWidth="1"/>
    <col min="8" max="10" width="8.125" style="145" customWidth="1"/>
    <col min="11" max="11" width="8.125" style="250" customWidth="1"/>
    <col min="12" max="17" width="8.125" style="145" customWidth="1"/>
    <col min="18" max="19" width="9.625" style="145" customWidth="1"/>
    <col min="20" max="22" width="11.875" style="145" customWidth="1"/>
    <col min="23" max="16384" width="6.625" style="145"/>
  </cols>
  <sheetData>
    <row r="1" spans="1:41" ht="24" customHeight="1">
      <c r="A1" s="145"/>
      <c r="B1" s="146"/>
      <c r="C1" s="147" t="s">
        <v>670</v>
      </c>
      <c r="D1" s="147"/>
      <c r="E1" s="147"/>
      <c r="F1" s="147"/>
      <c r="G1" s="147"/>
      <c r="H1" s="147"/>
      <c r="I1" s="147"/>
      <c r="J1" s="147"/>
      <c r="K1" s="147"/>
      <c r="L1" s="147"/>
      <c r="M1" s="147"/>
      <c r="N1" s="147"/>
      <c r="O1" s="147"/>
      <c r="P1" s="147"/>
      <c r="Q1" s="147"/>
      <c r="R1" s="147"/>
      <c r="S1" s="146"/>
      <c r="T1" s="148"/>
      <c r="U1" s="148"/>
      <c r="V1" s="148"/>
      <c r="W1" s="149"/>
      <c r="X1" s="149"/>
      <c r="Y1" s="149"/>
      <c r="Z1" s="150"/>
      <c r="AA1" s="149"/>
      <c r="AB1" s="149"/>
      <c r="AC1" s="150"/>
      <c r="AD1" s="149"/>
      <c r="AE1" s="149"/>
      <c r="AF1" s="150"/>
      <c r="AG1" s="150"/>
      <c r="AH1" s="150"/>
      <c r="AI1" s="150"/>
      <c r="AJ1" s="150"/>
      <c r="AK1" s="150"/>
      <c r="AL1" s="150"/>
      <c r="AM1" s="150"/>
      <c r="AN1" s="150"/>
      <c r="AO1" s="150"/>
    </row>
    <row r="2" spans="1:41" s="152" customFormat="1" ht="24" customHeight="1">
      <c r="A2" s="151"/>
      <c r="B2" s="911" t="s">
        <v>252</v>
      </c>
      <c r="C2" s="911" t="s">
        <v>253</v>
      </c>
      <c r="D2" s="911" t="s">
        <v>254</v>
      </c>
      <c r="E2" s="921" t="s">
        <v>255</v>
      </c>
      <c r="F2" s="923" t="s">
        <v>256</v>
      </c>
      <c r="G2" s="909" t="s">
        <v>257</v>
      </c>
      <c r="H2" s="906" t="s">
        <v>258</v>
      </c>
      <c r="I2" s="907"/>
      <c r="J2" s="907"/>
      <c r="K2" s="907"/>
      <c r="L2" s="908"/>
      <c r="M2" s="909" t="s">
        <v>259</v>
      </c>
      <c r="N2" s="911" t="s">
        <v>260</v>
      </c>
      <c r="O2" s="906" t="s">
        <v>617</v>
      </c>
      <c r="P2" s="907"/>
      <c r="Q2" s="908"/>
      <c r="R2" s="550" t="s">
        <v>229</v>
      </c>
      <c r="S2" s="913" t="s">
        <v>261</v>
      </c>
      <c r="T2" s="918" t="s">
        <v>262</v>
      </c>
      <c r="U2" s="919" t="s">
        <v>263</v>
      </c>
      <c r="V2" s="911" t="s">
        <v>264</v>
      </c>
      <c r="X2" s="905"/>
      <c r="Y2" s="905"/>
      <c r="Z2" s="905"/>
      <c r="AA2" s="151"/>
      <c r="AB2" s="549"/>
      <c r="AC2" s="549"/>
      <c r="AD2" s="151"/>
      <c r="AE2" s="549"/>
      <c r="AF2" s="549"/>
      <c r="AG2" s="151"/>
    </row>
    <row r="3" spans="1:41" s="152" customFormat="1" ht="24" customHeight="1">
      <c r="A3" s="151"/>
      <c r="B3" s="912"/>
      <c r="C3" s="912"/>
      <c r="D3" s="912"/>
      <c r="E3" s="922"/>
      <c r="F3" s="914"/>
      <c r="G3" s="910"/>
      <c r="H3" s="314" t="s">
        <v>237</v>
      </c>
      <c r="I3" s="315" t="s">
        <v>238</v>
      </c>
      <c r="J3" s="315" t="s">
        <v>239</v>
      </c>
      <c r="K3" s="316" t="s">
        <v>265</v>
      </c>
      <c r="L3" s="546" t="s">
        <v>266</v>
      </c>
      <c r="M3" s="910"/>
      <c r="N3" s="912"/>
      <c r="O3" s="547" t="s">
        <v>267</v>
      </c>
      <c r="P3" s="317" t="s">
        <v>268</v>
      </c>
      <c r="Q3" s="318" t="s">
        <v>269</v>
      </c>
      <c r="R3" s="548" t="s">
        <v>619</v>
      </c>
      <c r="S3" s="914"/>
      <c r="T3" s="910"/>
      <c r="U3" s="920"/>
      <c r="V3" s="912"/>
      <c r="X3" s="905"/>
      <c r="Y3" s="905"/>
      <c r="Z3" s="905"/>
      <c r="AA3" s="151"/>
      <c r="AB3" s="549"/>
      <c r="AC3" s="549"/>
      <c r="AD3" s="151"/>
      <c r="AE3" s="549"/>
      <c r="AF3" s="549"/>
      <c r="AG3" s="151"/>
    </row>
    <row r="4" spans="1:41" ht="24" customHeight="1">
      <c r="B4" s="304" t="s">
        <v>270</v>
      </c>
      <c r="C4" s="307" t="s">
        <v>416</v>
      </c>
      <c r="D4" s="154"/>
      <c r="E4" s="180" t="s">
        <v>272</v>
      </c>
      <c r="F4" s="181"/>
      <c r="G4" s="255" t="s">
        <v>273</v>
      </c>
      <c r="H4" s="182"/>
      <c r="I4" s="183"/>
      <c r="J4" s="184"/>
      <c r="K4" s="184">
        <v>1</v>
      </c>
      <c r="L4" s="258">
        <f>ROUNDDOWN(H4*I4*J4*K4,3)</f>
        <v>0</v>
      </c>
      <c r="M4" s="155"/>
      <c r="N4" s="258">
        <f>M4*L4</f>
        <v>0</v>
      </c>
      <c r="O4" s="156"/>
      <c r="P4" s="261">
        <f>L4*O4</f>
        <v>0</v>
      </c>
      <c r="Q4" s="262">
        <f>N4-P4</f>
        <v>0</v>
      </c>
      <c r="R4" s="157"/>
      <c r="S4" s="157"/>
      <c r="T4" s="267">
        <f>IF(S4="",R4,MIN(R4:S4))</f>
        <v>0</v>
      </c>
      <c r="U4" s="267">
        <f t="shared" ref="U4:U58" si="0">ROUNDDOWN(R4*N4,0)</f>
        <v>0</v>
      </c>
      <c r="V4" s="267">
        <f t="shared" ref="V4:V58" si="1">ROUNDDOWN(P4*T4,0)</f>
        <v>0</v>
      </c>
      <c r="X4" s="148"/>
      <c r="Y4" s="148"/>
      <c r="Z4" s="148"/>
      <c r="AA4" s="150"/>
      <c r="AB4" s="148"/>
      <c r="AC4" s="148"/>
      <c r="AD4" s="150"/>
      <c r="AE4" s="148"/>
      <c r="AF4" s="148"/>
      <c r="AG4" s="150"/>
    </row>
    <row r="5" spans="1:41" ht="24" customHeight="1">
      <c r="B5" s="306"/>
      <c r="C5" s="307" t="s">
        <v>271</v>
      </c>
      <c r="D5" s="158"/>
      <c r="E5" s="164" t="s">
        <v>272</v>
      </c>
      <c r="F5" s="165"/>
      <c r="G5" s="256" t="s">
        <v>420</v>
      </c>
      <c r="H5" s="166"/>
      <c r="I5" s="167"/>
      <c r="J5" s="168"/>
      <c r="K5" s="168">
        <v>1</v>
      </c>
      <c r="L5" s="259">
        <f t="shared" ref="L5:L58" si="2">ROUNDDOWN(H5*I5*J5*K5,3)</f>
        <v>0</v>
      </c>
      <c r="M5" s="159"/>
      <c r="N5" s="259">
        <f t="shared" ref="N5:N58" si="3">M5*L5</f>
        <v>0</v>
      </c>
      <c r="O5" s="160"/>
      <c r="P5" s="263">
        <f t="shared" ref="P5:P58" si="4">L5*O5</f>
        <v>0</v>
      </c>
      <c r="Q5" s="264">
        <f t="shared" ref="Q5:Q58" si="5">N5-P5</f>
        <v>0</v>
      </c>
      <c r="R5" s="161"/>
      <c r="S5" s="161"/>
      <c r="T5" s="268">
        <f t="shared" ref="T5:T58" si="6">IF(S5="",R5,MIN(R5:S5))</f>
        <v>0</v>
      </c>
      <c r="U5" s="268">
        <f t="shared" si="0"/>
        <v>0</v>
      </c>
      <c r="V5" s="268">
        <f t="shared" si="1"/>
        <v>0</v>
      </c>
      <c r="X5" s="148"/>
      <c r="Y5" s="148"/>
      <c r="Z5" s="148"/>
      <c r="AA5" s="150"/>
      <c r="AB5" s="148"/>
      <c r="AC5" s="148"/>
      <c r="AD5" s="150"/>
      <c r="AE5" s="148"/>
      <c r="AF5" s="148"/>
      <c r="AG5" s="150"/>
    </row>
    <row r="6" spans="1:41" ht="24" customHeight="1">
      <c r="B6" s="306"/>
      <c r="C6" s="307" t="s">
        <v>271</v>
      </c>
      <c r="D6" s="158"/>
      <c r="E6" s="164" t="s">
        <v>272</v>
      </c>
      <c r="F6" s="165"/>
      <c r="G6" s="256" t="s">
        <v>273</v>
      </c>
      <c r="H6" s="166"/>
      <c r="I6" s="167"/>
      <c r="J6" s="168"/>
      <c r="K6" s="168">
        <v>1</v>
      </c>
      <c r="L6" s="259">
        <f t="shared" si="2"/>
        <v>0</v>
      </c>
      <c r="M6" s="159"/>
      <c r="N6" s="259">
        <f t="shared" si="3"/>
        <v>0</v>
      </c>
      <c r="O6" s="160"/>
      <c r="P6" s="263">
        <f t="shared" si="4"/>
        <v>0</v>
      </c>
      <c r="Q6" s="264">
        <f t="shared" si="5"/>
        <v>0</v>
      </c>
      <c r="R6" s="161"/>
      <c r="S6" s="161"/>
      <c r="T6" s="268">
        <f t="shared" si="6"/>
        <v>0</v>
      </c>
      <c r="U6" s="268">
        <f t="shared" si="0"/>
        <v>0</v>
      </c>
      <c r="V6" s="268">
        <f t="shared" si="1"/>
        <v>0</v>
      </c>
      <c r="X6" s="148"/>
      <c r="Y6" s="148"/>
      <c r="Z6" s="148"/>
      <c r="AA6" s="150"/>
      <c r="AB6" s="148"/>
      <c r="AC6" s="148"/>
      <c r="AD6" s="150"/>
      <c r="AE6" s="148"/>
      <c r="AF6" s="148"/>
      <c r="AG6" s="150"/>
    </row>
    <row r="7" spans="1:41" ht="24" customHeight="1">
      <c r="B7" s="308"/>
      <c r="C7" s="309" t="s">
        <v>271</v>
      </c>
      <c r="D7" s="169"/>
      <c r="E7" s="170" t="s">
        <v>272</v>
      </c>
      <c r="F7" s="171"/>
      <c r="G7" s="257" t="s">
        <v>273</v>
      </c>
      <c r="H7" s="172"/>
      <c r="I7" s="173"/>
      <c r="J7" s="174"/>
      <c r="K7" s="174">
        <v>1</v>
      </c>
      <c r="L7" s="260">
        <f t="shared" si="2"/>
        <v>0</v>
      </c>
      <c r="M7" s="178"/>
      <c r="N7" s="260">
        <f t="shared" si="3"/>
        <v>0</v>
      </c>
      <c r="O7" s="176"/>
      <c r="P7" s="265">
        <f t="shared" si="4"/>
        <v>0</v>
      </c>
      <c r="Q7" s="266">
        <f t="shared" si="5"/>
        <v>0</v>
      </c>
      <c r="R7" s="177"/>
      <c r="S7" s="177"/>
      <c r="T7" s="269">
        <f t="shared" si="6"/>
        <v>0</v>
      </c>
      <c r="U7" s="269">
        <f t="shared" si="0"/>
        <v>0</v>
      </c>
      <c r="V7" s="269">
        <f t="shared" si="1"/>
        <v>0</v>
      </c>
      <c r="X7" s="148"/>
      <c r="Y7" s="148"/>
      <c r="Z7" s="148"/>
      <c r="AA7" s="150"/>
      <c r="AB7" s="148"/>
      <c r="AC7" s="148"/>
      <c r="AD7" s="150"/>
      <c r="AE7" s="148"/>
      <c r="AF7" s="148"/>
      <c r="AG7" s="150"/>
    </row>
    <row r="8" spans="1:41" ht="24" customHeight="1">
      <c r="B8" s="308"/>
      <c r="C8" s="307" t="s">
        <v>425</v>
      </c>
      <c r="D8" s="158"/>
      <c r="E8" s="197"/>
      <c r="F8" s="198"/>
      <c r="G8" s="270" t="s">
        <v>429</v>
      </c>
      <c r="H8" s="213"/>
      <c r="I8" s="214"/>
      <c r="J8" s="296"/>
      <c r="K8" s="296">
        <v>1</v>
      </c>
      <c r="L8" s="273">
        <f t="shared" si="2"/>
        <v>0</v>
      </c>
      <c r="M8" s="190"/>
      <c r="N8" s="273">
        <f t="shared" si="3"/>
        <v>0</v>
      </c>
      <c r="O8" s="191"/>
      <c r="P8" s="279">
        <f t="shared" si="4"/>
        <v>0</v>
      </c>
      <c r="Q8" s="280">
        <f t="shared" si="5"/>
        <v>0</v>
      </c>
      <c r="R8" s="192"/>
      <c r="S8" s="192"/>
      <c r="T8" s="288">
        <f t="shared" si="6"/>
        <v>0</v>
      </c>
      <c r="U8" s="288">
        <f t="shared" si="0"/>
        <v>0</v>
      </c>
      <c r="V8" s="288">
        <f t="shared" si="1"/>
        <v>0</v>
      </c>
      <c r="X8" s="148"/>
      <c r="Y8" s="148"/>
      <c r="Z8" s="148"/>
      <c r="AA8" s="150"/>
      <c r="AB8" s="148"/>
      <c r="AC8" s="148"/>
      <c r="AD8" s="150"/>
      <c r="AE8" s="148"/>
      <c r="AF8" s="148"/>
      <c r="AG8" s="150"/>
    </row>
    <row r="9" spans="1:41" ht="24" customHeight="1">
      <c r="B9" s="308"/>
      <c r="C9" s="309" t="s">
        <v>425</v>
      </c>
      <c r="D9" s="193"/>
      <c r="E9" s="202"/>
      <c r="F9" s="203"/>
      <c r="G9" s="271" t="s">
        <v>429</v>
      </c>
      <c r="H9" s="205"/>
      <c r="I9" s="206"/>
      <c r="J9" s="215"/>
      <c r="K9" s="215">
        <v>1</v>
      </c>
      <c r="L9" s="277">
        <f t="shared" si="2"/>
        <v>0</v>
      </c>
      <c r="M9" s="326"/>
      <c r="N9" s="277">
        <f t="shared" si="3"/>
        <v>0</v>
      </c>
      <c r="O9" s="327"/>
      <c r="P9" s="281">
        <f t="shared" si="4"/>
        <v>0</v>
      </c>
      <c r="Q9" s="282">
        <f t="shared" si="5"/>
        <v>0</v>
      </c>
      <c r="R9" s="209"/>
      <c r="S9" s="209"/>
      <c r="T9" s="293">
        <f t="shared" si="6"/>
        <v>0</v>
      </c>
      <c r="U9" s="293">
        <f t="shared" si="0"/>
        <v>0</v>
      </c>
      <c r="V9" s="293">
        <f t="shared" si="1"/>
        <v>0</v>
      </c>
      <c r="X9" s="148"/>
      <c r="Y9" s="148"/>
      <c r="Z9" s="148"/>
      <c r="AA9" s="150"/>
      <c r="AB9" s="148"/>
      <c r="AC9" s="148"/>
      <c r="AD9" s="150"/>
      <c r="AE9" s="148"/>
      <c r="AF9" s="148"/>
      <c r="AG9" s="150"/>
    </row>
    <row r="10" spans="1:41" ht="24" customHeight="1">
      <c r="B10" s="308"/>
      <c r="C10" s="307" t="s">
        <v>392</v>
      </c>
      <c r="D10" s="158"/>
      <c r="E10" s="197" t="s">
        <v>419</v>
      </c>
      <c r="F10" s="198" t="s">
        <v>278</v>
      </c>
      <c r="G10" s="270" t="s">
        <v>273</v>
      </c>
      <c r="H10" s="213"/>
      <c r="I10" s="214"/>
      <c r="J10" s="296"/>
      <c r="K10" s="296">
        <v>1</v>
      </c>
      <c r="L10" s="273">
        <f t="shared" si="2"/>
        <v>0</v>
      </c>
      <c r="M10" s="200"/>
      <c r="N10" s="273">
        <f t="shared" si="3"/>
        <v>0</v>
      </c>
      <c r="O10" s="211"/>
      <c r="P10" s="279">
        <f t="shared" si="4"/>
        <v>0</v>
      </c>
      <c r="Q10" s="280">
        <f t="shared" si="5"/>
        <v>0</v>
      </c>
      <c r="R10" s="192"/>
      <c r="S10" s="192"/>
      <c r="T10" s="288">
        <f t="shared" si="6"/>
        <v>0</v>
      </c>
      <c r="U10" s="288">
        <f t="shared" si="0"/>
        <v>0</v>
      </c>
      <c r="V10" s="288">
        <f t="shared" si="1"/>
        <v>0</v>
      </c>
      <c r="X10" s="148"/>
      <c r="Y10" s="148"/>
      <c r="Z10" s="148"/>
      <c r="AA10" s="150"/>
      <c r="AB10" s="148"/>
      <c r="AC10" s="148"/>
      <c r="AD10" s="150"/>
      <c r="AE10" s="148"/>
      <c r="AF10" s="148"/>
      <c r="AG10" s="150"/>
    </row>
    <row r="11" spans="1:41" ht="24" customHeight="1">
      <c r="B11" s="308"/>
      <c r="C11" s="307" t="s">
        <v>392</v>
      </c>
      <c r="D11" s="158"/>
      <c r="E11" s="164" t="s">
        <v>275</v>
      </c>
      <c r="F11" s="165" t="s">
        <v>375</v>
      </c>
      <c r="G11" s="256" t="s">
        <v>273</v>
      </c>
      <c r="H11" s="166"/>
      <c r="I11" s="167"/>
      <c r="J11" s="168"/>
      <c r="K11" s="168">
        <v>1</v>
      </c>
      <c r="L11" s="259">
        <f t="shared" si="2"/>
        <v>0</v>
      </c>
      <c r="M11" s="159"/>
      <c r="N11" s="259">
        <f t="shared" si="3"/>
        <v>0</v>
      </c>
      <c r="O11" s="160"/>
      <c r="P11" s="263">
        <f t="shared" si="4"/>
        <v>0</v>
      </c>
      <c r="Q11" s="264">
        <f t="shared" si="5"/>
        <v>0</v>
      </c>
      <c r="R11" s="161"/>
      <c r="S11" s="161"/>
      <c r="T11" s="268">
        <f t="shared" si="6"/>
        <v>0</v>
      </c>
      <c r="U11" s="268">
        <f t="shared" si="0"/>
        <v>0</v>
      </c>
      <c r="V11" s="268">
        <f t="shared" si="1"/>
        <v>0</v>
      </c>
      <c r="X11" s="148"/>
      <c r="Y11" s="148"/>
      <c r="Z11" s="148"/>
      <c r="AA11" s="150"/>
      <c r="AB11" s="148"/>
      <c r="AC11" s="148"/>
      <c r="AD11" s="150"/>
      <c r="AE11" s="148"/>
      <c r="AF11" s="148"/>
      <c r="AG11" s="150"/>
    </row>
    <row r="12" spans="1:41" ht="24" customHeight="1">
      <c r="B12" s="308"/>
      <c r="C12" s="307" t="s">
        <v>274</v>
      </c>
      <c r="D12" s="158"/>
      <c r="E12" s="354"/>
      <c r="F12" s="355"/>
      <c r="G12" s="356" t="s">
        <v>273</v>
      </c>
      <c r="H12" s="357"/>
      <c r="I12" s="358"/>
      <c r="J12" s="358"/>
      <c r="K12" s="359">
        <v>1</v>
      </c>
      <c r="L12" s="360">
        <f t="shared" si="2"/>
        <v>0</v>
      </c>
      <c r="M12" s="361"/>
      <c r="N12" s="360">
        <f t="shared" si="3"/>
        <v>0</v>
      </c>
      <c r="O12" s="362"/>
      <c r="P12" s="363">
        <f t="shared" si="4"/>
        <v>0</v>
      </c>
      <c r="Q12" s="364">
        <f t="shared" si="5"/>
        <v>0</v>
      </c>
      <c r="R12" s="365"/>
      <c r="S12" s="365"/>
      <c r="T12" s="366">
        <f t="shared" si="6"/>
        <v>0</v>
      </c>
      <c r="U12" s="366">
        <f t="shared" si="0"/>
        <v>0</v>
      </c>
      <c r="V12" s="366">
        <f t="shared" si="1"/>
        <v>0</v>
      </c>
      <c r="X12" s="148"/>
      <c r="Y12" s="148"/>
      <c r="Z12" s="148"/>
      <c r="AA12" s="150"/>
      <c r="AB12" s="148"/>
      <c r="AC12" s="148"/>
      <c r="AD12" s="150"/>
      <c r="AE12" s="148"/>
      <c r="AF12" s="148"/>
      <c r="AG12" s="150"/>
    </row>
    <row r="13" spans="1:41" ht="24" customHeight="1">
      <c r="B13" s="308"/>
      <c r="C13" s="307" t="s">
        <v>274</v>
      </c>
      <c r="D13" s="158" t="s">
        <v>417</v>
      </c>
      <c r="E13" s="164" t="s">
        <v>285</v>
      </c>
      <c r="F13" s="165"/>
      <c r="G13" s="256" t="s">
        <v>273</v>
      </c>
      <c r="H13" s="166"/>
      <c r="I13" s="167"/>
      <c r="J13" s="167"/>
      <c r="K13" s="168">
        <v>1</v>
      </c>
      <c r="L13" s="259">
        <f t="shared" si="2"/>
        <v>0</v>
      </c>
      <c r="M13" s="159"/>
      <c r="N13" s="259">
        <f t="shared" si="3"/>
        <v>0</v>
      </c>
      <c r="O13" s="160"/>
      <c r="P13" s="263">
        <f t="shared" si="4"/>
        <v>0</v>
      </c>
      <c r="Q13" s="264">
        <f t="shared" si="5"/>
        <v>0</v>
      </c>
      <c r="R13" s="161"/>
      <c r="S13" s="161"/>
      <c r="T13" s="268">
        <f t="shared" si="6"/>
        <v>0</v>
      </c>
      <c r="U13" s="268">
        <f t="shared" si="0"/>
        <v>0</v>
      </c>
      <c r="V13" s="268">
        <f t="shared" si="1"/>
        <v>0</v>
      </c>
      <c r="X13" s="148"/>
      <c r="Y13" s="148"/>
      <c r="Z13" s="148"/>
      <c r="AA13" s="150"/>
      <c r="AB13" s="148"/>
      <c r="AC13" s="148"/>
      <c r="AD13" s="150"/>
      <c r="AE13" s="148"/>
      <c r="AF13" s="148"/>
      <c r="AG13" s="150"/>
    </row>
    <row r="14" spans="1:41" ht="24" customHeight="1">
      <c r="B14" s="308"/>
      <c r="C14" s="309" t="s">
        <v>274</v>
      </c>
      <c r="D14" s="169"/>
      <c r="E14" s="170"/>
      <c r="F14" s="171"/>
      <c r="G14" s="257" t="s">
        <v>273</v>
      </c>
      <c r="H14" s="172"/>
      <c r="I14" s="173"/>
      <c r="J14" s="173"/>
      <c r="K14" s="173">
        <v>1</v>
      </c>
      <c r="L14" s="260">
        <f t="shared" si="2"/>
        <v>0</v>
      </c>
      <c r="M14" s="178"/>
      <c r="N14" s="260">
        <f t="shared" si="3"/>
        <v>0</v>
      </c>
      <c r="O14" s="176"/>
      <c r="P14" s="265">
        <f t="shared" si="4"/>
        <v>0</v>
      </c>
      <c r="Q14" s="266">
        <f t="shared" si="5"/>
        <v>0</v>
      </c>
      <c r="R14" s="177"/>
      <c r="S14" s="177"/>
      <c r="T14" s="269">
        <f t="shared" si="6"/>
        <v>0</v>
      </c>
      <c r="U14" s="269">
        <f t="shared" si="0"/>
        <v>0</v>
      </c>
      <c r="V14" s="269">
        <f t="shared" si="1"/>
        <v>0</v>
      </c>
      <c r="X14" s="148"/>
      <c r="Y14" s="148"/>
      <c r="Z14" s="148"/>
      <c r="AA14" s="150"/>
      <c r="AB14" s="148"/>
      <c r="AC14" s="148"/>
      <c r="AD14" s="150"/>
      <c r="AE14" s="148"/>
      <c r="AF14" s="148"/>
      <c r="AG14" s="150"/>
    </row>
    <row r="15" spans="1:41" ht="24" customHeight="1">
      <c r="B15" s="308"/>
      <c r="C15" s="307" t="s">
        <v>286</v>
      </c>
      <c r="D15" s="158" t="s">
        <v>376</v>
      </c>
      <c r="E15" s="164" t="s">
        <v>275</v>
      </c>
      <c r="F15" s="165" t="s">
        <v>374</v>
      </c>
      <c r="G15" s="256" t="s">
        <v>273</v>
      </c>
      <c r="H15" s="166"/>
      <c r="I15" s="167"/>
      <c r="J15" s="167"/>
      <c r="K15" s="168">
        <v>1</v>
      </c>
      <c r="L15" s="259">
        <f t="shared" si="2"/>
        <v>0</v>
      </c>
      <c r="M15" s="159"/>
      <c r="N15" s="259">
        <f t="shared" si="3"/>
        <v>0</v>
      </c>
      <c r="O15" s="160"/>
      <c r="P15" s="263">
        <f t="shared" si="4"/>
        <v>0</v>
      </c>
      <c r="Q15" s="264">
        <f t="shared" si="5"/>
        <v>0</v>
      </c>
      <c r="R15" s="161"/>
      <c r="S15" s="161"/>
      <c r="T15" s="268">
        <f t="shared" si="6"/>
        <v>0</v>
      </c>
      <c r="U15" s="268">
        <f t="shared" si="0"/>
        <v>0</v>
      </c>
      <c r="V15" s="268">
        <f t="shared" si="1"/>
        <v>0</v>
      </c>
      <c r="X15" s="148"/>
      <c r="Y15" s="148"/>
      <c r="Z15" s="148"/>
      <c r="AA15" s="150"/>
      <c r="AB15" s="148"/>
      <c r="AC15" s="148"/>
      <c r="AD15" s="150"/>
      <c r="AE15" s="148"/>
      <c r="AF15" s="148"/>
      <c r="AG15" s="150"/>
    </row>
    <row r="16" spans="1:41" ht="24" customHeight="1">
      <c r="B16" s="308"/>
      <c r="C16" s="307" t="s">
        <v>286</v>
      </c>
      <c r="D16" s="158" t="s">
        <v>376</v>
      </c>
      <c r="E16" s="164" t="s">
        <v>275</v>
      </c>
      <c r="F16" s="165" t="s">
        <v>374</v>
      </c>
      <c r="G16" s="256" t="s">
        <v>273</v>
      </c>
      <c r="H16" s="166"/>
      <c r="I16" s="167"/>
      <c r="J16" s="167"/>
      <c r="K16" s="168">
        <v>1</v>
      </c>
      <c r="L16" s="259">
        <f t="shared" si="2"/>
        <v>0</v>
      </c>
      <c r="M16" s="159"/>
      <c r="N16" s="259">
        <f t="shared" si="3"/>
        <v>0</v>
      </c>
      <c r="O16" s="160"/>
      <c r="P16" s="263">
        <f t="shared" si="4"/>
        <v>0</v>
      </c>
      <c r="Q16" s="264">
        <f t="shared" si="5"/>
        <v>0</v>
      </c>
      <c r="R16" s="161"/>
      <c r="S16" s="161"/>
      <c r="T16" s="268">
        <f t="shared" si="6"/>
        <v>0</v>
      </c>
      <c r="U16" s="268">
        <f t="shared" si="0"/>
        <v>0</v>
      </c>
      <c r="V16" s="268">
        <f t="shared" si="1"/>
        <v>0</v>
      </c>
      <c r="X16" s="148"/>
      <c r="Y16" s="148"/>
      <c r="Z16" s="148"/>
      <c r="AA16" s="150"/>
      <c r="AB16" s="148"/>
      <c r="AC16" s="148"/>
      <c r="AD16" s="150"/>
      <c r="AE16" s="148"/>
      <c r="AF16" s="148"/>
      <c r="AG16" s="150"/>
    </row>
    <row r="17" spans="1:33" ht="24" customHeight="1">
      <c r="A17" s="145"/>
      <c r="B17" s="308"/>
      <c r="C17" s="309" t="s">
        <v>393</v>
      </c>
      <c r="D17" s="169" t="s">
        <v>376</v>
      </c>
      <c r="E17" s="170" t="s">
        <v>275</v>
      </c>
      <c r="F17" s="171" t="s">
        <v>374</v>
      </c>
      <c r="G17" s="257" t="s">
        <v>273</v>
      </c>
      <c r="H17" s="172"/>
      <c r="I17" s="173"/>
      <c r="J17" s="174"/>
      <c r="K17" s="174">
        <v>1</v>
      </c>
      <c r="L17" s="260">
        <f t="shared" si="2"/>
        <v>0</v>
      </c>
      <c r="M17" s="188"/>
      <c r="N17" s="260">
        <f t="shared" si="3"/>
        <v>0</v>
      </c>
      <c r="O17" s="189"/>
      <c r="P17" s="265">
        <f t="shared" si="4"/>
        <v>0</v>
      </c>
      <c r="Q17" s="266">
        <f t="shared" si="5"/>
        <v>0</v>
      </c>
      <c r="R17" s="177"/>
      <c r="S17" s="177"/>
      <c r="T17" s="269">
        <f t="shared" si="6"/>
        <v>0</v>
      </c>
      <c r="U17" s="269">
        <f t="shared" si="0"/>
        <v>0</v>
      </c>
      <c r="V17" s="269">
        <f t="shared" si="1"/>
        <v>0</v>
      </c>
      <c r="X17" s="148"/>
      <c r="Y17" s="148"/>
      <c r="Z17" s="148"/>
      <c r="AA17" s="150"/>
      <c r="AB17" s="148"/>
      <c r="AC17" s="148"/>
      <c r="AD17" s="150"/>
      <c r="AE17" s="148"/>
      <c r="AF17" s="148"/>
      <c r="AG17" s="150"/>
    </row>
    <row r="18" spans="1:33" ht="24" customHeight="1">
      <c r="A18" s="145"/>
      <c r="B18" s="308"/>
      <c r="C18" s="307" t="s">
        <v>276</v>
      </c>
      <c r="D18" s="158"/>
      <c r="E18" s="197" t="s">
        <v>277</v>
      </c>
      <c r="F18" s="198" t="s">
        <v>375</v>
      </c>
      <c r="G18" s="270" t="s">
        <v>273</v>
      </c>
      <c r="H18" s="213"/>
      <c r="I18" s="214"/>
      <c r="J18" s="214"/>
      <c r="K18" s="214">
        <v>1</v>
      </c>
      <c r="L18" s="273">
        <f t="shared" si="2"/>
        <v>0</v>
      </c>
      <c r="M18" s="200"/>
      <c r="N18" s="273">
        <f t="shared" si="3"/>
        <v>0</v>
      </c>
      <c r="O18" s="325"/>
      <c r="P18" s="279">
        <f t="shared" si="4"/>
        <v>0</v>
      </c>
      <c r="Q18" s="280">
        <f t="shared" si="5"/>
        <v>0</v>
      </c>
      <c r="R18" s="192"/>
      <c r="S18" s="192"/>
      <c r="T18" s="288">
        <f t="shared" si="6"/>
        <v>0</v>
      </c>
      <c r="U18" s="288">
        <f t="shared" si="0"/>
        <v>0</v>
      </c>
      <c r="V18" s="288">
        <f t="shared" si="1"/>
        <v>0</v>
      </c>
      <c r="X18" s="148"/>
      <c r="Y18" s="148"/>
      <c r="Z18" s="148"/>
      <c r="AA18" s="150"/>
      <c r="AB18" s="148"/>
      <c r="AC18" s="148"/>
      <c r="AD18" s="150"/>
      <c r="AE18" s="148"/>
      <c r="AF18" s="148"/>
      <c r="AG18" s="150"/>
    </row>
    <row r="19" spans="1:33" ht="24" customHeight="1">
      <c r="A19" s="145"/>
      <c r="B19" s="308"/>
      <c r="C19" s="307" t="s">
        <v>276</v>
      </c>
      <c r="D19" s="158"/>
      <c r="E19" s="197" t="s">
        <v>277</v>
      </c>
      <c r="F19" s="165" t="s">
        <v>375</v>
      </c>
      <c r="G19" s="256" t="s">
        <v>273</v>
      </c>
      <c r="H19" s="166"/>
      <c r="I19" s="167"/>
      <c r="J19" s="167"/>
      <c r="K19" s="167">
        <v>1</v>
      </c>
      <c r="L19" s="259">
        <f t="shared" si="2"/>
        <v>0</v>
      </c>
      <c r="M19" s="162"/>
      <c r="N19" s="259">
        <f t="shared" si="3"/>
        <v>0</v>
      </c>
      <c r="O19" s="160"/>
      <c r="P19" s="263">
        <f t="shared" si="4"/>
        <v>0</v>
      </c>
      <c r="Q19" s="264">
        <f t="shared" si="5"/>
        <v>0</v>
      </c>
      <c r="R19" s="161"/>
      <c r="S19" s="161"/>
      <c r="T19" s="268">
        <f t="shared" si="6"/>
        <v>0</v>
      </c>
      <c r="U19" s="268">
        <f t="shared" si="0"/>
        <v>0</v>
      </c>
      <c r="V19" s="268">
        <f t="shared" si="1"/>
        <v>0</v>
      </c>
      <c r="X19" s="148"/>
      <c r="Y19" s="148"/>
      <c r="Z19" s="148"/>
      <c r="AA19" s="150"/>
      <c r="AB19" s="148"/>
      <c r="AC19" s="148"/>
      <c r="AD19" s="150"/>
      <c r="AE19" s="148"/>
      <c r="AF19" s="148"/>
      <c r="AG19" s="150"/>
    </row>
    <row r="20" spans="1:33" ht="24" customHeight="1">
      <c r="A20" s="145"/>
      <c r="B20" s="308"/>
      <c r="C20" s="307" t="s">
        <v>276</v>
      </c>
      <c r="D20" s="158"/>
      <c r="E20" s="197" t="s">
        <v>277</v>
      </c>
      <c r="F20" s="165" t="s">
        <v>375</v>
      </c>
      <c r="G20" s="256" t="s">
        <v>273</v>
      </c>
      <c r="H20" s="166"/>
      <c r="I20" s="167"/>
      <c r="J20" s="167"/>
      <c r="K20" s="167">
        <v>1</v>
      </c>
      <c r="L20" s="259">
        <f t="shared" si="2"/>
        <v>0</v>
      </c>
      <c r="M20" s="159"/>
      <c r="N20" s="259">
        <f t="shared" si="3"/>
        <v>0</v>
      </c>
      <c r="O20" s="160"/>
      <c r="P20" s="263">
        <f t="shared" si="4"/>
        <v>0</v>
      </c>
      <c r="Q20" s="264">
        <f t="shared" si="5"/>
        <v>0</v>
      </c>
      <c r="R20" s="161"/>
      <c r="S20" s="161"/>
      <c r="T20" s="268">
        <f t="shared" si="6"/>
        <v>0</v>
      </c>
      <c r="U20" s="268">
        <f t="shared" si="0"/>
        <v>0</v>
      </c>
      <c r="V20" s="268">
        <f t="shared" si="1"/>
        <v>0</v>
      </c>
      <c r="X20" s="148"/>
      <c r="Y20" s="148"/>
      <c r="Z20" s="148"/>
      <c r="AA20" s="150"/>
      <c r="AB20" s="148"/>
      <c r="AC20" s="148"/>
      <c r="AD20" s="150"/>
      <c r="AE20" s="148"/>
      <c r="AF20" s="148"/>
      <c r="AG20" s="150"/>
    </row>
    <row r="21" spans="1:33" ht="24" customHeight="1">
      <c r="A21" s="145"/>
      <c r="B21" s="308"/>
      <c r="C21" s="307" t="s">
        <v>276</v>
      </c>
      <c r="D21" s="158"/>
      <c r="E21" s="197"/>
      <c r="F21" s="165"/>
      <c r="G21" s="256" t="s">
        <v>273</v>
      </c>
      <c r="H21" s="166"/>
      <c r="I21" s="167"/>
      <c r="J21" s="167"/>
      <c r="K21" s="168">
        <v>1</v>
      </c>
      <c r="L21" s="259">
        <f t="shared" si="2"/>
        <v>0</v>
      </c>
      <c r="M21" s="159"/>
      <c r="N21" s="259">
        <f t="shared" si="3"/>
        <v>0</v>
      </c>
      <c r="O21" s="160"/>
      <c r="P21" s="263">
        <f t="shared" si="4"/>
        <v>0</v>
      </c>
      <c r="Q21" s="264">
        <f t="shared" si="5"/>
        <v>0</v>
      </c>
      <c r="R21" s="161"/>
      <c r="S21" s="161"/>
      <c r="T21" s="268">
        <f t="shared" si="6"/>
        <v>0</v>
      </c>
      <c r="U21" s="268">
        <f t="shared" si="0"/>
        <v>0</v>
      </c>
      <c r="V21" s="268">
        <f t="shared" si="1"/>
        <v>0</v>
      </c>
      <c r="X21" s="148"/>
      <c r="Y21" s="148"/>
      <c r="Z21" s="148"/>
      <c r="AA21" s="150"/>
      <c r="AB21" s="148"/>
      <c r="AC21" s="148"/>
      <c r="AD21" s="150"/>
      <c r="AE21" s="148"/>
      <c r="AF21" s="148"/>
      <c r="AG21" s="150"/>
    </row>
    <row r="22" spans="1:33" ht="24" customHeight="1">
      <c r="A22" s="145"/>
      <c r="B22" s="308"/>
      <c r="C22" s="309" t="s">
        <v>276</v>
      </c>
      <c r="D22" s="169"/>
      <c r="E22" s="170"/>
      <c r="F22" s="171"/>
      <c r="G22" s="257" t="s">
        <v>273</v>
      </c>
      <c r="H22" s="172"/>
      <c r="I22" s="173"/>
      <c r="J22" s="173"/>
      <c r="K22" s="173">
        <v>1</v>
      </c>
      <c r="L22" s="260">
        <f t="shared" si="2"/>
        <v>0</v>
      </c>
      <c r="M22" s="178"/>
      <c r="N22" s="260">
        <f t="shared" si="3"/>
        <v>0</v>
      </c>
      <c r="O22" s="176"/>
      <c r="P22" s="265">
        <f t="shared" si="4"/>
        <v>0</v>
      </c>
      <c r="Q22" s="266">
        <f t="shared" si="5"/>
        <v>0</v>
      </c>
      <c r="R22" s="177"/>
      <c r="S22" s="177"/>
      <c r="T22" s="269">
        <f t="shared" si="6"/>
        <v>0</v>
      </c>
      <c r="U22" s="269">
        <f t="shared" si="0"/>
        <v>0</v>
      </c>
      <c r="V22" s="269">
        <f t="shared" si="1"/>
        <v>0</v>
      </c>
      <c r="X22" s="148"/>
      <c r="Y22" s="148"/>
      <c r="Z22" s="148"/>
      <c r="AA22" s="150"/>
      <c r="AB22" s="148"/>
      <c r="AC22" s="148"/>
      <c r="AD22" s="150"/>
      <c r="AE22" s="148"/>
      <c r="AF22" s="148"/>
      <c r="AG22" s="150"/>
    </row>
    <row r="23" spans="1:33" ht="24" customHeight="1">
      <c r="A23" s="145"/>
      <c r="B23" s="308"/>
      <c r="C23" s="305" t="s">
        <v>279</v>
      </c>
      <c r="D23" s="154"/>
      <c r="E23" s="180" t="s">
        <v>277</v>
      </c>
      <c r="F23" s="181" t="s">
        <v>374</v>
      </c>
      <c r="G23" s="255" t="s">
        <v>273</v>
      </c>
      <c r="H23" s="182"/>
      <c r="I23" s="183"/>
      <c r="J23" s="183"/>
      <c r="K23" s="184">
        <v>1</v>
      </c>
      <c r="L23" s="258">
        <f t="shared" si="2"/>
        <v>0</v>
      </c>
      <c r="M23" s="155"/>
      <c r="N23" s="258">
        <f t="shared" si="3"/>
        <v>0</v>
      </c>
      <c r="O23" s="156"/>
      <c r="P23" s="261">
        <f t="shared" si="4"/>
        <v>0</v>
      </c>
      <c r="Q23" s="262">
        <f t="shared" si="5"/>
        <v>0</v>
      </c>
      <c r="R23" s="157"/>
      <c r="S23" s="157"/>
      <c r="T23" s="267">
        <f t="shared" si="6"/>
        <v>0</v>
      </c>
      <c r="U23" s="267">
        <f t="shared" si="0"/>
        <v>0</v>
      </c>
      <c r="V23" s="267">
        <f t="shared" si="1"/>
        <v>0</v>
      </c>
      <c r="X23" s="148"/>
      <c r="Y23" s="148"/>
      <c r="Z23" s="148"/>
      <c r="AA23" s="150"/>
      <c r="AB23" s="148"/>
      <c r="AC23" s="148"/>
      <c r="AD23" s="150"/>
      <c r="AE23" s="148"/>
      <c r="AF23" s="148"/>
      <c r="AG23" s="150"/>
    </row>
    <row r="24" spans="1:33" ht="24" customHeight="1">
      <c r="A24" s="145"/>
      <c r="B24" s="308"/>
      <c r="C24" s="309" t="s">
        <v>279</v>
      </c>
      <c r="D24" s="169"/>
      <c r="E24" s="170" t="s">
        <v>277</v>
      </c>
      <c r="F24" s="171" t="s">
        <v>374</v>
      </c>
      <c r="G24" s="257" t="s">
        <v>273</v>
      </c>
      <c r="H24" s="172"/>
      <c r="I24" s="173"/>
      <c r="J24" s="173"/>
      <c r="K24" s="174">
        <v>1</v>
      </c>
      <c r="L24" s="260">
        <f t="shared" si="2"/>
        <v>0</v>
      </c>
      <c r="M24" s="175"/>
      <c r="N24" s="260">
        <f t="shared" si="3"/>
        <v>0</v>
      </c>
      <c r="O24" s="176"/>
      <c r="P24" s="265">
        <f t="shared" si="4"/>
        <v>0</v>
      </c>
      <c r="Q24" s="266">
        <f t="shared" si="5"/>
        <v>0</v>
      </c>
      <c r="R24" s="177"/>
      <c r="S24" s="177"/>
      <c r="T24" s="269">
        <f t="shared" si="6"/>
        <v>0</v>
      </c>
      <c r="U24" s="269">
        <f t="shared" si="0"/>
        <v>0</v>
      </c>
      <c r="V24" s="269">
        <f t="shared" si="1"/>
        <v>0</v>
      </c>
      <c r="X24" s="148"/>
      <c r="Y24" s="148"/>
      <c r="Z24" s="148"/>
      <c r="AA24" s="150"/>
      <c r="AB24" s="148"/>
      <c r="AC24" s="148"/>
      <c r="AD24" s="150"/>
      <c r="AE24" s="148"/>
      <c r="AF24" s="148"/>
      <c r="AG24" s="150"/>
    </row>
    <row r="25" spans="1:33" ht="24" customHeight="1">
      <c r="A25" s="145"/>
      <c r="B25" s="308"/>
      <c r="C25" s="305" t="s">
        <v>280</v>
      </c>
      <c r="D25" s="154"/>
      <c r="E25" s="180" t="s">
        <v>277</v>
      </c>
      <c r="F25" s="181" t="s">
        <v>373</v>
      </c>
      <c r="G25" s="255" t="s">
        <v>273</v>
      </c>
      <c r="H25" s="182"/>
      <c r="I25" s="183"/>
      <c r="J25" s="183"/>
      <c r="K25" s="184">
        <v>1</v>
      </c>
      <c r="L25" s="258">
        <f t="shared" si="2"/>
        <v>0</v>
      </c>
      <c r="M25" s="155"/>
      <c r="N25" s="258">
        <f t="shared" si="3"/>
        <v>0</v>
      </c>
      <c r="O25" s="156"/>
      <c r="P25" s="261">
        <f t="shared" si="4"/>
        <v>0</v>
      </c>
      <c r="Q25" s="262">
        <f t="shared" si="5"/>
        <v>0</v>
      </c>
      <c r="R25" s="157"/>
      <c r="S25" s="157"/>
      <c r="T25" s="267">
        <f t="shared" si="6"/>
        <v>0</v>
      </c>
      <c r="U25" s="267">
        <f t="shared" si="0"/>
        <v>0</v>
      </c>
      <c r="V25" s="267">
        <f t="shared" si="1"/>
        <v>0</v>
      </c>
      <c r="X25" s="148"/>
      <c r="Y25" s="148"/>
      <c r="Z25" s="148"/>
      <c r="AA25" s="150"/>
      <c r="AB25" s="148"/>
      <c r="AC25" s="148"/>
      <c r="AD25" s="150"/>
      <c r="AE25" s="148"/>
      <c r="AF25" s="148"/>
      <c r="AG25" s="150"/>
    </row>
    <row r="26" spans="1:33" ht="24" customHeight="1">
      <c r="A26" s="145"/>
      <c r="B26" s="308"/>
      <c r="C26" s="307" t="s">
        <v>280</v>
      </c>
      <c r="D26" s="158"/>
      <c r="E26" s="164" t="s">
        <v>277</v>
      </c>
      <c r="F26" s="165" t="s">
        <v>374</v>
      </c>
      <c r="G26" s="256" t="s">
        <v>273</v>
      </c>
      <c r="H26" s="166"/>
      <c r="I26" s="167"/>
      <c r="J26" s="167"/>
      <c r="K26" s="168">
        <v>1</v>
      </c>
      <c r="L26" s="259">
        <f t="shared" si="2"/>
        <v>0</v>
      </c>
      <c r="M26" s="159"/>
      <c r="N26" s="259">
        <f t="shared" si="3"/>
        <v>0</v>
      </c>
      <c r="O26" s="160"/>
      <c r="P26" s="263">
        <f t="shared" si="4"/>
        <v>0</v>
      </c>
      <c r="Q26" s="264">
        <f t="shared" si="5"/>
        <v>0</v>
      </c>
      <c r="R26" s="161"/>
      <c r="S26" s="161"/>
      <c r="T26" s="268">
        <f t="shared" si="6"/>
        <v>0</v>
      </c>
      <c r="U26" s="268">
        <f t="shared" si="0"/>
        <v>0</v>
      </c>
      <c r="V26" s="268">
        <f t="shared" si="1"/>
        <v>0</v>
      </c>
      <c r="X26" s="148"/>
      <c r="Y26" s="148"/>
      <c r="Z26" s="148"/>
      <c r="AA26" s="150"/>
      <c r="AB26" s="148"/>
      <c r="AC26" s="148"/>
      <c r="AD26" s="150"/>
      <c r="AE26" s="148"/>
      <c r="AF26" s="148"/>
      <c r="AG26" s="150"/>
    </row>
    <row r="27" spans="1:33" ht="24" customHeight="1">
      <c r="A27" s="145"/>
      <c r="B27" s="308"/>
      <c r="C27" s="307" t="s">
        <v>280</v>
      </c>
      <c r="D27" s="158"/>
      <c r="E27" s="164" t="s">
        <v>277</v>
      </c>
      <c r="F27" s="165" t="s">
        <v>374</v>
      </c>
      <c r="G27" s="256" t="s">
        <v>273</v>
      </c>
      <c r="H27" s="166"/>
      <c r="I27" s="167"/>
      <c r="J27" s="167"/>
      <c r="K27" s="168">
        <v>1</v>
      </c>
      <c r="L27" s="259">
        <f t="shared" si="2"/>
        <v>0</v>
      </c>
      <c r="M27" s="159"/>
      <c r="N27" s="259">
        <f t="shared" si="3"/>
        <v>0</v>
      </c>
      <c r="O27" s="160"/>
      <c r="P27" s="263">
        <f t="shared" si="4"/>
        <v>0</v>
      </c>
      <c r="Q27" s="264">
        <f t="shared" si="5"/>
        <v>0</v>
      </c>
      <c r="R27" s="161"/>
      <c r="S27" s="161"/>
      <c r="T27" s="268">
        <f t="shared" si="6"/>
        <v>0</v>
      </c>
      <c r="U27" s="268">
        <f t="shared" si="0"/>
        <v>0</v>
      </c>
      <c r="V27" s="268">
        <f t="shared" si="1"/>
        <v>0</v>
      </c>
      <c r="X27" s="148"/>
      <c r="Y27" s="148"/>
      <c r="Z27" s="148"/>
      <c r="AA27" s="150"/>
      <c r="AB27" s="148"/>
      <c r="AC27" s="148"/>
      <c r="AD27" s="150"/>
      <c r="AE27" s="148"/>
      <c r="AF27" s="148"/>
      <c r="AG27" s="150"/>
    </row>
    <row r="28" spans="1:33" ht="24" customHeight="1">
      <c r="A28" s="145"/>
      <c r="B28" s="308"/>
      <c r="C28" s="307" t="s">
        <v>280</v>
      </c>
      <c r="D28" s="158"/>
      <c r="E28" s="164" t="s">
        <v>277</v>
      </c>
      <c r="F28" s="165" t="s">
        <v>374</v>
      </c>
      <c r="G28" s="256" t="s">
        <v>273</v>
      </c>
      <c r="H28" s="166"/>
      <c r="I28" s="167"/>
      <c r="J28" s="167"/>
      <c r="K28" s="168">
        <v>1</v>
      </c>
      <c r="L28" s="259">
        <f t="shared" si="2"/>
        <v>0</v>
      </c>
      <c r="M28" s="159"/>
      <c r="N28" s="259">
        <f t="shared" si="3"/>
        <v>0</v>
      </c>
      <c r="O28" s="160"/>
      <c r="P28" s="263">
        <f t="shared" si="4"/>
        <v>0</v>
      </c>
      <c r="Q28" s="264">
        <f t="shared" si="5"/>
        <v>0</v>
      </c>
      <c r="R28" s="161"/>
      <c r="S28" s="161"/>
      <c r="T28" s="268">
        <f t="shared" si="6"/>
        <v>0</v>
      </c>
      <c r="U28" s="268">
        <f t="shared" si="0"/>
        <v>0</v>
      </c>
      <c r="V28" s="268">
        <f t="shared" si="1"/>
        <v>0</v>
      </c>
      <c r="X28" s="148"/>
      <c r="Y28" s="148"/>
      <c r="Z28" s="148"/>
      <c r="AA28" s="150"/>
      <c r="AB28" s="148"/>
      <c r="AC28" s="148"/>
      <c r="AD28" s="150"/>
      <c r="AE28" s="148"/>
      <c r="AF28" s="148"/>
      <c r="AG28" s="150"/>
    </row>
    <row r="29" spans="1:33" ht="24" customHeight="1">
      <c r="A29" s="145"/>
      <c r="B29" s="308"/>
      <c r="C29" s="309" t="s">
        <v>280</v>
      </c>
      <c r="D29" s="169"/>
      <c r="E29" s="170" t="s">
        <v>277</v>
      </c>
      <c r="F29" s="171" t="s">
        <v>375</v>
      </c>
      <c r="G29" s="257" t="s">
        <v>273</v>
      </c>
      <c r="H29" s="172"/>
      <c r="I29" s="173"/>
      <c r="J29" s="173"/>
      <c r="K29" s="174">
        <v>1</v>
      </c>
      <c r="L29" s="260">
        <f>ROUNDDOWN(H29*I29*J29*K29,3)</f>
        <v>0</v>
      </c>
      <c r="M29" s="175"/>
      <c r="N29" s="260">
        <f>M29*L29</f>
        <v>0</v>
      </c>
      <c r="O29" s="176"/>
      <c r="P29" s="265">
        <f>L29*O29</f>
        <v>0</v>
      </c>
      <c r="Q29" s="266">
        <f>N29-P29</f>
        <v>0</v>
      </c>
      <c r="R29" s="177"/>
      <c r="S29" s="177"/>
      <c r="T29" s="269">
        <f>IF(S29="",R29,MIN(R29:S29))</f>
        <v>0</v>
      </c>
      <c r="U29" s="269">
        <f t="shared" si="0"/>
        <v>0</v>
      </c>
      <c r="V29" s="269">
        <f t="shared" si="1"/>
        <v>0</v>
      </c>
      <c r="X29" s="148"/>
      <c r="Y29" s="148"/>
      <c r="Z29" s="148"/>
      <c r="AA29" s="150"/>
      <c r="AB29" s="148"/>
      <c r="AC29" s="148"/>
      <c r="AD29" s="150"/>
      <c r="AE29" s="148"/>
      <c r="AF29" s="148"/>
      <c r="AG29" s="150"/>
    </row>
    <row r="30" spans="1:33" ht="24" customHeight="1">
      <c r="A30" s="145"/>
      <c r="B30" s="308"/>
      <c r="C30" s="307" t="s">
        <v>280</v>
      </c>
      <c r="D30" s="158"/>
      <c r="E30" s="216" t="s">
        <v>277</v>
      </c>
      <c r="F30" s="217" t="s">
        <v>374</v>
      </c>
      <c r="G30" s="272" t="s">
        <v>273</v>
      </c>
      <c r="H30" s="218"/>
      <c r="I30" s="219"/>
      <c r="J30" s="219"/>
      <c r="K30" s="220">
        <v>1</v>
      </c>
      <c r="L30" s="278">
        <f t="shared" si="2"/>
        <v>0</v>
      </c>
      <c r="M30" s="321"/>
      <c r="N30" s="278">
        <f t="shared" si="3"/>
        <v>0</v>
      </c>
      <c r="O30" s="322"/>
      <c r="P30" s="286">
        <f t="shared" si="4"/>
        <v>0</v>
      </c>
      <c r="Q30" s="287">
        <f t="shared" si="5"/>
        <v>0</v>
      </c>
      <c r="R30" s="223"/>
      <c r="S30" s="223"/>
      <c r="T30" s="294">
        <f t="shared" si="6"/>
        <v>0</v>
      </c>
      <c r="U30" s="294">
        <f t="shared" si="0"/>
        <v>0</v>
      </c>
      <c r="V30" s="294">
        <f t="shared" si="1"/>
        <v>0</v>
      </c>
      <c r="X30" s="148"/>
      <c r="Y30" s="148"/>
      <c r="Z30" s="148"/>
      <c r="AA30" s="150"/>
      <c r="AB30" s="148"/>
      <c r="AC30" s="148"/>
      <c r="AD30" s="150"/>
      <c r="AE30" s="148"/>
      <c r="AF30" s="148"/>
      <c r="AG30" s="150"/>
    </row>
    <row r="31" spans="1:33" ht="24" customHeight="1">
      <c r="A31" s="145"/>
      <c r="B31" s="308"/>
      <c r="C31" s="309" t="s">
        <v>280</v>
      </c>
      <c r="D31" s="169"/>
      <c r="E31" s="170" t="s">
        <v>277</v>
      </c>
      <c r="F31" s="171" t="s">
        <v>375</v>
      </c>
      <c r="G31" s="257" t="s">
        <v>273</v>
      </c>
      <c r="H31" s="172"/>
      <c r="I31" s="173"/>
      <c r="J31" s="173"/>
      <c r="K31" s="174">
        <v>1</v>
      </c>
      <c r="L31" s="260">
        <f t="shared" si="2"/>
        <v>0</v>
      </c>
      <c r="M31" s="175"/>
      <c r="N31" s="260">
        <f t="shared" si="3"/>
        <v>0</v>
      </c>
      <c r="O31" s="176"/>
      <c r="P31" s="265">
        <f t="shared" si="4"/>
        <v>0</v>
      </c>
      <c r="Q31" s="266">
        <f t="shared" si="5"/>
        <v>0</v>
      </c>
      <c r="R31" s="177"/>
      <c r="S31" s="177"/>
      <c r="T31" s="269">
        <f t="shared" si="6"/>
        <v>0</v>
      </c>
      <c r="U31" s="269">
        <f t="shared" si="0"/>
        <v>0</v>
      </c>
      <c r="V31" s="269">
        <f t="shared" si="1"/>
        <v>0</v>
      </c>
      <c r="X31" s="148"/>
      <c r="Y31" s="148"/>
      <c r="Z31" s="148"/>
      <c r="AA31" s="150"/>
      <c r="AB31" s="148"/>
      <c r="AC31" s="148"/>
      <c r="AD31" s="150"/>
      <c r="AE31" s="148"/>
      <c r="AF31" s="148"/>
      <c r="AG31" s="150"/>
    </row>
    <row r="32" spans="1:33" ht="24" customHeight="1">
      <c r="A32" s="145"/>
      <c r="B32" s="304" t="s">
        <v>270</v>
      </c>
      <c r="C32" s="305" t="s">
        <v>281</v>
      </c>
      <c r="D32" s="154"/>
      <c r="E32" s="180"/>
      <c r="F32" s="181"/>
      <c r="G32" s="255" t="s">
        <v>273</v>
      </c>
      <c r="H32" s="182"/>
      <c r="I32" s="183"/>
      <c r="J32" s="183"/>
      <c r="K32" s="184">
        <v>1</v>
      </c>
      <c r="L32" s="258">
        <f t="shared" si="2"/>
        <v>0</v>
      </c>
      <c r="M32" s="155"/>
      <c r="N32" s="258">
        <f t="shared" si="3"/>
        <v>0</v>
      </c>
      <c r="O32" s="156"/>
      <c r="P32" s="261">
        <f t="shared" si="4"/>
        <v>0</v>
      </c>
      <c r="Q32" s="262">
        <f t="shared" si="5"/>
        <v>0</v>
      </c>
      <c r="R32" s="157"/>
      <c r="S32" s="157"/>
      <c r="T32" s="267">
        <f t="shared" si="6"/>
        <v>0</v>
      </c>
      <c r="U32" s="267">
        <f t="shared" si="0"/>
        <v>0</v>
      </c>
      <c r="V32" s="267">
        <f t="shared" si="1"/>
        <v>0</v>
      </c>
      <c r="X32" s="148"/>
      <c r="Y32" s="148"/>
      <c r="Z32" s="148"/>
      <c r="AA32" s="150"/>
      <c r="AB32" s="148"/>
      <c r="AC32" s="148"/>
      <c r="AD32" s="150"/>
      <c r="AE32" s="148"/>
      <c r="AF32" s="148"/>
      <c r="AG32" s="150"/>
    </row>
    <row r="33" spans="1:33" ht="24" customHeight="1">
      <c r="A33" s="145"/>
      <c r="B33" s="308"/>
      <c r="C33" s="309" t="s">
        <v>281</v>
      </c>
      <c r="D33" s="169"/>
      <c r="E33" s="170"/>
      <c r="F33" s="171"/>
      <c r="G33" s="257" t="s">
        <v>273</v>
      </c>
      <c r="H33" s="172"/>
      <c r="I33" s="173"/>
      <c r="J33" s="173"/>
      <c r="K33" s="174">
        <v>1</v>
      </c>
      <c r="L33" s="260">
        <f t="shared" si="2"/>
        <v>0</v>
      </c>
      <c r="M33" s="175"/>
      <c r="N33" s="260">
        <f t="shared" si="3"/>
        <v>0</v>
      </c>
      <c r="O33" s="176"/>
      <c r="P33" s="265">
        <f t="shared" si="4"/>
        <v>0</v>
      </c>
      <c r="Q33" s="266">
        <f t="shared" si="5"/>
        <v>0</v>
      </c>
      <c r="R33" s="177"/>
      <c r="S33" s="177"/>
      <c r="T33" s="269">
        <f t="shared" si="6"/>
        <v>0</v>
      </c>
      <c r="U33" s="269">
        <f t="shared" si="0"/>
        <v>0</v>
      </c>
      <c r="V33" s="269">
        <f t="shared" si="1"/>
        <v>0</v>
      </c>
      <c r="X33" s="148"/>
      <c r="Y33" s="148"/>
      <c r="Z33" s="148"/>
      <c r="AA33" s="150"/>
      <c r="AB33" s="148"/>
      <c r="AC33" s="148"/>
      <c r="AD33" s="150"/>
      <c r="AE33" s="148"/>
      <c r="AF33" s="148"/>
      <c r="AG33" s="150"/>
    </row>
    <row r="34" spans="1:33" ht="24" customHeight="1">
      <c r="A34" s="145"/>
      <c r="B34" s="308"/>
      <c r="C34" s="305" t="s">
        <v>282</v>
      </c>
      <c r="D34" s="154"/>
      <c r="E34" s="180" t="s">
        <v>277</v>
      </c>
      <c r="F34" s="181" t="s">
        <v>374</v>
      </c>
      <c r="G34" s="255" t="s">
        <v>273</v>
      </c>
      <c r="H34" s="182"/>
      <c r="I34" s="183"/>
      <c r="J34" s="183"/>
      <c r="K34" s="184">
        <v>1</v>
      </c>
      <c r="L34" s="258">
        <f t="shared" si="2"/>
        <v>0</v>
      </c>
      <c r="M34" s="155"/>
      <c r="N34" s="258">
        <f t="shared" si="3"/>
        <v>0</v>
      </c>
      <c r="O34" s="156"/>
      <c r="P34" s="261">
        <f t="shared" si="4"/>
        <v>0</v>
      </c>
      <c r="Q34" s="262">
        <f t="shared" si="5"/>
        <v>0</v>
      </c>
      <c r="R34" s="157"/>
      <c r="S34" s="157"/>
      <c r="T34" s="267">
        <f t="shared" si="6"/>
        <v>0</v>
      </c>
      <c r="U34" s="267">
        <f t="shared" si="0"/>
        <v>0</v>
      </c>
      <c r="V34" s="267">
        <f t="shared" si="1"/>
        <v>0</v>
      </c>
      <c r="X34" s="148"/>
      <c r="Y34" s="148"/>
      <c r="Z34" s="148"/>
      <c r="AA34" s="150"/>
      <c r="AB34" s="148"/>
      <c r="AC34" s="148"/>
      <c r="AD34" s="150"/>
      <c r="AE34" s="148"/>
      <c r="AF34" s="148"/>
      <c r="AG34" s="150"/>
    </row>
    <row r="35" spans="1:33" ht="24" customHeight="1">
      <c r="A35" s="145"/>
      <c r="B35" s="308"/>
      <c r="C35" s="307" t="s">
        <v>282</v>
      </c>
      <c r="D35" s="158"/>
      <c r="E35" s="197" t="s">
        <v>277</v>
      </c>
      <c r="F35" s="198" t="s">
        <v>374</v>
      </c>
      <c r="G35" s="270" t="s">
        <v>273</v>
      </c>
      <c r="H35" s="213"/>
      <c r="I35" s="214"/>
      <c r="J35" s="214"/>
      <c r="K35" s="296">
        <v>1</v>
      </c>
      <c r="L35" s="273">
        <f t="shared" si="2"/>
        <v>0</v>
      </c>
      <c r="M35" s="210"/>
      <c r="N35" s="273">
        <f t="shared" si="3"/>
        <v>0</v>
      </c>
      <c r="O35" s="325"/>
      <c r="P35" s="279">
        <f t="shared" si="4"/>
        <v>0</v>
      </c>
      <c r="Q35" s="280">
        <f t="shared" si="5"/>
        <v>0</v>
      </c>
      <c r="R35" s="192"/>
      <c r="S35" s="192"/>
      <c r="T35" s="288">
        <f t="shared" si="6"/>
        <v>0</v>
      </c>
      <c r="U35" s="288">
        <f t="shared" si="0"/>
        <v>0</v>
      </c>
      <c r="V35" s="288">
        <f t="shared" si="1"/>
        <v>0</v>
      </c>
      <c r="X35" s="148"/>
      <c r="Y35" s="148"/>
      <c r="Z35" s="148"/>
      <c r="AA35" s="150"/>
      <c r="AB35" s="148"/>
      <c r="AC35" s="148"/>
      <c r="AD35" s="150"/>
      <c r="AE35" s="148"/>
      <c r="AF35" s="148"/>
      <c r="AG35" s="150"/>
    </row>
    <row r="36" spans="1:33" ht="24" customHeight="1">
      <c r="A36" s="145"/>
      <c r="B36" s="308"/>
      <c r="C36" s="309" t="s">
        <v>282</v>
      </c>
      <c r="D36" s="169"/>
      <c r="E36" s="170" t="s">
        <v>277</v>
      </c>
      <c r="F36" s="171" t="s">
        <v>374</v>
      </c>
      <c r="G36" s="257" t="s">
        <v>273</v>
      </c>
      <c r="H36" s="172"/>
      <c r="I36" s="173"/>
      <c r="J36" s="173"/>
      <c r="K36" s="174">
        <v>1</v>
      </c>
      <c r="L36" s="260">
        <f t="shared" si="2"/>
        <v>0</v>
      </c>
      <c r="M36" s="175"/>
      <c r="N36" s="260">
        <f t="shared" si="3"/>
        <v>0</v>
      </c>
      <c r="O36" s="176"/>
      <c r="P36" s="265">
        <f t="shared" si="4"/>
        <v>0</v>
      </c>
      <c r="Q36" s="266">
        <f t="shared" si="5"/>
        <v>0</v>
      </c>
      <c r="R36" s="177"/>
      <c r="S36" s="177"/>
      <c r="T36" s="269">
        <f t="shared" si="6"/>
        <v>0</v>
      </c>
      <c r="U36" s="269">
        <f t="shared" si="0"/>
        <v>0</v>
      </c>
      <c r="V36" s="269">
        <f t="shared" si="1"/>
        <v>0</v>
      </c>
      <c r="X36" s="148"/>
      <c r="Y36" s="148"/>
      <c r="Z36" s="148"/>
      <c r="AA36" s="150"/>
      <c r="AB36" s="148"/>
      <c r="AC36" s="148"/>
      <c r="AD36" s="150"/>
      <c r="AE36" s="148"/>
      <c r="AF36" s="148"/>
      <c r="AG36" s="150"/>
    </row>
    <row r="37" spans="1:33" ht="24" customHeight="1">
      <c r="A37" s="145"/>
      <c r="B37" s="308"/>
      <c r="C37" s="305" t="s">
        <v>283</v>
      </c>
      <c r="D37" s="154"/>
      <c r="E37" s="180" t="s">
        <v>277</v>
      </c>
      <c r="F37" s="181" t="s">
        <v>374</v>
      </c>
      <c r="G37" s="255" t="s">
        <v>273</v>
      </c>
      <c r="H37" s="182"/>
      <c r="I37" s="183"/>
      <c r="J37" s="183"/>
      <c r="K37" s="184">
        <v>1</v>
      </c>
      <c r="L37" s="258">
        <f t="shared" si="2"/>
        <v>0</v>
      </c>
      <c r="M37" s="155"/>
      <c r="N37" s="258">
        <f t="shared" si="3"/>
        <v>0</v>
      </c>
      <c r="O37" s="156"/>
      <c r="P37" s="261">
        <f t="shared" si="4"/>
        <v>0</v>
      </c>
      <c r="Q37" s="262">
        <f t="shared" si="5"/>
        <v>0</v>
      </c>
      <c r="R37" s="157"/>
      <c r="S37" s="157"/>
      <c r="T37" s="267">
        <f t="shared" si="6"/>
        <v>0</v>
      </c>
      <c r="U37" s="267">
        <f t="shared" si="0"/>
        <v>0</v>
      </c>
      <c r="V37" s="267">
        <f t="shared" si="1"/>
        <v>0</v>
      </c>
      <c r="X37" s="148"/>
      <c r="Y37" s="148"/>
      <c r="Z37" s="148"/>
      <c r="AA37" s="150"/>
      <c r="AB37" s="148"/>
      <c r="AC37" s="148"/>
      <c r="AD37" s="150"/>
      <c r="AE37" s="148"/>
      <c r="AF37" s="148"/>
      <c r="AG37" s="150"/>
    </row>
    <row r="38" spans="1:33" ht="24" customHeight="1">
      <c r="A38" s="145"/>
      <c r="B38" s="308"/>
      <c r="C38" s="307" t="s">
        <v>283</v>
      </c>
      <c r="D38" s="158"/>
      <c r="E38" s="164" t="s">
        <v>277</v>
      </c>
      <c r="F38" s="165" t="s">
        <v>378</v>
      </c>
      <c r="G38" s="256" t="s">
        <v>273</v>
      </c>
      <c r="H38" s="166"/>
      <c r="I38" s="167"/>
      <c r="J38" s="167"/>
      <c r="K38" s="168">
        <v>1</v>
      </c>
      <c r="L38" s="259">
        <f t="shared" si="2"/>
        <v>0</v>
      </c>
      <c r="M38" s="159"/>
      <c r="N38" s="259">
        <f t="shared" si="3"/>
        <v>0</v>
      </c>
      <c r="O38" s="160"/>
      <c r="P38" s="263">
        <f t="shared" si="4"/>
        <v>0</v>
      </c>
      <c r="Q38" s="264">
        <f t="shared" si="5"/>
        <v>0</v>
      </c>
      <c r="R38" s="161"/>
      <c r="S38" s="161"/>
      <c r="T38" s="268">
        <f t="shared" si="6"/>
        <v>0</v>
      </c>
      <c r="U38" s="268">
        <f t="shared" si="0"/>
        <v>0</v>
      </c>
      <c r="V38" s="268">
        <f t="shared" si="1"/>
        <v>0</v>
      </c>
      <c r="X38" s="148"/>
      <c r="Y38" s="148"/>
      <c r="Z38" s="148"/>
      <c r="AA38" s="150"/>
      <c r="AB38" s="148"/>
      <c r="AC38" s="148"/>
      <c r="AD38" s="150"/>
      <c r="AE38" s="148"/>
      <c r="AF38" s="148"/>
      <c r="AG38" s="150"/>
    </row>
    <row r="39" spans="1:33" ht="24" customHeight="1">
      <c r="A39" s="145"/>
      <c r="B39" s="308"/>
      <c r="C39" s="309" t="s">
        <v>421</v>
      </c>
      <c r="D39" s="169"/>
      <c r="E39" s="170" t="s">
        <v>277</v>
      </c>
      <c r="F39" s="171" t="s">
        <v>374</v>
      </c>
      <c r="G39" s="257" t="s">
        <v>273</v>
      </c>
      <c r="H39" s="172"/>
      <c r="I39" s="173"/>
      <c r="J39" s="173"/>
      <c r="K39" s="174">
        <v>1</v>
      </c>
      <c r="L39" s="260">
        <f t="shared" si="2"/>
        <v>0</v>
      </c>
      <c r="M39" s="175"/>
      <c r="N39" s="260">
        <f t="shared" si="3"/>
        <v>0</v>
      </c>
      <c r="O39" s="176"/>
      <c r="P39" s="265">
        <f t="shared" si="4"/>
        <v>0</v>
      </c>
      <c r="Q39" s="266">
        <f t="shared" si="5"/>
        <v>0</v>
      </c>
      <c r="R39" s="177"/>
      <c r="S39" s="177"/>
      <c r="T39" s="269">
        <f t="shared" si="6"/>
        <v>0</v>
      </c>
      <c r="U39" s="269">
        <f t="shared" si="0"/>
        <v>0</v>
      </c>
      <c r="V39" s="269">
        <f t="shared" si="1"/>
        <v>0</v>
      </c>
      <c r="X39" s="148"/>
      <c r="Y39" s="148"/>
      <c r="Z39" s="148"/>
      <c r="AA39" s="150"/>
      <c r="AB39" s="148"/>
      <c r="AC39" s="148"/>
      <c r="AD39" s="150"/>
      <c r="AE39" s="148"/>
      <c r="AF39" s="148"/>
      <c r="AG39" s="150"/>
    </row>
    <row r="40" spans="1:33" ht="24" customHeight="1">
      <c r="A40" s="145"/>
      <c r="B40" s="308"/>
      <c r="C40" s="305" t="s">
        <v>284</v>
      </c>
      <c r="D40" s="154"/>
      <c r="E40" s="180" t="s">
        <v>285</v>
      </c>
      <c r="F40" s="181"/>
      <c r="G40" s="255" t="s">
        <v>273</v>
      </c>
      <c r="H40" s="182"/>
      <c r="I40" s="183"/>
      <c r="J40" s="183"/>
      <c r="K40" s="184">
        <v>1</v>
      </c>
      <c r="L40" s="258">
        <f t="shared" si="2"/>
        <v>0</v>
      </c>
      <c r="M40" s="155"/>
      <c r="N40" s="258">
        <f t="shared" si="3"/>
        <v>0</v>
      </c>
      <c r="O40" s="156"/>
      <c r="P40" s="261">
        <f t="shared" si="4"/>
        <v>0</v>
      </c>
      <c r="Q40" s="262">
        <f t="shared" si="5"/>
        <v>0</v>
      </c>
      <c r="R40" s="157"/>
      <c r="S40" s="157"/>
      <c r="T40" s="267">
        <f t="shared" si="6"/>
        <v>0</v>
      </c>
      <c r="U40" s="267">
        <f t="shared" si="0"/>
        <v>0</v>
      </c>
      <c r="V40" s="267">
        <f t="shared" si="1"/>
        <v>0</v>
      </c>
      <c r="X40" s="148"/>
      <c r="Y40" s="148"/>
      <c r="Z40" s="148"/>
      <c r="AA40" s="150"/>
      <c r="AB40" s="148"/>
      <c r="AC40" s="148"/>
      <c r="AD40" s="150"/>
      <c r="AE40" s="148"/>
      <c r="AF40" s="148"/>
      <c r="AG40" s="150"/>
    </row>
    <row r="41" spans="1:33" ht="24" customHeight="1">
      <c r="A41" s="145"/>
      <c r="B41" s="308"/>
      <c r="C41" s="307" t="s">
        <v>284</v>
      </c>
      <c r="D41" s="158"/>
      <c r="E41" s="164" t="s">
        <v>285</v>
      </c>
      <c r="F41" s="165"/>
      <c r="G41" s="256" t="s">
        <v>273</v>
      </c>
      <c r="H41" s="166"/>
      <c r="I41" s="167"/>
      <c r="J41" s="167"/>
      <c r="K41" s="168">
        <v>1</v>
      </c>
      <c r="L41" s="259">
        <f t="shared" si="2"/>
        <v>0</v>
      </c>
      <c r="M41" s="159"/>
      <c r="N41" s="259">
        <f t="shared" si="3"/>
        <v>0</v>
      </c>
      <c r="O41" s="160"/>
      <c r="P41" s="263">
        <f t="shared" si="4"/>
        <v>0</v>
      </c>
      <c r="Q41" s="264">
        <f t="shared" si="5"/>
        <v>0</v>
      </c>
      <c r="R41" s="161"/>
      <c r="S41" s="161"/>
      <c r="T41" s="268">
        <f t="shared" si="6"/>
        <v>0</v>
      </c>
      <c r="U41" s="268">
        <f t="shared" si="0"/>
        <v>0</v>
      </c>
      <c r="V41" s="268">
        <f t="shared" si="1"/>
        <v>0</v>
      </c>
      <c r="X41" s="148"/>
      <c r="Y41" s="148"/>
      <c r="Z41" s="148"/>
      <c r="AA41" s="150"/>
      <c r="AB41" s="148"/>
      <c r="AC41" s="148"/>
      <c r="AD41" s="150"/>
      <c r="AE41" s="148"/>
      <c r="AF41" s="148"/>
      <c r="AG41" s="150"/>
    </row>
    <row r="42" spans="1:33" ht="24" customHeight="1">
      <c r="A42" s="145"/>
      <c r="B42" s="308"/>
      <c r="C42" s="309" t="s">
        <v>377</v>
      </c>
      <c r="D42" s="169"/>
      <c r="E42" s="170" t="s">
        <v>285</v>
      </c>
      <c r="F42" s="171"/>
      <c r="G42" s="257" t="s">
        <v>273</v>
      </c>
      <c r="H42" s="172"/>
      <c r="I42" s="173"/>
      <c r="J42" s="173"/>
      <c r="K42" s="174">
        <v>1</v>
      </c>
      <c r="L42" s="260">
        <f t="shared" si="2"/>
        <v>0</v>
      </c>
      <c r="M42" s="175"/>
      <c r="N42" s="260">
        <f t="shared" si="3"/>
        <v>0</v>
      </c>
      <c r="O42" s="176"/>
      <c r="P42" s="265">
        <f t="shared" si="4"/>
        <v>0</v>
      </c>
      <c r="Q42" s="266">
        <f t="shared" si="5"/>
        <v>0</v>
      </c>
      <c r="R42" s="177"/>
      <c r="S42" s="177"/>
      <c r="T42" s="269">
        <f t="shared" si="6"/>
        <v>0</v>
      </c>
      <c r="U42" s="269">
        <f t="shared" si="0"/>
        <v>0</v>
      </c>
      <c r="V42" s="269">
        <f t="shared" si="1"/>
        <v>0</v>
      </c>
      <c r="X42" s="148"/>
      <c r="Y42" s="148"/>
      <c r="Z42" s="148"/>
      <c r="AA42" s="150"/>
      <c r="AB42" s="148"/>
      <c r="AC42" s="148"/>
      <c r="AD42" s="150"/>
      <c r="AE42" s="148"/>
      <c r="AF42" s="148"/>
      <c r="AG42" s="150"/>
    </row>
    <row r="43" spans="1:33" ht="24" customHeight="1">
      <c r="A43" s="145"/>
      <c r="B43" s="308"/>
      <c r="C43" s="305" t="s">
        <v>423</v>
      </c>
      <c r="D43" s="154"/>
      <c r="E43" s="180" t="s">
        <v>285</v>
      </c>
      <c r="F43" s="181" t="s">
        <v>374</v>
      </c>
      <c r="G43" s="255" t="s">
        <v>273</v>
      </c>
      <c r="H43" s="182"/>
      <c r="I43" s="183"/>
      <c r="J43" s="184"/>
      <c r="K43" s="184">
        <v>1</v>
      </c>
      <c r="L43" s="258">
        <f t="shared" si="2"/>
        <v>0</v>
      </c>
      <c r="M43" s="185"/>
      <c r="N43" s="258">
        <f t="shared" si="3"/>
        <v>0</v>
      </c>
      <c r="O43" s="186"/>
      <c r="P43" s="261">
        <f t="shared" si="4"/>
        <v>0</v>
      </c>
      <c r="Q43" s="262">
        <f t="shared" si="5"/>
        <v>0</v>
      </c>
      <c r="R43" s="157"/>
      <c r="S43" s="157"/>
      <c r="T43" s="267">
        <f t="shared" si="6"/>
        <v>0</v>
      </c>
      <c r="U43" s="267">
        <f t="shared" si="0"/>
        <v>0</v>
      </c>
      <c r="V43" s="267">
        <f t="shared" si="1"/>
        <v>0</v>
      </c>
      <c r="X43" s="148"/>
      <c r="Y43" s="148"/>
      <c r="Z43" s="148"/>
      <c r="AA43" s="150"/>
      <c r="AB43" s="148"/>
      <c r="AC43" s="148"/>
      <c r="AD43" s="150"/>
      <c r="AE43" s="148"/>
      <c r="AF43" s="148"/>
      <c r="AG43" s="150"/>
    </row>
    <row r="44" spans="1:33" ht="24" customHeight="1">
      <c r="A44" s="145"/>
      <c r="B44" s="308"/>
      <c r="C44" s="309" t="s">
        <v>423</v>
      </c>
      <c r="D44" s="169"/>
      <c r="E44" s="170" t="s">
        <v>285</v>
      </c>
      <c r="F44" s="171" t="s">
        <v>374</v>
      </c>
      <c r="G44" s="257" t="s">
        <v>273</v>
      </c>
      <c r="H44" s="172"/>
      <c r="I44" s="173"/>
      <c r="J44" s="174"/>
      <c r="K44" s="174">
        <v>1</v>
      </c>
      <c r="L44" s="260">
        <f t="shared" si="2"/>
        <v>0</v>
      </c>
      <c r="M44" s="188"/>
      <c r="N44" s="260">
        <f t="shared" si="3"/>
        <v>0</v>
      </c>
      <c r="O44" s="189"/>
      <c r="P44" s="265">
        <f t="shared" si="4"/>
        <v>0</v>
      </c>
      <c r="Q44" s="266">
        <f t="shared" si="5"/>
        <v>0</v>
      </c>
      <c r="R44" s="177"/>
      <c r="S44" s="177"/>
      <c r="T44" s="269">
        <f t="shared" si="6"/>
        <v>0</v>
      </c>
      <c r="U44" s="269">
        <f t="shared" si="0"/>
        <v>0</v>
      </c>
      <c r="V44" s="269">
        <f t="shared" si="1"/>
        <v>0</v>
      </c>
      <c r="X44" s="148"/>
      <c r="Y44" s="148"/>
      <c r="Z44" s="148"/>
      <c r="AA44" s="150"/>
      <c r="AB44" s="148"/>
      <c r="AC44" s="148"/>
      <c r="AD44" s="150"/>
      <c r="AE44" s="148"/>
      <c r="AF44" s="148"/>
      <c r="AG44" s="150"/>
    </row>
    <row r="45" spans="1:33" ht="24" customHeight="1">
      <c r="A45" s="145"/>
      <c r="B45" s="308"/>
      <c r="C45" s="305" t="s">
        <v>424</v>
      </c>
      <c r="D45" s="154"/>
      <c r="E45" s="180" t="s">
        <v>285</v>
      </c>
      <c r="F45" s="181" t="s">
        <v>374</v>
      </c>
      <c r="G45" s="255" t="s">
        <v>273</v>
      </c>
      <c r="H45" s="182"/>
      <c r="I45" s="183"/>
      <c r="J45" s="184"/>
      <c r="K45" s="184">
        <v>1</v>
      </c>
      <c r="L45" s="258">
        <f t="shared" si="2"/>
        <v>0</v>
      </c>
      <c r="M45" s="185"/>
      <c r="N45" s="258">
        <f t="shared" si="3"/>
        <v>0</v>
      </c>
      <c r="O45" s="186"/>
      <c r="P45" s="261">
        <f t="shared" si="4"/>
        <v>0</v>
      </c>
      <c r="Q45" s="262">
        <f t="shared" si="5"/>
        <v>0</v>
      </c>
      <c r="R45" s="157"/>
      <c r="S45" s="157"/>
      <c r="T45" s="267">
        <f t="shared" si="6"/>
        <v>0</v>
      </c>
      <c r="U45" s="267">
        <f t="shared" si="0"/>
        <v>0</v>
      </c>
      <c r="V45" s="267">
        <f t="shared" si="1"/>
        <v>0</v>
      </c>
      <c r="X45" s="148"/>
      <c r="Y45" s="148"/>
      <c r="Z45" s="148"/>
      <c r="AA45" s="150"/>
      <c r="AB45" s="148"/>
      <c r="AC45" s="148"/>
      <c r="AD45" s="150"/>
      <c r="AE45" s="148"/>
      <c r="AF45" s="148"/>
      <c r="AG45" s="150"/>
    </row>
    <row r="46" spans="1:33" ht="24" customHeight="1">
      <c r="A46" s="145"/>
      <c r="B46" s="308"/>
      <c r="C46" s="309" t="s">
        <v>424</v>
      </c>
      <c r="D46" s="169"/>
      <c r="E46" s="170" t="s">
        <v>285</v>
      </c>
      <c r="F46" s="171" t="s">
        <v>374</v>
      </c>
      <c r="G46" s="257" t="s">
        <v>273</v>
      </c>
      <c r="H46" s="172"/>
      <c r="I46" s="173"/>
      <c r="J46" s="174"/>
      <c r="K46" s="174">
        <v>1</v>
      </c>
      <c r="L46" s="260">
        <f t="shared" si="2"/>
        <v>0</v>
      </c>
      <c r="M46" s="188"/>
      <c r="N46" s="260">
        <f t="shared" si="3"/>
        <v>0</v>
      </c>
      <c r="O46" s="189"/>
      <c r="P46" s="265">
        <f t="shared" si="4"/>
        <v>0</v>
      </c>
      <c r="Q46" s="266">
        <f t="shared" si="5"/>
        <v>0</v>
      </c>
      <c r="R46" s="177"/>
      <c r="S46" s="177"/>
      <c r="T46" s="269">
        <f t="shared" si="6"/>
        <v>0</v>
      </c>
      <c r="U46" s="269">
        <f t="shared" si="0"/>
        <v>0</v>
      </c>
      <c r="V46" s="269">
        <f t="shared" si="1"/>
        <v>0</v>
      </c>
      <c r="X46" s="148"/>
      <c r="Y46" s="148"/>
      <c r="Z46" s="148"/>
      <c r="AA46" s="150"/>
      <c r="AB46" s="148"/>
      <c r="AC46" s="148"/>
      <c r="AD46" s="150"/>
      <c r="AE46" s="148"/>
      <c r="AF46" s="148"/>
      <c r="AG46" s="150"/>
    </row>
    <row r="47" spans="1:33" ht="24" customHeight="1">
      <c r="A47" s="145"/>
      <c r="B47" s="308"/>
      <c r="C47" s="307"/>
      <c r="D47" s="158"/>
      <c r="E47" s="197"/>
      <c r="F47" s="198"/>
      <c r="G47" s="270" t="s">
        <v>273</v>
      </c>
      <c r="H47" s="213"/>
      <c r="I47" s="214"/>
      <c r="J47" s="296"/>
      <c r="K47" s="296">
        <v>1</v>
      </c>
      <c r="L47" s="273">
        <f t="shared" si="2"/>
        <v>0</v>
      </c>
      <c r="M47" s="190"/>
      <c r="N47" s="273">
        <f t="shared" si="3"/>
        <v>0</v>
      </c>
      <c r="O47" s="191"/>
      <c r="P47" s="279">
        <f t="shared" si="4"/>
        <v>0</v>
      </c>
      <c r="Q47" s="280">
        <f t="shared" si="5"/>
        <v>0</v>
      </c>
      <c r="R47" s="192"/>
      <c r="S47" s="192"/>
      <c r="T47" s="288">
        <f t="shared" si="6"/>
        <v>0</v>
      </c>
      <c r="U47" s="288">
        <f t="shared" si="0"/>
        <v>0</v>
      </c>
      <c r="V47" s="288">
        <f t="shared" si="1"/>
        <v>0</v>
      </c>
      <c r="X47" s="148"/>
      <c r="Y47" s="148"/>
      <c r="Z47" s="148"/>
      <c r="AA47" s="150"/>
      <c r="AB47" s="148"/>
      <c r="AC47" s="148"/>
      <c r="AD47" s="150"/>
      <c r="AE47" s="148"/>
      <c r="AF47" s="148"/>
      <c r="AG47" s="150"/>
    </row>
    <row r="48" spans="1:33" ht="24" customHeight="1">
      <c r="A48" s="145"/>
      <c r="B48" s="308"/>
      <c r="C48" s="307"/>
      <c r="D48" s="158"/>
      <c r="E48" s="197"/>
      <c r="F48" s="198"/>
      <c r="G48" s="270" t="s">
        <v>273</v>
      </c>
      <c r="H48" s="213"/>
      <c r="I48" s="214"/>
      <c r="J48" s="214"/>
      <c r="K48" s="214">
        <v>1</v>
      </c>
      <c r="L48" s="273">
        <f t="shared" si="2"/>
        <v>0</v>
      </c>
      <c r="M48" s="200"/>
      <c r="N48" s="273">
        <f t="shared" si="3"/>
        <v>0</v>
      </c>
      <c r="O48" s="325"/>
      <c r="P48" s="279">
        <f t="shared" si="4"/>
        <v>0</v>
      </c>
      <c r="Q48" s="280">
        <f t="shared" si="5"/>
        <v>0</v>
      </c>
      <c r="R48" s="192"/>
      <c r="S48" s="192"/>
      <c r="T48" s="288">
        <f t="shared" si="6"/>
        <v>0</v>
      </c>
      <c r="U48" s="288">
        <f t="shared" si="0"/>
        <v>0</v>
      </c>
      <c r="V48" s="288">
        <f t="shared" si="1"/>
        <v>0</v>
      </c>
      <c r="X48" s="148"/>
      <c r="Y48" s="148"/>
      <c r="Z48" s="148"/>
      <c r="AA48" s="150"/>
      <c r="AB48" s="148"/>
      <c r="AC48" s="148"/>
      <c r="AD48" s="150"/>
      <c r="AE48" s="148"/>
      <c r="AF48" s="148"/>
      <c r="AG48" s="150"/>
    </row>
    <row r="49" spans="1:33" ht="24" customHeight="1">
      <c r="A49" s="145"/>
      <c r="B49" s="306"/>
      <c r="C49" s="307"/>
      <c r="D49" s="158"/>
      <c r="E49" s="164"/>
      <c r="F49" s="165"/>
      <c r="G49" s="256" t="s">
        <v>273</v>
      </c>
      <c r="H49" s="166"/>
      <c r="I49" s="167"/>
      <c r="J49" s="168"/>
      <c r="K49" s="168">
        <v>1</v>
      </c>
      <c r="L49" s="259">
        <f t="shared" si="2"/>
        <v>0</v>
      </c>
      <c r="M49" s="159"/>
      <c r="N49" s="259">
        <f t="shared" si="3"/>
        <v>0</v>
      </c>
      <c r="O49" s="160"/>
      <c r="P49" s="263">
        <f t="shared" si="4"/>
        <v>0</v>
      </c>
      <c r="Q49" s="264">
        <f t="shared" si="5"/>
        <v>0</v>
      </c>
      <c r="R49" s="161"/>
      <c r="S49" s="161"/>
      <c r="T49" s="268">
        <f t="shared" si="6"/>
        <v>0</v>
      </c>
      <c r="U49" s="268">
        <f t="shared" si="0"/>
        <v>0</v>
      </c>
      <c r="V49" s="268">
        <f t="shared" si="1"/>
        <v>0</v>
      </c>
      <c r="X49" s="148"/>
      <c r="Y49" s="148"/>
      <c r="Z49" s="148"/>
      <c r="AA49" s="150"/>
      <c r="AB49" s="148"/>
      <c r="AC49" s="148"/>
      <c r="AD49" s="150"/>
      <c r="AE49" s="148"/>
      <c r="AF49" s="148"/>
      <c r="AG49" s="150"/>
    </row>
    <row r="50" spans="1:33" ht="24" customHeight="1">
      <c r="B50" s="308"/>
      <c r="C50" s="307"/>
      <c r="D50" s="158"/>
      <c r="E50" s="197"/>
      <c r="F50" s="198"/>
      <c r="G50" s="270" t="s">
        <v>273</v>
      </c>
      <c r="H50" s="213"/>
      <c r="I50" s="214"/>
      <c r="J50" s="214"/>
      <c r="K50" s="214">
        <v>1</v>
      </c>
      <c r="L50" s="273">
        <f t="shared" si="2"/>
        <v>0</v>
      </c>
      <c r="M50" s="200"/>
      <c r="N50" s="273">
        <f t="shared" si="3"/>
        <v>0</v>
      </c>
      <c r="O50" s="325"/>
      <c r="P50" s="279">
        <f t="shared" si="4"/>
        <v>0</v>
      </c>
      <c r="Q50" s="280">
        <f t="shared" si="5"/>
        <v>0</v>
      </c>
      <c r="R50" s="192"/>
      <c r="S50" s="192"/>
      <c r="T50" s="288">
        <f t="shared" si="6"/>
        <v>0</v>
      </c>
      <c r="U50" s="288">
        <f t="shared" si="0"/>
        <v>0</v>
      </c>
      <c r="V50" s="288">
        <f t="shared" si="1"/>
        <v>0</v>
      </c>
      <c r="X50" s="148"/>
      <c r="Y50" s="148"/>
      <c r="Z50" s="148"/>
      <c r="AA50" s="150"/>
      <c r="AB50" s="148"/>
      <c r="AC50" s="148"/>
      <c r="AD50" s="150"/>
      <c r="AE50" s="148"/>
      <c r="AF50" s="148"/>
      <c r="AG50" s="150"/>
    </row>
    <row r="51" spans="1:33" ht="24" customHeight="1">
      <c r="B51" s="306"/>
      <c r="C51" s="307"/>
      <c r="D51" s="158"/>
      <c r="E51" s="164"/>
      <c r="F51" s="165"/>
      <c r="G51" s="256" t="s">
        <v>273</v>
      </c>
      <c r="H51" s="166"/>
      <c r="I51" s="167"/>
      <c r="J51" s="168"/>
      <c r="K51" s="168">
        <v>1</v>
      </c>
      <c r="L51" s="259">
        <f>ROUNDDOWN(H51*I51*J51*K51,3)</f>
        <v>0</v>
      </c>
      <c r="M51" s="159"/>
      <c r="N51" s="259">
        <f>M51*L51</f>
        <v>0</v>
      </c>
      <c r="O51" s="160"/>
      <c r="P51" s="263">
        <f>L51*O51</f>
        <v>0</v>
      </c>
      <c r="Q51" s="264">
        <f>N51-P51</f>
        <v>0</v>
      </c>
      <c r="R51" s="161"/>
      <c r="S51" s="161"/>
      <c r="T51" s="268">
        <f>IF(S51="",R51,MIN(R51:S51))</f>
        <v>0</v>
      </c>
      <c r="U51" s="268">
        <f t="shared" si="0"/>
        <v>0</v>
      </c>
      <c r="V51" s="268">
        <f t="shared" si="1"/>
        <v>0</v>
      </c>
      <c r="X51" s="148"/>
      <c r="Y51" s="148"/>
      <c r="Z51" s="148"/>
      <c r="AA51" s="150"/>
      <c r="AB51" s="148"/>
      <c r="AC51" s="148"/>
      <c r="AD51" s="150"/>
      <c r="AE51" s="148"/>
      <c r="AF51" s="148"/>
      <c r="AG51" s="150"/>
    </row>
    <row r="52" spans="1:33" ht="24" customHeight="1">
      <c r="B52" s="308"/>
      <c r="C52" s="307"/>
      <c r="D52" s="158"/>
      <c r="E52" s="164"/>
      <c r="F52" s="165"/>
      <c r="G52" s="256" t="s">
        <v>273</v>
      </c>
      <c r="H52" s="166"/>
      <c r="I52" s="167"/>
      <c r="J52" s="167"/>
      <c r="K52" s="168">
        <v>1</v>
      </c>
      <c r="L52" s="259">
        <f>ROUNDDOWN(H52*I52*J52*K52,3)</f>
        <v>0</v>
      </c>
      <c r="M52" s="159"/>
      <c r="N52" s="259">
        <f>M52*L52</f>
        <v>0</v>
      </c>
      <c r="O52" s="160"/>
      <c r="P52" s="263">
        <f>L52*O52</f>
        <v>0</v>
      </c>
      <c r="Q52" s="264">
        <f>N52-P52</f>
        <v>0</v>
      </c>
      <c r="R52" s="161"/>
      <c r="S52" s="161"/>
      <c r="T52" s="268">
        <f>IF(S52="",R52,MIN(R52:S52))</f>
        <v>0</v>
      </c>
      <c r="U52" s="268">
        <f t="shared" si="0"/>
        <v>0</v>
      </c>
      <c r="V52" s="268">
        <f t="shared" si="1"/>
        <v>0</v>
      </c>
      <c r="X52" s="148"/>
      <c r="Y52" s="148"/>
      <c r="Z52" s="148"/>
      <c r="AA52" s="150"/>
      <c r="AB52" s="148"/>
      <c r="AC52" s="148"/>
      <c r="AD52" s="150"/>
      <c r="AE52" s="148"/>
      <c r="AF52" s="148"/>
      <c r="AG52" s="150"/>
    </row>
    <row r="53" spans="1:33" ht="24" customHeight="1">
      <c r="B53" s="308"/>
      <c r="C53" s="307"/>
      <c r="D53" s="158"/>
      <c r="E53" s="164"/>
      <c r="F53" s="165"/>
      <c r="G53" s="256" t="s">
        <v>273</v>
      </c>
      <c r="H53" s="166"/>
      <c r="I53" s="167"/>
      <c r="J53" s="167"/>
      <c r="K53" s="168">
        <v>1</v>
      </c>
      <c r="L53" s="259">
        <f>ROUNDDOWN(H53*I53*J53*K53,3)</f>
        <v>0</v>
      </c>
      <c r="M53" s="159"/>
      <c r="N53" s="259">
        <f>M53*L53</f>
        <v>0</v>
      </c>
      <c r="O53" s="160"/>
      <c r="P53" s="263">
        <f>L53*O53</f>
        <v>0</v>
      </c>
      <c r="Q53" s="264">
        <f>N53-P53</f>
        <v>0</v>
      </c>
      <c r="R53" s="161"/>
      <c r="S53" s="161"/>
      <c r="T53" s="268">
        <f>IF(S53="",R53,MIN(R53:S53))</f>
        <v>0</v>
      </c>
      <c r="U53" s="268">
        <f t="shared" si="0"/>
        <v>0</v>
      </c>
      <c r="V53" s="268">
        <f t="shared" si="1"/>
        <v>0</v>
      </c>
      <c r="X53" s="148"/>
      <c r="Y53" s="148"/>
      <c r="Z53" s="148"/>
      <c r="AA53" s="150"/>
      <c r="AB53" s="148"/>
      <c r="AC53" s="148"/>
      <c r="AD53" s="150"/>
      <c r="AE53" s="148"/>
      <c r="AF53" s="148"/>
      <c r="AG53" s="150"/>
    </row>
    <row r="54" spans="1:33" ht="24" customHeight="1">
      <c r="B54" s="306"/>
      <c r="C54" s="307"/>
      <c r="D54" s="158"/>
      <c r="E54" s="164"/>
      <c r="F54" s="165"/>
      <c r="G54" s="256" t="s">
        <v>273</v>
      </c>
      <c r="H54" s="166"/>
      <c r="I54" s="167"/>
      <c r="J54" s="168"/>
      <c r="K54" s="168">
        <v>1</v>
      </c>
      <c r="L54" s="259">
        <f t="shared" si="2"/>
        <v>0</v>
      </c>
      <c r="M54" s="159"/>
      <c r="N54" s="259">
        <f t="shared" si="3"/>
        <v>0</v>
      </c>
      <c r="O54" s="160"/>
      <c r="P54" s="263">
        <f t="shared" si="4"/>
        <v>0</v>
      </c>
      <c r="Q54" s="264">
        <f t="shared" si="5"/>
        <v>0</v>
      </c>
      <c r="R54" s="161"/>
      <c r="S54" s="161"/>
      <c r="T54" s="268">
        <f t="shared" si="6"/>
        <v>0</v>
      </c>
      <c r="U54" s="268">
        <f t="shared" si="0"/>
        <v>0</v>
      </c>
      <c r="V54" s="268">
        <f t="shared" si="1"/>
        <v>0</v>
      </c>
      <c r="X54" s="148"/>
      <c r="Y54" s="148"/>
      <c r="Z54" s="148"/>
      <c r="AA54" s="150"/>
      <c r="AB54" s="148"/>
      <c r="AC54" s="148"/>
      <c r="AD54" s="150"/>
      <c r="AE54" s="148"/>
      <c r="AF54" s="148"/>
      <c r="AG54" s="150"/>
    </row>
    <row r="55" spans="1:33" ht="24" customHeight="1">
      <c r="B55" s="308"/>
      <c r="C55" s="307"/>
      <c r="D55" s="158"/>
      <c r="E55" s="164"/>
      <c r="F55" s="165"/>
      <c r="G55" s="256" t="s">
        <v>273</v>
      </c>
      <c r="H55" s="166"/>
      <c r="I55" s="167"/>
      <c r="J55" s="167"/>
      <c r="K55" s="168">
        <v>1</v>
      </c>
      <c r="L55" s="259">
        <f t="shared" si="2"/>
        <v>0</v>
      </c>
      <c r="M55" s="159"/>
      <c r="N55" s="259">
        <f t="shared" si="3"/>
        <v>0</v>
      </c>
      <c r="O55" s="160"/>
      <c r="P55" s="263">
        <f t="shared" si="4"/>
        <v>0</v>
      </c>
      <c r="Q55" s="264">
        <f t="shared" si="5"/>
        <v>0</v>
      </c>
      <c r="R55" s="161"/>
      <c r="S55" s="161"/>
      <c r="T55" s="268">
        <f t="shared" si="6"/>
        <v>0</v>
      </c>
      <c r="U55" s="268">
        <f t="shared" si="0"/>
        <v>0</v>
      </c>
      <c r="V55" s="268">
        <f t="shared" si="1"/>
        <v>0</v>
      </c>
      <c r="X55" s="148"/>
      <c r="Y55" s="148"/>
      <c r="Z55" s="148"/>
      <c r="AA55" s="150"/>
      <c r="AB55" s="148"/>
      <c r="AC55" s="148"/>
      <c r="AD55" s="150"/>
      <c r="AE55" s="148"/>
      <c r="AF55" s="148"/>
      <c r="AG55" s="150"/>
    </row>
    <row r="56" spans="1:33" ht="24" customHeight="1">
      <c r="B56" s="308"/>
      <c r="C56" s="307"/>
      <c r="D56" s="158"/>
      <c r="E56" s="164"/>
      <c r="F56" s="165"/>
      <c r="G56" s="256" t="s">
        <v>273</v>
      </c>
      <c r="H56" s="166"/>
      <c r="I56" s="167"/>
      <c r="J56" s="167"/>
      <c r="K56" s="168">
        <v>1</v>
      </c>
      <c r="L56" s="259">
        <f t="shared" si="2"/>
        <v>0</v>
      </c>
      <c r="M56" s="159"/>
      <c r="N56" s="259">
        <f t="shared" si="3"/>
        <v>0</v>
      </c>
      <c r="O56" s="160"/>
      <c r="P56" s="263">
        <f t="shared" si="4"/>
        <v>0</v>
      </c>
      <c r="Q56" s="264">
        <f t="shared" si="5"/>
        <v>0</v>
      </c>
      <c r="R56" s="161"/>
      <c r="S56" s="161"/>
      <c r="T56" s="268">
        <f t="shared" si="6"/>
        <v>0</v>
      </c>
      <c r="U56" s="268">
        <f t="shared" si="0"/>
        <v>0</v>
      </c>
      <c r="V56" s="268">
        <f t="shared" si="1"/>
        <v>0</v>
      </c>
      <c r="X56" s="148"/>
      <c r="Y56" s="148"/>
      <c r="Z56" s="148"/>
      <c r="AA56" s="150"/>
      <c r="AB56" s="148"/>
      <c r="AC56" s="148"/>
      <c r="AD56" s="150"/>
      <c r="AE56" s="148"/>
      <c r="AF56" s="148"/>
      <c r="AG56" s="150"/>
    </row>
    <row r="57" spans="1:33" ht="24" customHeight="1">
      <c r="B57" s="308"/>
      <c r="C57" s="307"/>
      <c r="D57" s="158"/>
      <c r="E57" s="164"/>
      <c r="F57" s="165"/>
      <c r="G57" s="256" t="s">
        <v>273</v>
      </c>
      <c r="H57" s="166"/>
      <c r="I57" s="167"/>
      <c r="J57" s="167"/>
      <c r="K57" s="168">
        <v>1</v>
      </c>
      <c r="L57" s="259">
        <f t="shared" si="2"/>
        <v>0</v>
      </c>
      <c r="M57" s="159"/>
      <c r="N57" s="259">
        <f t="shared" si="3"/>
        <v>0</v>
      </c>
      <c r="O57" s="160"/>
      <c r="P57" s="263">
        <f t="shared" si="4"/>
        <v>0</v>
      </c>
      <c r="Q57" s="264">
        <f t="shared" si="5"/>
        <v>0</v>
      </c>
      <c r="R57" s="161"/>
      <c r="S57" s="161"/>
      <c r="T57" s="268">
        <f t="shared" si="6"/>
        <v>0</v>
      </c>
      <c r="U57" s="268">
        <f t="shared" si="0"/>
        <v>0</v>
      </c>
      <c r="V57" s="268">
        <f t="shared" si="1"/>
        <v>0</v>
      </c>
      <c r="X57" s="148"/>
      <c r="Y57" s="148"/>
      <c r="Z57" s="148"/>
      <c r="AA57" s="150"/>
      <c r="AB57" s="148"/>
      <c r="AC57" s="148"/>
      <c r="AD57" s="150"/>
      <c r="AE57" s="148"/>
      <c r="AF57" s="148"/>
      <c r="AG57" s="150"/>
    </row>
    <row r="58" spans="1:33" ht="24" customHeight="1">
      <c r="B58" s="308"/>
      <c r="C58" s="309"/>
      <c r="D58" s="169"/>
      <c r="E58" s="170"/>
      <c r="F58" s="171"/>
      <c r="G58" s="257" t="s">
        <v>273</v>
      </c>
      <c r="H58" s="172"/>
      <c r="I58" s="173"/>
      <c r="J58" s="174"/>
      <c r="K58" s="174">
        <v>1</v>
      </c>
      <c r="L58" s="260">
        <f t="shared" si="2"/>
        <v>0</v>
      </c>
      <c r="M58" s="188"/>
      <c r="N58" s="260">
        <f t="shared" si="3"/>
        <v>0</v>
      </c>
      <c r="O58" s="189"/>
      <c r="P58" s="265">
        <f t="shared" si="4"/>
        <v>0</v>
      </c>
      <c r="Q58" s="266">
        <f t="shared" si="5"/>
        <v>0</v>
      </c>
      <c r="R58" s="177"/>
      <c r="S58" s="177"/>
      <c r="T58" s="269">
        <f t="shared" si="6"/>
        <v>0</v>
      </c>
      <c r="U58" s="269">
        <f t="shared" si="0"/>
        <v>0</v>
      </c>
      <c r="V58" s="269">
        <f t="shared" si="1"/>
        <v>0</v>
      </c>
      <c r="X58" s="148"/>
      <c r="Y58" s="148"/>
      <c r="Z58" s="148"/>
      <c r="AA58" s="150"/>
      <c r="AB58" s="148"/>
      <c r="AC58" s="148"/>
      <c r="AD58" s="150"/>
      <c r="AE58" s="148"/>
      <c r="AF58" s="148"/>
      <c r="AG58" s="150"/>
    </row>
    <row r="59" spans="1:33" s="152" customFormat="1" ht="24" customHeight="1">
      <c r="A59" s="151"/>
      <c r="B59" s="917" t="s">
        <v>287</v>
      </c>
      <c r="C59" s="297"/>
      <c r="D59" s="298"/>
      <c r="E59" s="299"/>
      <c r="F59" s="299"/>
      <c r="G59" s="243"/>
      <c r="H59" s="300"/>
      <c r="I59" s="300"/>
      <c r="J59" s="300"/>
      <c r="K59" s="301"/>
      <c r="L59" s="274">
        <f>SUM(L4:L58)</f>
        <v>0</v>
      </c>
      <c r="M59" s="302"/>
      <c r="N59" s="274">
        <f>SUM(N4:N58)</f>
        <v>0</v>
      </c>
      <c r="O59" s="274"/>
      <c r="P59" s="274">
        <f>SUM(P4:P58)</f>
        <v>0</v>
      </c>
      <c r="Q59" s="274">
        <f>SUM(Q4:Q58)</f>
        <v>0</v>
      </c>
      <c r="R59" s="289"/>
      <c r="S59" s="289"/>
      <c r="T59" s="290"/>
      <c r="U59" s="291">
        <f>SUM(U4:U58)</f>
        <v>0</v>
      </c>
      <c r="V59" s="291">
        <f>SUM(V4:V58)</f>
        <v>0</v>
      </c>
      <c r="X59" s="549"/>
      <c r="Y59" s="549"/>
      <c r="Z59" s="549"/>
      <c r="AA59" s="151"/>
      <c r="AB59" s="549"/>
      <c r="AC59" s="549"/>
      <c r="AD59" s="151"/>
      <c r="AE59" s="549"/>
      <c r="AF59" s="549"/>
      <c r="AG59" s="151"/>
    </row>
    <row r="60" spans="1:33" s="152" customFormat="1" ht="24" customHeight="1">
      <c r="A60" s="151"/>
      <c r="B60" s="917"/>
      <c r="C60" s="297"/>
      <c r="D60" s="298"/>
      <c r="E60" s="299"/>
      <c r="F60" s="299"/>
      <c r="G60" s="243"/>
      <c r="H60" s="300"/>
      <c r="I60" s="300"/>
      <c r="J60" s="300"/>
      <c r="K60" s="301"/>
      <c r="L60" s="274">
        <f>ROUNDDOWN(L59,2)</f>
        <v>0</v>
      </c>
      <c r="M60" s="302"/>
      <c r="N60" s="274">
        <f>ROUNDDOWN(N59,2)</f>
        <v>0</v>
      </c>
      <c r="O60" s="274"/>
      <c r="P60" s="274">
        <f>ROUNDDOWN(P59,2)</f>
        <v>0</v>
      </c>
      <c r="Q60" s="274">
        <f>ROUNDDOWN(Q59,2)</f>
        <v>0</v>
      </c>
      <c r="R60" s="289"/>
      <c r="S60" s="289"/>
      <c r="T60" s="290" t="s">
        <v>288</v>
      </c>
      <c r="U60" s="292">
        <f>ROUNDDOWN(U59,-2)</f>
        <v>0</v>
      </c>
      <c r="V60" s="292">
        <f>ROUNDDOWN(V59,-2)</f>
        <v>0</v>
      </c>
      <c r="X60" s="549"/>
      <c r="Y60" s="549"/>
      <c r="Z60" s="549"/>
      <c r="AA60" s="151"/>
      <c r="AB60" s="549"/>
      <c r="AC60" s="549"/>
      <c r="AD60" s="151"/>
      <c r="AE60" s="549"/>
      <c r="AF60" s="549"/>
      <c r="AG60" s="151"/>
    </row>
    <row r="61" spans="1:33" ht="24" customHeight="1">
      <c r="B61" s="304" t="s">
        <v>289</v>
      </c>
      <c r="C61" s="305" t="s">
        <v>308</v>
      </c>
      <c r="D61" s="154"/>
      <c r="E61" s="180"/>
      <c r="F61" s="181"/>
      <c r="G61" s="255" t="s">
        <v>273</v>
      </c>
      <c r="H61" s="182"/>
      <c r="I61" s="183"/>
      <c r="J61" s="183"/>
      <c r="K61" s="183">
        <v>1</v>
      </c>
      <c r="L61" s="258">
        <f t="shared" ref="L61:L127" si="7">ROUNDDOWN(H61*I61*J61*K61,3)</f>
        <v>0</v>
      </c>
      <c r="M61" s="179"/>
      <c r="N61" s="258">
        <f t="shared" ref="N61:N127" si="8">M61*L61</f>
        <v>0</v>
      </c>
      <c r="O61" s="201"/>
      <c r="P61" s="261">
        <f t="shared" ref="P61:P127" si="9">L61*O61</f>
        <v>0</v>
      </c>
      <c r="Q61" s="262">
        <f t="shared" ref="Q61:Q127" si="10">N61-P61</f>
        <v>0</v>
      </c>
      <c r="R61" s="157"/>
      <c r="S61" s="157"/>
      <c r="T61" s="267">
        <f t="shared" ref="T61:T127" si="11">IF(S61="",R61,MIN(R61:S61))</f>
        <v>0</v>
      </c>
      <c r="U61" s="267">
        <f t="shared" ref="U61:U124" si="12">ROUNDDOWN(R61*N61,0)</f>
        <v>0</v>
      </c>
      <c r="V61" s="267">
        <f t="shared" ref="V61:V124" si="13">ROUNDDOWN(P61*T61,0)</f>
        <v>0</v>
      </c>
      <c r="X61" s="148"/>
      <c r="Y61" s="148"/>
      <c r="Z61" s="148"/>
      <c r="AA61" s="150"/>
      <c r="AB61" s="148"/>
      <c r="AC61" s="148"/>
      <c r="AD61" s="150"/>
      <c r="AE61" s="148"/>
      <c r="AF61" s="148"/>
      <c r="AG61" s="150"/>
    </row>
    <row r="62" spans="1:33" ht="24" customHeight="1">
      <c r="B62" s="308"/>
      <c r="C62" s="307" t="s">
        <v>308</v>
      </c>
      <c r="D62" s="158"/>
      <c r="E62" s="197"/>
      <c r="F62" s="198"/>
      <c r="G62" s="256" t="s">
        <v>273</v>
      </c>
      <c r="H62" s="213"/>
      <c r="I62" s="214"/>
      <c r="J62" s="167"/>
      <c r="K62" s="214">
        <v>1</v>
      </c>
      <c r="L62" s="259">
        <f t="shared" si="7"/>
        <v>0</v>
      </c>
      <c r="M62" s="200"/>
      <c r="N62" s="259">
        <f t="shared" si="8"/>
        <v>0</v>
      </c>
      <c r="O62" s="163"/>
      <c r="P62" s="263">
        <f t="shared" si="9"/>
        <v>0</v>
      </c>
      <c r="Q62" s="264">
        <f t="shared" si="10"/>
        <v>0</v>
      </c>
      <c r="R62" s="161"/>
      <c r="S62" s="161"/>
      <c r="T62" s="268">
        <f t="shared" si="11"/>
        <v>0</v>
      </c>
      <c r="U62" s="268">
        <f t="shared" si="12"/>
        <v>0</v>
      </c>
      <c r="V62" s="268">
        <f t="shared" si="13"/>
        <v>0</v>
      </c>
      <c r="X62" s="148"/>
      <c r="Y62" s="148"/>
      <c r="Z62" s="148"/>
      <c r="AA62" s="150"/>
      <c r="AB62" s="148"/>
      <c r="AC62" s="148"/>
      <c r="AD62" s="150"/>
      <c r="AE62" s="148"/>
      <c r="AF62" s="148"/>
      <c r="AG62" s="150"/>
    </row>
    <row r="63" spans="1:33" ht="24" customHeight="1">
      <c r="B63" s="308"/>
      <c r="C63" s="307" t="s">
        <v>308</v>
      </c>
      <c r="D63" s="158"/>
      <c r="E63" s="197"/>
      <c r="F63" s="198"/>
      <c r="G63" s="256" t="s">
        <v>273</v>
      </c>
      <c r="H63" s="213"/>
      <c r="I63" s="214"/>
      <c r="J63" s="167"/>
      <c r="K63" s="214">
        <v>1</v>
      </c>
      <c r="L63" s="259">
        <f t="shared" si="7"/>
        <v>0</v>
      </c>
      <c r="M63" s="200"/>
      <c r="N63" s="259">
        <f t="shared" si="8"/>
        <v>0</v>
      </c>
      <c r="O63" s="200"/>
      <c r="P63" s="263">
        <f t="shared" si="9"/>
        <v>0</v>
      </c>
      <c r="Q63" s="264">
        <f t="shared" si="10"/>
        <v>0</v>
      </c>
      <c r="R63" s="161"/>
      <c r="S63" s="161"/>
      <c r="T63" s="268">
        <f t="shared" si="11"/>
        <v>0</v>
      </c>
      <c r="U63" s="268">
        <f t="shared" si="12"/>
        <v>0</v>
      </c>
      <c r="V63" s="268">
        <f t="shared" si="13"/>
        <v>0</v>
      </c>
      <c r="X63" s="148"/>
      <c r="Y63" s="148"/>
      <c r="Z63" s="148"/>
      <c r="AA63" s="150"/>
      <c r="AB63" s="148"/>
      <c r="AC63" s="148"/>
      <c r="AD63" s="150"/>
      <c r="AE63" s="148"/>
      <c r="AF63" s="148"/>
      <c r="AG63" s="150"/>
    </row>
    <row r="64" spans="1:33" ht="24" customHeight="1">
      <c r="B64" s="308"/>
      <c r="C64" s="307" t="s">
        <v>308</v>
      </c>
      <c r="D64" s="158"/>
      <c r="E64" s="197"/>
      <c r="F64" s="198"/>
      <c r="G64" s="256" t="s">
        <v>273</v>
      </c>
      <c r="H64" s="213"/>
      <c r="I64" s="214"/>
      <c r="J64" s="167"/>
      <c r="K64" s="214">
        <v>1</v>
      </c>
      <c r="L64" s="259">
        <f t="shared" si="7"/>
        <v>0</v>
      </c>
      <c r="M64" s="200"/>
      <c r="N64" s="259">
        <f t="shared" si="8"/>
        <v>0</v>
      </c>
      <c r="O64" s="200"/>
      <c r="P64" s="263">
        <f t="shared" si="9"/>
        <v>0</v>
      </c>
      <c r="Q64" s="264">
        <f t="shared" si="10"/>
        <v>0</v>
      </c>
      <c r="R64" s="161"/>
      <c r="S64" s="161"/>
      <c r="T64" s="268">
        <f t="shared" si="11"/>
        <v>0</v>
      </c>
      <c r="U64" s="268">
        <f t="shared" si="12"/>
        <v>0</v>
      </c>
      <c r="V64" s="268">
        <f t="shared" si="13"/>
        <v>0</v>
      </c>
      <c r="X64" s="148"/>
      <c r="Y64" s="148"/>
      <c r="Z64" s="148"/>
      <c r="AA64" s="150"/>
      <c r="AB64" s="148"/>
      <c r="AC64" s="148"/>
      <c r="AD64" s="150"/>
      <c r="AE64" s="148"/>
      <c r="AF64" s="148"/>
      <c r="AG64" s="150"/>
    </row>
    <row r="65" spans="1:33" ht="24" customHeight="1">
      <c r="B65" s="308"/>
      <c r="C65" s="309" t="s">
        <v>308</v>
      </c>
      <c r="D65" s="169"/>
      <c r="E65" s="202"/>
      <c r="F65" s="203"/>
      <c r="G65" s="257" t="s">
        <v>273</v>
      </c>
      <c r="H65" s="205"/>
      <c r="I65" s="206"/>
      <c r="J65" s="173"/>
      <c r="K65" s="206">
        <v>1</v>
      </c>
      <c r="L65" s="260">
        <f t="shared" si="7"/>
        <v>0</v>
      </c>
      <c r="M65" s="212"/>
      <c r="N65" s="260">
        <f t="shared" si="8"/>
        <v>0</v>
      </c>
      <c r="O65" s="204"/>
      <c r="P65" s="265">
        <f t="shared" si="9"/>
        <v>0</v>
      </c>
      <c r="Q65" s="266">
        <f t="shared" si="10"/>
        <v>0</v>
      </c>
      <c r="R65" s="177"/>
      <c r="S65" s="177"/>
      <c r="T65" s="269">
        <f t="shared" si="11"/>
        <v>0</v>
      </c>
      <c r="U65" s="269">
        <f t="shared" si="12"/>
        <v>0</v>
      </c>
      <c r="V65" s="269">
        <f t="shared" si="13"/>
        <v>0</v>
      </c>
      <c r="X65" s="148"/>
      <c r="Y65" s="148"/>
      <c r="Z65" s="148"/>
      <c r="AA65" s="150"/>
      <c r="AB65" s="148"/>
      <c r="AC65" s="148"/>
      <c r="AD65" s="150"/>
      <c r="AE65" s="148"/>
      <c r="AF65" s="148"/>
      <c r="AG65" s="150"/>
    </row>
    <row r="66" spans="1:33" ht="24" customHeight="1">
      <c r="B66" s="308"/>
      <c r="C66" s="305" t="s">
        <v>309</v>
      </c>
      <c r="D66" s="154"/>
      <c r="E66" s="180"/>
      <c r="F66" s="181"/>
      <c r="G66" s="255" t="s">
        <v>273</v>
      </c>
      <c r="H66" s="182"/>
      <c r="I66" s="183"/>
      <c r="J66" s="183"/>
      <c r="K66" s="183">
        <v>1</v>
      </c>
      <c r="L66" s="258">
        <f t="shared" si="7"/>
        <v>0</v>
      </c>
      <c r="M66" s="179"/>
      <c r="N66" s="258">
        <f t="shared" si="8"/>
        <v>0</v>
      </c>
      <c r="O66" s="201"/>
      <c r="P66" s="261">
        <f t="shared" si="9"/>
        <v>0</v>
      </c>
      <c r="Q66" s="262">
        <f t="shared" si="10"/>
        <v>0</v>
      </c>
      <c r="R66" s="157"/>
      <c r="S66" s="157"/>
      <c r="T66" s="267">
        <f t="shared" si="11"/>
        <v>0</v>
      </c>
      <c r="U66" s="267">
        <f t="shared" si="12"/>
        <v>0</v>
      </c>
      <c r="V66" s="267">
        <f t="shared" si="13"/>
        <v>0</v>
      </c>
      <c r="X66" s="148"/>
      <c r="Y66" s="148"/>
      <c r="Z66" s="148"/>
      <c r="AA66" s="150"/>
      <c r="AB66" s="148"/>
      <c r="AC66" s="148"/>
      <c r="AD66" s="150"/>
      <c r="AE66" s="148"/>
      <c r="AF66" s="148"/>
      <c r="AG66" s="150"/>
    </row>
    <row r="67" spans="1:33" ht="24" customHeight="1">
      <c r="B67" s="308"/>
      <c r="C67" s="307" t="s">
        <v>309</v>
      </c>
      <c r="D67" s="158"/>
      <c r="E67" s="197"/>
      <c r="F67" s="198"/>
      <c r="G67" s="256" t="s">
        <v>273</v>
      </c>
      <c r="H67" s="213"/>
      <c r="I67" s="214"/>
      <c r="J67" s="167"/>
      <c r="K67" s="214">
        <v>1</v>
      </c>
      <c r="L67" s="259">
        <f t="shared" si="7"/>
        <v>0</v>
      </c>
      <c r="M67" s="200"/>
      <c r="N67" s="259">
        <f t="shared" si="8"/>
        <v>0</v>
      </c>
      <c r="O67" s="163"/>
      <c r="P67" s="263">
        <f t="shared" si="9"/>
        <v>0</v>
      </c>
      <c r="Q67" s="264">
        <f t="shared" si="10"/>
        <v>0</v>
      </c>
      <c r="R67" s="161"/>
      <c r="S67" s="161"/>
      <c r="T67" s="268">
        <f t="shared" si="11"/>
        <v>0</v>
      </c>
      <c r="U67" s="268">
        <f t="shared" si="12"/>
        <v>0</v>
      </c>
      <c r="V67" s="268">
        <f t="shared" si="13"/>
        <v>0</v>
      </c>
      <c r="X67" s="148"/>
      <c r="Y67" s="148"/>
      <c r="Z67" s="148"/>
      <c r="AA67" s="150"/>
      <c r="AB67" s="148"/>
      <c r="AC67" s="148"/>
      <c r="AD67" s="150"/>
      <c r="AE67" s="148"/>
      <c r="AF67" s="148"/>
      <c r="AG67" s="150"/>
    </row>
    <row r="68" spans="1:33" ht="24" customHeight="1">
      <c r="A68" s="145"/>
      <c r="B68" s="308"/>
      <c r="C68" s="307" t="s">
        <v>309</v>
      </c>
      <c r="D68" s="158"/>
      <c r="E68" s="197"/>
      <c r="F68" s="198"/>
      <c r="G68" s="256" t="s">
        <v>273</v>
      </c>
      <c r="H68" s="213"/>
      <c r="I68" s="214"/>
      <c r="J68" s="167"/>
      <c r="K68" s="214">
        <v>1</v>
      </c>
      <c r="L68" s="259">
        <f t="shared" si="7"/>
        <v>0</v>
      </c>
      <c r="M68" s="200"/>
      <c r="N68" s="259">
        <f t="shared" si="8"/>
        <v>0</v>
      </c>
      <c r="O68" s="163"/>
      <c r="P68" s="263">
        <f t="shared" si="9"/>
        <v>0</v>
      </c>
      <c r="Q68" s="264">
        <f t="shared" si="10"/>
        <v>0</v>
      </c>
      <c r="R68" s="192"/>
      <c r="S68" s="192"/>
      <c r="T68" s="288">
        <f t="shared" si="11"/>
        <v>0</v>
      </c>
      <c r="U68" s="288">
        <f t="shared" si="12"/>
        <v>0</v>
      </c>
      <c r="V68" s="288">
        <f t="shared" si="13"/>
        <v>0</v>
      </c>
      <c r="X68" s="148"/>
      <c r="Y68" s="148"/>
      <c r="Z68" s="148"/>
      <c r="AA68" s="150"/>
      <c r="AB68" s="148"/>
      <c r="AC68" s="148"/>
      <c r="AD68" s="150"/>
      <c r="AE68" s="148"/>
      <c r="AF68" s="148"/>
      <c r="AG68" s="150"/>
    </row>
    <row r="69" spans="1:33" ht="24" customHeight="1">
      <c r="A69" s="145"/>
      <c r="B69" s="308"/>
      <c r="C69" s="309" t="s">
        <v>396</v>
      </c>
      <c r="D69" s="169"/>
      <c r="E69" s="202"/>
      <c r="F69" s="203"/>
      <c r="G69" s="257" t="s">
        <v>273</v>
      </c>
      <c r="H69" s="205"/>
      <c r="I69" s="206"/>
      <c r="J69" s="173"/>
      <c r="K69" s="206">
        <v>1</v>
      </c>
      <c r="L69" s="260">
        <f t="shared" si="7"/>
        <v>0</v>
      </c>
      <c r="M69" s="212"/>
      <c r="N69" s="260">
        <f t="shared" si="8"/>
        <v>0</v>
      </c>
      <c r="O69" s="204"/>
      <c r="P69" s="265">
        <f t="shared" si="9"/>
        <v>0</v>
      </c>
      <c r="Q69" s="266">
        <f t="shared" si="10"/>
        <v>0</v>
      </c>
      <c r="R69" s="177"/>
      <c r="S69" s="177"/>
      <c r="T69" s="269">
        <f t="shared" si="11"/>
        <v>0</v>
      </c>
      <c r="U69" s="269">
        <f t="shared" si="12"/>
        <v>0</v>
      </c>
      <c r="V69" s="269">
        <f t="shared" si="13"/>
        <v>0</v>
      </c>
      <c r="X69" s="148"/>
      <c r="Y69" s="148"/>
      <c r="Z69" s="148"/>
      <c r="AA69" s="150"/>
      <c r="AB69" s="148"/>
      <c r="AC69" s="148"/>
      <c r="AD69" s="150"/>
      <c r="AE69" s="148"/>
      <c r="AF69" s="148"/>
      <c r="AG69" s="150"/>
    </row>
    <row r="70" spans="1:33" ht="24" customHeight="1">
      <c r="A70" s="145"/>
      <c r="B70" s="308"/>
      <c r="C70" s="307" t="s">
        <v>310</v>
      </c>
      <c r="D70" s="158"/>
      <c r="E70" s="197"/>
      <c r="F70" s="198"/>
      <c r="G70" s="256" t="s">
        <v>273</v>
      </c>
      <c r="H70" s="213"/>
      <c r="I70" s="214"/>
      <c r="J70" s="214"/>
      <c r="K70" s="214">
        <v>1</v>
      </c>
      <c r="L70" s="259">
        <f t="shared" si="7"/>
        <v>0</v>
      </c>
      <c r="M70" s="200"/>
      <c r="N70" s="259">
        <f t="shared" si="8"/>
        <v>0</v>
      </c>
      <c r="O70" s="200"/>
      <c r="P70" s="263">
        <f t="shared" si="9"/>
        <v>0</v>
      </c>
      <c r="Q70" s="264">
        <f t="shared" si="10"/>
        <v>0</v>
      </c>
      <c r="R70" s="161"/>
      <c r="S70" s="161"/>
      <c r="T70" s="268">
        <f t="shared" si="11"/>
        <v>0</v>
      </c>
      <c r="U70" s="268">
        <f t="shared" si="12"/>
        <v>0</v>
      </c>
      <c r="V70" s="268">
        <f t="shared" si="13"/>
        <v>0</v>
      </c>
      <c r="X70" s="148"/>
      <c r="Y70" s="148"/>
      <c r="Z70" s="148"/>
      <c r="AA70" s="150"/>
      <c r="AB70" s="148"/>
      <c r="AC70" s="148"/>
      <c r="AD70" s="150"/>
      <c r="AE70" s="148"/>
      <c r="AF70" s="148"/>
      <c r="AG70" s="150"/>
    </row>
    <row r="71" spans="1:33" ht="24" customHeight="1">
      <c r="A71" s="145"/>
      <c r="B71" s="308"/>
      <c r="C71" s="309" t="s">
        <v>310</v>
      </c>
      <c r="D71" s="169"/>
      <c r="E71" s="202"/>
      <c r="F71" s="203"/>
      <c r="G71" s="257" t="s">
        <v>273</v>
      </c>
      <c r="H71" s="205"/>
      <c r="I71" s="206"/>
      <c r="J71" s="173"/>
      <c r="K71" s="206">
        <v>1</v>
      </c>
      <c r="L71" s="260">
        <f t="shared" si="7"/>
        <v>0</v>
      </c>
      <c r="M71" s="212"/>
      <c r="N71" s="260">
        <f t="shared" si="8"/>
        <v>0</v>
      </c>
      <c r="O71" s="204"/>
      <c r="P71" s="265">
        <f t="shared" si="9"/>
        <v>0</v>
      </c>
      <c r="Q71" s="266">
        <f t="shared" si="10"/>
        <v>0</v>
      </c>
      <c r="R71" s="177"/>
      <c r="S71" s="177"/>
      <c r="T71" s="269">
        <f t="shared" si="11"/>
        <v>0</v>
      </c>
      <c r="U71" s="269">
        <f t="shared" si="12"/>
        <v>0</v>
      </c>
      <c r="V71" s="269">
        <f t="shared" si="13"/>
        <v>0</v>
      </c>
      <c r="X71" s="148"/>
      <c r="Y71" s="148"/>
      <c r="Z71" s="148"/>
      <c r="AA71" s="150"/>
      <c r="AB71" s="148"/>
      <c r="AC71" s="148"/>
      <c r="AD71" s="150"/>
      <c r="AE71" s="148"/>
      <c r="AF71" s="148"/>
      <c r="AG71" s="150"/>
    </row>
    <row r="72" spans="1:33" ht="24" customHeight="1">
      <c r="A72" s="145"/>
      <c r="B72" s="308"/>
      <c r="C72" s="305" t="s">
        <v>311</v>
      </c>
      <c r="D72" s="154"/>
      <c r="E72" s="180" t="s">
        <v>292</v>
      </c>
      <c r="F72" s="181"/>
      <c r="G72" s="255" t="s">
        <v>273</v>
      </c>
      <c r="H72" s="182"/>
      <c r="I72" s="183"/>
      <c r="J72" s="183"/>
      <c r="K72" s="183">
        <v>1</v>
      </c>
      <c r="L72" s="258">
        <f t="shared" si="7"/>
        <v>0</v>
      </c>
      <c r="M72" s="179"/>
      <c r="N72" s="258">
        <f t="shared" si="8"/>
        <v>0</v>
      </c>
      <c r="O72" s="201"/>
      <c r="P72" s="261">
        <f t="shared" si="9"/>
        <v>0</v>
      </c>
      <c r="Q72" s="262">
        <f t="shared" si="10"/>
        <v>0</v>
      </c>
      <c r="R72" s="157"/>
      <c r="S72" s="157"/>
      <c r="T72" s="267">
        <f t="shared" si="11"/>
        <v>0</v>
      </c>
      <c r="U72" s="267">
        <f t="shared" si="12"/>
        <v>0</v>
      </c>
      <c r="V72" s="267">
        <f t="shared" si="13"/>
        <v>0</v>
      </c>
      <c r="X72" s="148"/>
      <c r="Y72" s="148"/>
      <c r="Z72" s="148"/>
      <c r="AA72" s="150"/>
      <c r="AB72" s="148"/>
      <c r="AC72" s="148"/>
      <c r="AD72" s="150"/>
      <c r="AE72" s="148"/>
      <c r="AF72" s="148"/>
      <c r="AG72" s="150"/>
    </row>
    <row r="73" spans="1:33" ht="24" customHeight="1">
      <c r="A73" s="145"/>
      <c r="B73" s="308"/>
      <c r="C73" s="309" t="s">
        <v>311</v>
      </c>
      <c r="D73" s="169"/>
      <c r="E73" s="202" t="s">
        <v>292</v>
      </c>
      <c r="F73" s="203"/>
      <c r="G73" s="257" t="s">
        <v>273</v>
      </c>
      <c r="H73" s="205"/>
      <c r="I73" s="206"/>
      <c r="J73" s="173"/>
      <c r="K73" s="206">
        <v>1</v>
      </c>
      <c r="L73" s="260">
        <f t="shared" si="7"/>
        <v>0</v>
      </c>
      <c r="M73" s="212"/>
      <c r="N73" s="260">
        <f t="shared" si="8"/>
        <v>0</v>
      </c>
      <c r="O73" s="204"/>
      <c r="P73" s="265">
        <f t="shared" si="9"/>
        <v>0</v>
      </c>
      <c r="Q73" s="266">
        <f t="shared" si="10"/>
        <v>0</v>
      </c>
      <c r="R73" s="177"/>
      <c r="S73" s="177"/>
      <c r="T73" s="269">
        <f t="shared" si="11"/>
        <v>0</v>
      </c>
      <c r="U73" s="269">
        <f t="shared" si="12"/>
        <v>0</v>
      </c>
      <c r="V73" s="269">
        <f t="shared" si="13"/>
        <v>0</v>
      </c>
      <c r="X73" s="148"/>
      <c r="Y73" s="148"/>
      <c r="Z73" s="148"/>
      <c r="AA73" s="150"/>
      <c r="AB73" s="148"/>
      <c r="AC73" s="148"/>
      <c r="AD73" s="150"/>
      <c r="AE73" s="148"/>
      <c r="AF73" s="148"/>
      <c r="AG73" s="150"/>
    </row>
    <row r="74" spans="1:33" ht="24" customHeight="1">
      <c r="A74" s="145"/>
      <c r="B74" s="308"/>
      <c r="C74" s="305" t="s">
        <v>312</v>
      </c>
      <c r="D74" s="154"/>
      <c r="E74" s="180" t="s">
        <v>296</v>
      </c>
      <c r="F74" s="181"/>
      <c r="G74" s="255" t="s">
        <v>273</v>
      </c>
      <c r="H74" s="182"/>
      <c r="I74" s="183"/>
      <c r="J74" s="183"/>
      <c r="K74" s="183">
        <v>1</v>
      </c>
      <c r="L74" s="258">
        <f t="shared" si="7"/>
        <v>0</v>
      </c>
      <c r="M74" s="179"/>
      <c r="N74" s="258">
        <f t="shared" si="8"/>
        <v>0</v>
      </c>
      <c r="O74" s="201"/>
      <c r="P74" s="261">
        <f t="shared" si="9"/>
        <v>0</v>
      </c>
      <c r="Q74" s="262">
        <f t="shared" si="10"/>
        <v>0</v>
      </c>
      <c r="R74" s="157"/>
      <c r="S74" s="157"/>
      <c r="T74" s="267">
        <f t="shared" si="11"/>
        <v>0</v>
      </c>
      <c r="U74" s="267">
        <f t="shared" si="12"/>
        <v>0</v>
      </c>
      <c r="V74" s="267">
        <f t="shared" si="13"/>
        <v>0</v>
      </c>
      <c r="X74" s="148"/>
      <c r="Y74" s="148"/>
      <c r="Z74" s="148"/>
      <c r="AA74" s="150"/>
      <c r="AB74" s="148"/>
      <c r="AC74" s="148"/>
      <c r="AD74" s="150"/>
      <c r="AE74" s="148"/>
      <c r="AF74" s="148"/>
      <c r="AG74" s="150"/>
    </row>
    <row r="75" spans="1:33" ht="24" customHeight="1">
      <c r="A75" s="145"/>
      <c r="B75" s="308"/>
      <c r="C75" s="309" t="s">
        <v>312</v>
      </c>
      <c r="D75" s="169"/>
      <c r="E75" s="202" t="s">
        <v>296</v>
      </c>
      <c r="F75" s="203"/>
      <c r="G75" s="271" t="s">
        <v>273</v>
      </c>
      <c r="H75" s="205"/>
      <c r="I75" s="206"/>
      <c r="J75" s="206"/>
      <c r="K75" s="206">
        <v>1</v>
      </c>
      <c r="L75" s="277">
        <f t="shared" si="7"/>
        <v>0</v>
      </c>
      <c r="M75" s="212"/>
      <c r="N75" s="277">
        <f t="shared" si="8"/>
        <v>0</v>
      </c>
      <c r="O75" s="208"/>
      <c r="P75" s="281">
        <f t="shared" si="9"/>
        <v>0</v>
      </c>
      <c r="Q75" s="282">
        <f t="shared" si="10"/>
        <v>0</v>
      </c>
      <c r="R75" s="209"/>
      <c r="S75" s="209"/>
      <c r="T75" s="293">
        <f t="shared" si="11"/>
        <v>0</v>
      </c>
      <c r="U75" s="293">
        <f t="shared" si="12"/>
        <v>0</v>
      </c>
      <c r="V75" s="293">
        <f t="shared" si="13"/>
        <v>0</v>
      </c>
      <c r="X75" s="148"/>
      <c r="Y75" s="148"/>
      <c r="Z75" s="148"/>
      <c r="AA75" s="150"/>
      <c r="AB75" s="148"/>
      <c r="AC75" s="148"/>
      <c r="AD75" s="150"/>
      <c r="AE75" s="148"/>
      <c r="AF75" s="148"/>
      <c r="AG75" s="150"/>
    </row>
    <row r="76" spans="1:33" ht="24" customHeight="1">
      <c r="A76" s="145"/>
      <c r="B76" s="308"/>
      <c r="C76" s="307" t="s">
        <v>428</v>
      </c>
      <c r="D76" s="158"/>
      <c r="E76" s="197"/>
      <c r="F76" s="198"/>
      <c r="G76" s="256" t="s">
        <v>273</v>
      </c>
      <c r="H76" s="213"/>
      <c r="I76" s="214"/>
      <c r="J76" s="214"/>
      <c r="K76" s="214">
        <v>1</v>
      </c>
      <c r="L76" s="259">
        <f t="shared" si="7"/>
        <v>0</v>
      </c>
      <c r="M76" s="200"/>
      <c r="N76" s="259">
        <f t="shared" si="8"/>
        <v>0</v>
      </c>
      <c r="O76" s="200"/>
      <c r="P76" s="263">
        <f t="shared" si="9"/>
        <v>0</v>
      </c>
      <c r="Q76" s="264">
        <f t="shared" si="10"/>
        <v>0</v>
      </c>
      <c r="R76" s="161"/>
      <c r="S76" s="161"/>
      <c r="T76" s="268">
        <f t="shared" si="11"/>
        <v>0</v>
      </c>
      <c r="U76" s="268">
        <f t="shared" si="12"/>
        <v>0</v>
      </c>
      <c r="V76" s="268">
        <f t="shared" si="13"/>
        <v>0</v>
      </c>
      <c r="X76" s="148"/>
      <c r="Y76" s="148"/>
      <c r="Z76" s="148"/>
      <c r="AA76" s="150"/>
      <c r="AB76" s="148"/>
      <c r="AC76" s="148"/>
      <c r="AD76" s="150"/>
      <c r="AE76" s="148"/>
      <c r="AF76" s="148"/>
      <c r="AG76" s="150"/>
    </row>
    <row r="77" spans="1:33" ht="24" customHeight="1">
      <c r="A77" s="145"/>
      <c r="B77" s="308"/>
      <c r="C77" s="307" t="s">
        <v>428</v>
      </c>
      <c r="D77" s="158"/>
      <c r="E77" s="197"/>
      <c r="F77" s="198"/>
      <c r="G77" s="256" t="s">
        <v>273</v>
      </c>
      <c r="H77" s="213"/>
      <c r="I77" s="214"/>
      <c r="J77" s="214"/>
      <c r="K77" s="214">
        <v>1</v>
      </c>
      <c r="L77" s="259">
        <f t="shared" si="7"/>
        <v>0</v>
      </c>
      <c r="M77" s="200"/>
      <c r="N77" s="259">
        <f t="shared" si="8"/>
        <v>0</v>
      </c>
      <c r="O77" s="200"/>
      <c r="P77" s="263">
        <f t="shared" si="9"/>
        <v>0</v>
      </c>
      <c r="Q77" s="264">
        <f t="shared" si="10"/>
        <v>0</v>
      </c>
      <c r="R77" s="161"/>
      <c r="S77" s="161"/>
      <c r="T77" s="268">
        <f t="shared" si="11"/>
        <v>0</v>
      </c>
      <c r="U77" s="268">
        <f t="shared" si="12"/>
        <v>0</v>
      </c>
      <c r="V77" s="268">
        <f t="shared" si="13"/>
        <v>0</v>
      </c>
      <c r="X77" s="148"/>
      <c r="Y77" s="148"/>
      <c r="Z77" s="148"/>
      <c r="AA77" s="150"/>
      <c r="AB77" s="148"/>
      <c r="AC77" s="148"/>
      <c r="AD77" s="150"/>
      <c r="AE77" s="148"/>
      <c r="AF77" s="148"/>
      <c r="AG77" s="150"/>
    </row>
    <row r="78" spans="1:33" ht="24" customHeight="1">
      <c r="A78" s="145"/>
      <c r="B78" s="306"/>
      <c r="C78" s="307" t="s">
        <v>428</v>
      </c>
      <c r="D78" s="158"/>
      <c r="E78" s="197"/>
      <c r="F78" s="198"/>
      <c r="G78" s="270" t="s">
        <v>273</v>
      </c>
      <c r="H78" s="213"/>
      <c r="I78" s="214"/>
      <c r="J78" s="214"/>
      <c r="K78" s="214">
        <v>1</v>
      </c>
      <c r="L78" s="273">
        <f t="shared" si="7"/>
        <v>0</v>
      </c>
      <c r="M78" s="210"/>
      <c r="N78" s="273">
        <f t="shared" si="8"/>
        <v>0</v>
      </c>
      <c r="O78" s="211"/>
      <c r="P78" s="279">
        <f t="shared" si="9"/>
        <v>0</v>
      </c>
      <c r="Q78" s="280">
        <f t="shared" si="10"/>
        <v>0</v>
      </c>
      <c r="R78" s="192"/>
      <c r="S78" s="192"/>
      <c r="T78" s="288">
        <f t="shared" si="11"/>
        <v>0</v>
      </c>
      <c r="U78" s="288">
        <f t="shared" si="12"/>
        <v>0</v>
      </c>
      <c r="V78" s="288">
        <f t="shared" si="13"/>
        <v>0</v>
      </c>
      <c r="X78" s="148"/>
      <c r="Y78" s="148"/>
      <c r="Z78" s="148"/>
      <c r="AA78" s="150"/>
      <c r="AB78" s="148"/>
      <c r="AC78" s="148"/>
      <c r="AD78" s="150"/>
      <c r="AE78" s="148"/>
      <c r="AF78" s="148"/>
      <c r="AG78" s="150"/>
    </row>
    <row r="79" spans="1:33" ht="24" customHeight="1">
      <c r="A79" s="145"/>
      <c r="B79" s="308"/>
      <c r="C79" s="307" t="s">
        <v>428</v>
      </c>
      <c r="D79" s="158"/>
      <c r="E79" s="197"/>
      <c r="F79" s="198"/>
      <c r="G79" s="256" t="s">
        <v>273</v>
      </c>
      <c r="H79" s="166"/>
      <c r="I79" s="167"/>
      <c r="J79" s="167"/>
      <c r="K79" s="167">
        <v>1</v>
      </c>
      <c r="L79" s="259">
        <f t="shared" si="7"/>
        <v>0</v>
      </c>
      <c r="M79" s="159"/>
      <c r="N79" s="259">
        <f t="shared" si="8"/>
        <v>0</v>
      </c>
      <c r="O79" s="163"/>
      <c r="P79" s="263">
        <f t="shared" si="9"/>
        <v>0</v>
      </c>
      <c r="Q79" s="264">
        <f t="shared" si="10"/>
        <v>0</v>
      </c>
      <c r="R79" s="161"/>
      <c r="S79" s="161"/>
      <c r="T79" s="268">
        <f t="shared" si="11"/>
        <v>0</v>
      </c>
      <c r="U79" s="268">
        <f t="shared" si="12"/>
        <v>0</v>
      </c>
      <c r="V79" s="268">
        <f t="shared" si="13"/>
        <v>0</v>
      </c>
      <c r="X79" s="148"/>
      <c r="Y79" s="148"/>
      <c r="Z79" s="148"/>
      <c r="AA79" s="150"/>
      <c r="AB79" s="148"/>
      <c r="AC79" s="148"/>
      <c r="AD79" s="150"/>
      <c r="AE79" s="148"/>
      <c r="AF79" s="148"/>
      <c r="AG79" s="150"/>
    </row>
    <row r="80" spans="1:33" ht="24" customHeight="1">
      <c r="A80" s="145"/>
      <c r="B80" s="308"/>
      <c r="C80" s="309" t="s">
        <v>428</v>
      </c>
      <c r="D80" s="169"/>
      <c r="E80" s="202"/>
      <c r="F80" s="203"/>
      <c r="G80" s="257" t="s">
        <v>273</v>
      </c>
      <c r="H80" s="172"/>
      <c r="I80" s="173"/>
      <c r="J80" s="173"/>
      <c r="K80" s="173">
        <v>1</v>
      </c>
      <c r="L80" s="260">
        <f t="shared" si="7"/>
        <v>0</v>
      </c>
      <c r="M80" s="175"/>
      <c r="N80" s="260">
        <f t="shared" si="8"/>
        <v>0</v>
      </c>
      <c r="O80" s="204"/>
      <c r="P80" s="265">
        <f t="shared" si="9"/>
        <v>0</v>
      </c>
      <c r="Q80" s="266">
        <f t="shared" si="10"/>
        <v>0</v>
      </c>
      <c r="R80" s="177"/>
      <c r="S80" s="177"/>
      <c r="T80" s="269">
        <f t="shared" si="11"/>
        <v>0</v>
      </c>
      <c r="U80" s="269">
        <f t="shared" si="12"/>
        <v>0</v>
      </c>
      <c r="V80" s="269">
        <f t="shared" si="13"/>
        <v>0</v>
      </c>
      <c r="X80" s="148"/>
      <c r="Y80" s="148"/>
      <c r="Z80" s="148"/>
      <c r="AA80" s="150"/>
      <c r="AB80" s="148"/>
      <c r="AC80" s="148"/>
      <c r="AD80" s="150"/>
      <c r="AE80" s="148"/>
      <c r="AF80" s="148"/>
      <c r="AG80" s="150"/>
    </row>
    <row r="81" spans="1:33" ht="24" customHeight="1">
      <c r="A81" s="145"/>
      <c r="B81" s="308"/>
      <c r="C81" s="305" t="s">
        <v>313</v>
      </c>
      <c r="D81" s="154"/>
      <c r="E81" s="180"/>
      <c r="F81" s="181"/>
      <c r="G81" s="255" t="s">
        <v>273</v>
      </c>
      <c r="H81" s="182"/>
      <c r="I81" s="183"/>
      <c r="J81" s="183"/>
      <c r="K81" s="183">
        <v>1</v>
      </c>
      <c r="L81" s="258">
        <f t="shared" si="7"/>
        <v>0</v>
      </c>
      <c r="M81" s="179"/>
      <c r="N81" s="258">
        <f t="shared" si="8"/>
        <v>0</v>
      </c>
      <c r="O81" s="179"/>
      <c r="P81" s="261">
        <f t="shared" si="9"/>
        <v>0</v>
      </c>
      <c r="Q81" s="262">
        <f t="shared" si="10"/>
        <v>0</v>
      </c>
      <c r="R81" s="157"/>
      <c r="S81" s="157"/>
      <c r="T81" s="267">
        <f t="shared" si="11"/>
        <v>0</v>
      </c>
      <c r="U81" s="267">
        <f t="shared" si="12"/>
        <v>0</v>
      </c>
      <c r="V81" s="267">
        <f t="shared" si="13"/>
        <v>0</v>
      </c>
      <c r="X81" s="148"/>
      <c r="Y81" s="148"/>
      <c r="Z81" s="148"/>
      <c r="AA81" s="150"/>
      <c r="AB81" s="148"/>
      <c r="AC81" s="148"/>
      <c r="AD81" s="150"/>
      <c r="AE81" s="148"/>
      <c r="AF81" s="148"/>
      <c r="AG81" s="150"/>
    </row>
    <row r="82" spans="1:33" ht="24" customHeight="1">
      <c r="A82" s="145"/>
      <c r="B82" s="308"/>
      <c r="C82" s="309" t="s">
        <v>313</v>
      </c>
      <c r="D82" s="169"/>
      <c r="E82" s="202"/>
      <c r="F82" s="203"/>
      <c r="G82" s="257" t="s">
        <v>273</v>
      </c>
      <c r="H82" s="205"/>
      <c r="I82" s="206"/>
      <c r="J82" s="173"/>
      <c r="K82" s="206">
        <v>1</v>
      </c>
      <c r="L82" s="260">
        <f t="shared" si="7"/>
        <v>0</v>
      </c>
      <c r="M82" s="212"/>
      <c r="N82" s="260">
        <f t="shared" si="8"/>
        <v>0</v>
      </c>
      <c r="O82" s="212"/>
      <c r="P82" s="265">
        <f t="shared" si="9"/>
        <v>0</v>
      </c>
      <c r="Q82" s="266">
        <f t="shared" si="10"/>
        <v>0</v>
      </c>
      <c r="R82" s="209"/>
      <c r="S82" s="209"/>
      <c r="T82" s="293">
        <f t="shared" si="11"/>
        <v>0</v>
      </c>
      <c r="U82" s="293">
        <f t="shared" si="12"/>
        <v>0</v>
      </c>
      <c r="V82" s="293">
        <f t="shared" si="13"/>
        <v>0</v>
      </c>
      <c r="X82" s="148"/>
      <c r="Y82" s="148"/>
      <c r="Z82" s="148"/>
      <c r="AA82" s="150"/>
      <c r="AB82" s="148"/>
      <c r="AC82" s="148"/>
      <c r="AD82" s="150"/>
      <c r="AE82" s="148"/>
      <c r="AF82" s="148"/>
      <c r="AG82" s="150"/>
    </row>
    <row r="83" spans="1:33" ht="24" customHeight="1">
      <c r="A83" s="145"/>
      <c r="B83" s="308"/>
      <c r="C83" s="305" t="s">
        <v>305</v>
      </c>
      <c r="D83" s="154" t="s">
        <v>395</v>
      </c>
      <c r="E83" s="180"/>
      <c r="F83" s="181"/>
      <c r="G83" s="255" t="s">
        <v>273</v>
      </c>
      <c r="H83" s="182"/>
      <c r="I83" s="183"/>
      <c r="J83" s="184"/>
      <c r="K83" s="184">
        <v>1</v>
      </c>
      <c r="L83" s="258">
        <f t="shared" si="7"/>
        <v>0</v>
      </c>
      <c r="M83" s="185"/>
      <c r="N83" s="258">
        <f t="shared" si="8"/>
        <v>0</v>
      </c>
      <c r="O83" s="194"/>
      <c r="P83" s="261">
        <f t="shared" si="9"/>
        <v>0</v>
      </c>
      <c r="Q83" s="262">
        <f t="shared" si="10"/>
        <v>0</v>
      </c>
      <c r="R83" s="157"/>
      <c r="S83" s="157"/>
      <c r="T83" s="267">
        <f t="shared" si="11"/>
        <v>0</v>
      </c>
      <c r="U83" s="267">
        <f t="shared" si="12"/>
        <v>0</v>
      </c>
      <c r="V83" s="267">
        <f t="shared" si="13"/>
        <v>0</v>
      </c>
      <c r="X83" s="148"/>
      <c r="Y83" s="148"/>
      <c r="Z83" s="148"/>
      <c r="AA83" s="150"/>
      <c r="AB83" s="148"/>
      <c r="AC83" s="148"/>
      <c r="AD83" s="150"/>
      <c r="AE83" s="148"/>
      <c r="AF83" s="148"/>
      <c r="AG83" s="150"/>
    </row>
    <row r="84" spans="1:33" ht="24" customHeight="1">
      <c r="A84" s="145"/>
      <c r="B84" s="306"/>
      <c r="C84" s="307" t="s">
        <v>305</v>
      </c>
      <c r="D84" s="158" t="s">
        <v>382</v>
      </c>
      <c r="E84" s="197"/>
      <c r="F84" s="198"/>
      <c r="G84" s="270" t="s">
        <v>273</v>
      </c>
      <c r="H84" s="213"/>
      <c r="I84" s="214"/>
      <c r="J84" s="214"/>
      <c r="K84" s="214">
        <v>1</v>
      </c>
      <c r="L84" s="273">
        <f t="shared" si="7"/>
        <v>0</v>
      </c>
      <c r="M84" s="210"/>
      <c r="N84" s="273">
        <f t="shared" si="8"/>
        <v>0</v>
      </c>
      <c r="O84" s="211"/>
      <c r="P84" s="279">
        <f t="shared" si="9"/>
        <v>0</v>
      </c>
      <c r="Q84" s="280">
        <f t="shared" si="10"/>
        <v>0</v>
      </c>
      <c r="R84" s="192"/>
      <c r="S84" s="192"/>
      <c r="T84" s="288">
        <f t="shared" si="11"/>
        <v>0</v>
      </c>
      <c r="U84" s="288">
        <f t="shared" si="12"/>
        <v>0</v>
      </c>
      <c r="V84" s="288">
        <f t="shared" si="13"/>
        <v>0</v>
      </c>
      <c r="X84" s="148"/>
      <c r="Y84" s="148"/>
      <c r="Z84" s="148"/>
      <c r="AA84" s="150"/>
      <c r="AB84" s="148"/>
      <c r="AC84" s="148"/>
      <c r="AD84" s="150"/>
      <c r="AE84" s="148"/>
      <c r="AF84" s="148"/>
      <c r="AG84" s="150"/>
    </row>
    <row r="85" spans="1:33" ht="24" customHeight="1">
      <c r="A85" s="145"/>
      <c r="B85" s="306"/>
      <c r="C85" s="307" t="s">
        <v>305</v>
      </c>
      <c r="D85" s="158" t="s">
        <v>382</v>
      </c>
      <c r="E85" s="197"/>
      <c r="F85" s="198"/>
      <c r="G85" s="256" t="s">
        <v>273</v>
      </c>
      <c r="H85" s="166"/>
      <c r="I85" s="167"/>
      <c r="J85" s="167"/>
      <c r="K85" s="167">
        <v>1</v>
      </c>
      <c r="L85" s="259">
        <f t="shared" si="7"/>
        <v>0</v>
      </c>
      <c r="M85" s="159"/>
      <c r="N85" s="259">
        <f t="shared" si="8"/>
        <v>0</v>
      </c>
      <c r="O85" s="163"/>
      <c r="P85" s="263">
        <f t="shared" si="9"/>
        <v>0</v>
      </c>
      <c r="Q85" s="264">
        <f t="shared" si="10"/>
        <v>0</v>
      </c>
      <c r="R85" s="161"/>
      <c r="S85" s="161"/>
      <c r="T85" s="268">
        <f t="shared" si="11"/>
        <v>0</v>
      </c>
      <c r="U85" s="268">
        <f t="shared" si="12"/>
        <v>0</v>
      </c>
      <c r="V85" s="268">
        <f t="shared" si="13"/>
        <v>0</v>
      </c>
      <c r="X85" s="148"/>
      <c r="Y85" s="148"/>
      <c r="Z85" s="148"/>
      <c r="AA85" s="150"/>
      <c r="AB85" s="148"/>
      <c r="AC85" s="148"/>
      <c r="AD85" s="150"/>
      <c r="AE85" s="148"/>
      <c r="AF85" s="148"/>
      <c r="AG85" s="150"/>
    </row>
    <row r="86" spans="1:33" ht="24" customHeight="1">
      <c r="A86" s="145"/>
      <c r="B86" s="306"/>
      <c r="C86" s="307" t="s">
        <v>305</v>
      </c>
      <c r="D86" s="158" t="s">
        <v>382</v>
      </c>
      <c r="E86" s="197"/>
      <c r="F86" s="198"/>
      <c r="G86" s="270" t="s">
        <v>273</v>
      </c>
      <c r="H86" s="213"/>
      <c r="I86" s="214"/>
      <c r="J86" s="214"/>
      <c r="K86" s="214">
        <v>1</v>
      </c>
      <c r="L86" s="273">
        <f>ROUNDDOWN(H86*I86*J86*K86,3)</f>
        <v>0</v>
      </c>
      <c r="M86" s="210"/>
      <c r="N86" s="273">
        <f>M86*L86</f>
        <v>0</v>
      </c>
      <c r="O86" s="211"/>
      <c r="P86" s="279">
        <f>L86*O86</f>
        <v>0</v>
      </c>
      <c r="Q86" s="280">
        <f>N86-P86</f>
        <v>0</v>
      </c>
      <c r="R86" s="192"/>
      <c r="S86" s="192"/>
      <c r="T86" s="288">
        <f>IF(S86="",R86,MIN(R86:S86))</f>
        <v>0</v>
      </c>
      <c r="U86" s="288">
        <f t="shared" si="12"/>
        <v>0</v>
      </c>
      <c r="V86" s="288">
        <f t="shared" si="13"/>
        <v>0</v>
      </c>
      <c r="X86" s="148"/>
      <c r="Y86" s="148"/>
      <c r="Z86" s="148"/>
      <c r="AA86" s="150"/>
      <c r="AB86" s="148"/>
      <c r="AC86" s="148"/>
      <c r="AD86" s="150"/>
      <c r="AE86" s="148"/>
      <c r="AF86" s="148"/>
      <c r="AG86" s="150"/>
    </row>
    <row r="87" spans="1:33" ht="24" customHeight="1">
      <c r="A87" s="145"/>
      <c r="B87" s="306"/>
      <c r="C87" s="307" t="s">
        <v>305</v>
      </c>
      <c r="D87" s="158" t="s">
        <v>382</v>
      </c>
      <c r="E87" s="197"/>
      <c r="F87" s="198"/>
      <c r="G87" s="256" t="s">
        <v>273</v>
      </c>
      <c r="H87" s="166"/>
      <c r="I87" s="167"/>
      <c r="J87" s="167"/>
      <c r="K87" s="167">
        <v>1</v>
      </c>
      <c r="L87" s="259">
        <f>ROUNDDOWN(H87*I87*J87*K87,3)</f>
        <v>0</v>
      </c>
      <c r="M87" s="159"/>
      <c r="N87" s="259">
        <f>M87*L87</f>
        <v>0</v>
      </c>
      <c r="O87" s="163"/>
      <c r="P87" s="263">
        <f>L87*O87</f>
        <v>0</v>
      </c>
      <c r="Q87" s="264">
        <f>N87-P87</f>
        <v>0</v>
      </c>
      <c r="R87" s="161"/>
      <c r="S87" s="161"/>
      <c r="T87" s="268">
        <f>IF(S87="",R87,MIN(R87:S87))</f>
        <v>0</v>
      </c>
      <c r="U87" s="268">
        <f t="shared" si="12"/>
        <v>0</v>
      </c>
      <c r="V87" s="268">
        <f t="shared" si="13"/>
        <v>0</v>
      </c>
      <c r="X87" s="148"/>
      <c r="Y87" s="148"/>
      <c r="Z87" s="148"/>
      <c r="AA87" s="150"/>
      <c r="AB87" s="148"/>
      <c r="AC87" s="148"/>
      <c r="AD87" s="150"/>
      <c r="AE87" s="148"/>
      <c r="AF87" s="148"/>
      <c r="AG87" s="150"/>
    </row>
    <row r="88" spans="1:33" ht="24" customHeight="1">
      <c r="A88" s="145"/>
      <c r="B88" s="306"/>
      <c r="C88" s="307" t="s">
        <v>305</v>
      </c>
      <c r="D88" s="158" t="s">
        <v>384</v>
      </c>
      <c r="E88" s="197"/>
      <c r="F88" s="198"/>
      <c r="G88" s="256" t="s">
        <v>273</v>
      </c>
      <c r="H88" s="166"/>
      <c r="I88" s="167"/>
      <c r="J88" s="167"/>
      <c r="K88" s="167">
        <v>1</v>
      </c>
      <c r="L88" s="259">
        <f t="shared" si="7"/>
        <v>0</v>
      </c>
      <c r="M88" s="159"/>
      <c r="N88" s="259">
        <f t="shared" si="8"/>
        <v>0</v>
      </c>
      <c r="O88" s="163"/>
      <c r="P88" s="263">
        <f t="shared" si="9"/>
        <v>0</v>
      </c>
      <c r="Q88" s="264">
        <f t="shared" si="10"/>
        <v>0</v>
      </c>
      <c r="R88" s="161"/>
      <c r="S88" s="161"/>
      <c r="T88" s="268">
        <f t="shared" si="11"/>
        <v>0</v>
      </c>
      <c r="U88" s="268">
        <f t="shared" si="12"/>
        <v>0</v>
      </c>
      <c r="V88" s="268">
        <f t="shared" si="13"/>
        <v>0</v>
      </c>
      <c r="X88" s="148"/>
      <c r="Y88" s="148"/>
      <c r="Z88" s="148"/>
      <c r="AA88" s="150"/>
      <c r="AB88" s="148"/>
      <c r="AC88" s="148"/>
      <c r="AD88" s="150"/>
      <c r="AE88" s="148"/>
      <c r="AF88" s="148"/>
      <c r="AG88" s="150"/>
    </row>
    <row r="89" spans="1:33" ht="24" customHeight="1">
      <c r="A89" s="145"/>
      <c r="B89" s="306"/>
      <c r="C89" s="309" t="s">
        <v>305</v>
      </c>
      <c r="D89" s="169" t="s">
        <v>384</v>
      </c>
      <c r="E89" s="202"/>
      <c r="F89" s="203"/>
      <c r="G89" s="257" t="s">
        <v>273</v>
      </c>
      <c r="H89" s="172"/>
      <c r="I89" s="173"/>
      <c r="J89" s="173"/>
      <c r="K89" s="173">
        <v>1</v>
      </c>
      <c r="L89" s="260">
        <f t="shared" si="7"/>
        <v>0</v>
      </c>
      <c r="M89" s="175"/>
      <c r="N89" s="260">
        <f t="shared" si="8"/>
        <v>0</v>
      </c>
      <c r="O89" s="204"/>
      <c r="P89" s="265">
        <f t="shared" si="9"/>
        <v>0</v>
      </c>
      <c r="Q89" s="266">
        <f t="shared" si="10"/>
        <v>0</v>
      </c>
      <c r="R89" s="177"/>
      <c r="S89" s="177"/>
      <c r="T89" s="269">
        <f t="shared" si="11"/>
        <v>0</v>
      </c>
      <c r="U89" s="269">
        <f t="shared" si="12"/>
        <v>0</v>
      </c>
      <c r="V89" s="269">
        <f t="shared" si="13"/>
        <v>0</v>
      </c>
      <c r="X89" s="148"/>
      <c r="Y89" s="148"/>
      <c r="Z89" s="148"/>
      <c r="AA89" s="150"/>
      <c r="AB89" s="148"/>
      <c r="AC89" s="148"/>
      <c r="AD89" s="150"/>
      <c r="AE89" s="148"/>
      <c r="AF89" s="148"/>
      <c r="AG89" s="150"/>
    </row>
    <row r="90" spans="1:33" ht="24" customHeight="1">
      <c r="A90" s="145"/>
      <c r="B90" s="304" t="s">
        <v>289</v>
      </c>
      <c r="C90" s="305" t="s">
        <v>306</v>
      </c>
      <c r="D90" s="154" t="s">
        <v>382</v>
      </c>
      <c r="E90" s="180"/>
      <c r="F90" s="181"/>
      <c r="G90" s="255" t="s">
        <v>273</v>
      </c>
      <c r="H90" s="182"/>
      <c r="I90" s="183"/>
      <c r="J90" s="183"/>
      <c r="K90" s="183">
        <v>1</v>
      </c>
      <c r="L90" s="258">
        <f t="shared" si="7"/>
        <v>0</v>
      </c>
      <c r="M90" s="155"/>
      <c r="N90" s="258">
        <f t="shared" si="8"/>
        <v>0</v>
      </c>
      <c r="O90" s="201"/>
      <c r="P90" s="261">
        <f t="shared" si="9"/>
        <v>0</v>
      </c>
      <c r="Q90" s="262">
        <f t="shared" si="10"/>
        <v>0</v>
      </c>
      <c r="R90" s="157"/>
      <c r="S90" s="157"/>
      <c r="T90" s="267">
        <f t="shared" si="11"/>
        <v>0</v>
      </c>
      <c r="U90" s="267">
        <f t="shared" si="12"/>
        <v>0</v>
      </c>
      <c r="V90" s="267">
        <f t="shared" si="13"/>
        <v>0</v>
      </c>
      <c r="X90" s="148"/>
      <c r="Y90" s="148"/>
      <c r="Z90" s="148"/>
      <c r="AA90" s="150"/>
      <c r="AB90" s="148"/>
      <c r="AC90" s="148"/>
      <c r="AD90" s="150"/>
      <c r="AE90" s="148"/>
      <c r="AF90" s="148"/>
      <c r="AG90" s="150"/>
    </row>
    <row r="91" spans="1:33" ht="24" customHeight="1">
      <c r="A91" s="145"/>
      <c r="B91" s="306"/>
      <c r="C91" s="309" t="s">
        <v>306</v>
      </c>
      <c r="D91" s="169" t="s">
        <v>394</v>
      </c>
      <c r="E91" s="202"/>
      <c r="F91" s="203"/>
      <c r="G91" s="257" t="s">
        <v>273</v>
      </c>
      <c r="H91" s="205"/>
      <c r="I91" s="206"/>
      <c r="J91" s="206"/>
      <c r="K91" s="206">
        <v>1</v>
      </c>
      <c r="L91" s="276">
        <f t="shared" si="7"/>
        <v>0</v>
      </c>
      <c r="M91" s="207"/>
      <c r="N91" s="260">
        <f t="shared" si="8"/>
        <v>0</v>
      </c>
      <c r="O91" s="208"/>
      <c r="P91" s="265">
        <f t="shared" si="9"/>
        <v>0</v>
      </c>
      <c r="Q91" s="266">
        <f t="shared" si="10"/>
        <v>0</v>
      </c>
      <c r="R91" s="209"/>
      <c r="S91" s="209"/>
      <c r="T91" s="293">
        <f t="shared" si="11"/>
        <v>0</v>
      </c>
      <c r="U91" s="293">
        <f t="shared" si="12"/>
        <v>0</v>
      </c>
      <c r="V91" s="293">
        <f t="shared" si="13"/>
        <v>0</v>
      </c>
      <c r="X91" s="148"/>
      <c r="Y91" s="148"/>
      <c r="Z91" s="148"/>
      <c r="AA91" s="150"/>
      <c r="AB91" s="148"/>
      <c r="AC91" s="148"/>
      <c r="AD91" s="150"/>
      <c r="AE91" s="148"/>
      <c r="AF91" s="148"/>
      <c r="AG91" s="150"/>
    </row>
    <row r="92" spans="1:33" ht="24" customHeight="1">
      <c r="A92" s="145"/>
      <c r="B92" s="308"/>
      <c r="C92" s="305" t="s">
        <v>307</v>
      </c>
      <c r="D92" s="154" t="s">
        <v>382</v>
      </c>
      <c r="E92" s="180"/>
      <c r="F92" s="181"/>
      <c r="G92" s="255" t="s">
        <v>273</v>
      </c>
      <c r="H92" s="182"/>
      <c r="I92" s="183"/>
      <c r="J92" s="183"/>
      <c r="K92" s="183">
        <v>1</v>
      </c>
      <c r="L92" s="258">
        <f t="shared" si="7"/>
        <v>0</v>
      </c>
      <c r="M92" s="155"/>
      <c r="N92" s="258">
        <f t="shared" si="8"/>
        <v>0</v>
      </c>
      <c r="O92" s="201"/>
      <c r="P92" s="261">
        <f t="shared" si="9"/>
        <v>0</v>
      </c>
      <c r="Q92" s="262">
        <f t="shared" si="10"/>
        <v>0</v>
      </c>
      <c r="R92" s="157"/>
      <c r="S92" s="157"/>
      <c r="T92" s="267">
        <f t="shared" si="11"/>
        <v>0</v>
      </c>
      <c r="U92" s="267">
        <f t="shared" si="12"/>
        <v>0</v>
      </c>
      <c r="V92" s="267">
        <f t="shared" si="13"/>
        <v>0</v>
      </c>
      <c r="X92" s="148"/>
      <c r="Y92" s="148"/>
      <c r="Z92" s="148"/>
      <c r="AA92" s="150"/>
      <c r="AB92" s="148"/>
      <c r="AC92" s="148"/>
      <c r="AD92" s="150"/>
      <c r="AE92" s="148"/>
      <c r="AF92" s="148"/>
      <c r="AG92" s="150"/>
    </row>
    <row r="93" spans="1:33" ht="24" customHeight="1">
      <c r="A93" s="145"/>
      <c r="B93" s="308"/>
      <c r="C93" s="307" t="s">
        <v>307</v>
      </c>
      <c r="D93" s="158" t="s">
        <v>382</v>
      </c>
      <c r="E93" s="164"/>
      <c r="F93" s="165"/>
      <c r="G93" s="256" t="s">
        <v>273</v>
      </c>
      <c r="H93" s="166"/>
      <c r="I93" s="167"/>
      <c r="J93" s="167"/>
      <c r="K93" s="167">
        <v>1</v>
      </c>
      <c r="L93" s="259">
        <f t="shared" si="7"/>
        <v>0</v>
      </c>
      <c r="M93" s="159"/>
      <c r="N93" s="259">
        <f t="shared" si="8"/>
        <v>0</v>
      </c>
      <c r="O93" s="163"/>
      <c r="P93" s="263">
        <f t="shared" si="9"/>
        <v>0</v>
      </c>
      <c r="Q93" s="264">
        <f t="shared" si="10"/>
        <v>0</v>
      </c>
      <c r="R93" s="161"/>
      <c r="S93" s="161"/>
      <c r="T93" s="268">
        <f t="shared" si="11"/>
        <v>0</v>
      </c>
      <c r="U93" s="268">
        <f t="shared" si="12"/>
        <v>0</v>
      </c>
      <c r="V93" s="268">
        <f t="shared" si="13"/>
        <v>0</v>
      </c>
      <c r="X93" s="148"/>
      <c r="Y93" s="148"/>
      <c r="Z93" s="148"/>
      <c r="AA93" s="150"/>
      <c r="AB93" s="148"/>
      <c r="AC93" s="148"/>
      <c r="AD93" s="150"/>
      <c r="AE93" s="148"/>
      <c r="AF93" s="148"/>
      <c r="AG93" s="150"/>
    </row>
    <row r="94" spans="1:33" ht="24" customHeight="1">
      <c r="A94" s="145"/>
      <c r="B94" s="308"/>
      <c r="C94" s="307" t="s">
        <v>307</v>
      </c>
      <c r="D94" s="158" t="s">
        <v>383</v>
      </c>
      <c r="E94" s="197"/>
      <c r="F94" s="198"/>
      <c r="G94" s="256" t="s">
        <v>273</v>
      </c>
      <c r="H94" s="166"/>
      <c r="I94" s="167"/>
      <c r="J94" s="167"/>
      <c r="K94" s="167">
        <v>1</v>
      </c>
      <c r="L94" s="259">
        <f t="shared" si="7"/>
        <v>0</v>
      </c>
      <c r="M94" s="159"/>
      <c r="N94" s="259">
        <f t="shared" si="8"/>
        <v>0</v>
      </c>
      <c r="O94" s="163"/>
      <c r="P94" s="263">
        <f t="shared" si="9"/>
        <v>0</v>
      </c>
      <c r="Q94" s="264">
        <f t="shared" si="10"/>
        <v>0</v>
      </c>
      <c r="R94" s="161"/>
      <c r="S94" s="161"/>
      <c r="T94" s="268">
        <f t="shared" si="11"/>
        <v>0</v>
      </c>
      <c r="U94" s="268">
        <f t="shared" si="12"/>
        <v>0</v>
      </c>
      <c r="V94" s="268">
        <f t="shared" si="13"/>
        <v>0</v>
      </c>
      <c r="X94" s="148"/>
      <c r="Y94" s="148"/>
      <c r="Z94" s="148"/>
      <c r="AA94" s="150"/>
      <c r="AB94" s="148"/>
      <c r="AC94" s="148"/>
      <c r="AD94" s="150"/>
      <c r="AE94" s="148"/>
      <c r="AF94" s="148"/>
      <c r="AG94" s="150"/>
    </row>
    <row r="95" spans="1:33" ht="24" customHeight="1">
      <c r="A95" s="145"/>
      <c r="B95" s="308"/>
      <c r="C95" s="307" t="s">
        <v>307</v>
      </c>
      <c r="D95" s="158" t="s">
        <v>383</v>
      </c>
      <c r="E95" s="197"/>
      <c r="F95" s="198"/>
      <c r="G95" s="256" t="s">
        <v>273</v>
      </c>
      <c r="H95" s="166"/>
      <c r="I95" s="167"/>
      <c r="J95" s="167"/>
      <c r="K95" s="167">
        <v>1</v>
      </c>
      <c r="L95" s="259">
        <f t="shared" si="7"/>
        <v>0</v>
      </c>
      <c r="M95" s="159"/>
      <c r="N95" s="259">
        <f t="shared" si="8"/>
        <v>0</v>
      </c>
      <c r="O95" s="163"/>
      <c r="P95" s="263">
        <f t="shared" si="9"/>
        <v>0</v>
      </c>
      <c r="Q95" s="264">
        <f t="shared" si="10"/>
        <v>0</v>
      </c>
      <c r="R95" s="161"/>
      <c r="S95" s="161"/>
      <c r="T95" s="268">
        <f t="shared" si="11"/>
        <v>0</v>
      </c>
      <c r="U95" s="268">
        <f t="shared" si="12"/>
        <v>0</v>
      </c>
      <c r="V95" s="268">
        <f t="shared" si="13"/>
        <v>0</v>
      </c>
      <c r="X95" s="148"/>
      <c r="Y95" s="148"/>
      <c r="Z95" s="148"/>
      <c r="AA95" s="150"/>
      <c r="AB95" s="148"/>
      <c r="AC95" s="148"/>
      <c r="AD95" s="150"/>
      <c r="AE95" s="148"/>
      <c r="AF95" s="148"/>
      <c r="AG95" s="150"/>
    </row>
    <row r="96" spans="1:33" ht="24" customHeight="1">
      <c r="A96" s="145"/>
      <c r="B96" s="308"/>
      <c r="C96" s="307" t="s">
        <v>307</v>
      </c>
      <c r="D96" s="158"/>
      <c r="E96" s="197"/>
      <c r="F96" s="198"/>
      <c r="G96" s="256" t="s">
        <v>273</v>
      </c>
      <c r="H96" s="166"/>
      <c r="I96" s="167"/>
      <c r="J96" s="167"/>
      <c r="K96" s="167">
        <v>1</v>
      </c>
      <c r="L96" s="259">
        <f t="shared" si="7"/>
        <v>0</v>
      </c>
      <c r="M96" s="159"/>
      <c r="N96" s="259">
        <f t="shared" si="8"/>
        <v>0</v>
      </c>
      <c r="O96" s="163"/>
      <c r="P96" s="263">
        <f t="shared" si="9"/>
        <v>0</v>
      </c>
      <c r="Q96" s="264">
        <f t="shared" si="10"/>
        <v>0</v>
      </c>
      <c r="R96" s="161"/>
      <c r="S96" s="161"/>
      <c r="T96" s="268">
        <f t="shared" si="11"/>
        <v>0</v>
      </c>
      <c r="U96" s="268">
        <f t="shared" si="12"/>
        <v>0</v>
      </c>
      <c r="V96" s="268">
        <f t="shared" si="13"/>
        <v>0</v>
      </c>
      <c r="X96" s="148"/>
      <c r="Y96" s="148"/>
      <c r="Z96" s="148"/>
      <c r="AA96" s="150"/>
      <c r="AB96" s="148"/>
      <c r="AC96" s="148"/>
      <c r="AD96" s="150"/>
      <c r="AE96" s="148"/>
      <c r="AF96" s="148"/>
      <c r="AG96" s="150"/>
    </row>
    <row r="97" spans="1:33" ht="24" customHeight="1">
      <c r="A97" s="145"/>
      <c r="B97" s="308"/>
      <c r="C97" s="309" t="s">
        <v>307</v>
      </c>
      <c r="D97" s="169"/>
      <c r="E97" s="202"/>
      <c r="F97" s="203"/>
      <c r="G97" s="257" t="s">
        <v>273</v>
      </c>
      <c r="H97" s="172"/>
      <c r="I97" s="173"/>
      <c r="J97" s="173"/>
      <c r="K97" s="173">
        <v>1</v>
      </c>
      <c r="L97" s="260">
        <f t="shared" si="7"/>
        <v>0</v>
      </c>
      <c r="M97" s="175"/>
      <c r="N97" s="260">
        <f t="shared" si="8"/>
        <v>0</v>
      </c>
      <c r="O97" s="204"/>
      <c r="P97" s="265">
        <f t="shared" si="9"/>
        <v>0</v>
      </c>
      <c r="Q97" s="266">
        <f t="shared" si="10"/>
        <v>0</v>
      </c>
      <c r="R97" s="177"/>
      <c r="S97" s="177"/>
      <c r="T97" s="269">
        <f t="shared" si="11"/>
        <v>0</v>
      </c>
      <c r="U97" s="269">
        <f t="shared" si="12"/>
        <v>0</v>
      </c>
      <c r="V97" s="269">
        <f t="shared" si="13"/>
        <v>0</v>
      </c>
      <c r="X97" s="148"/>
      <c r="Y97" s="148"/>
      <c r="Z97" s="148"/>
      <c r="AA97" s="150"/>
      <c r="AB97" s="148"/>
      <c r="AC97" s="148"/>
      <c r="AD97" s="150"/>
      <c r="AE97" s="148"/>
      <c r="AF97" s="148"/>
      <c r="AG97" s="150"/>
    </row>
    <row r="98" spans="1:33" ht="24" customHeight="1">
      <c r="A98" s="145"/>
      <c r="B98" s="308"/>
      <c r="C98" s="305" t="s">
        <v>290</v>
      </c>
      <c r="D98" s="154" t="s">
        <v>291</v>
      </c>
      <c r="E98" s="180" t="s">
        <v>285</v>
      </c>
      <c r="F98" s="181" t="s">
        <v>426</v>
      </c>
      <c r="G98" s="255" t="s">
        <v>273</v>
      </c>
      <c r="H98" s="182"/>
      <c r="I98" s="183"/>
      <c r="J98" s="184"/>
      <c r="K98" s="184">
        <v>1</v>
      </c>
      <c r="L98" s="258">
        <f t="shared" si="7"/>
        <v>0</v>
      </c>
      <c r="M98" s="185"/>
      <c r="N98" s="258">
        <f t="shared" si="8"/>
        <v>0</v>
      </c>
      <c r="O98" s="194"/>
      <c r="P98" s="261">
        <f t="shared" si="9"/>
        <v>0</v>
      </c>
      <c r="Q98" s="262">
        <f t="shared" si="10"/>
        <v>0</v>
      </c>
      <c r="R98" s="157"/>
      <c r="S98" s="157"/>
      <c r="T98" s="267">
        <f t="shared" si="11"/>
        <v>0</v>
      </c>
      <c r="U98" s="267">
        <f t="shared" si="12"/>
        <v>0</v>
      </c>
      <c r="V98" s="267">
        <f t="shared" si="13"/>
        <v>0</v>
      </c>
      <c r="X98" s="148"/>
      <c r="Y98" s="148"/>
      <c r="Z98" s="148"/>
      <c r="AA98" s="150"/>
      <c r="AB98" s="148"/>
      <c r="AC98" s="148"/>
      <c r="AD98" s="150"/>
      <c r="AE98" s="148"/>
      <c r="AF98" s="148"/>
      <c r="AG98" s="150"/>
    </row>
    <row r="99" spans="1:33" ht="24" customHeight="1">
      <c r="A99" s="145"/>
      <c r="B99" s="308"/>
      <c r="C99" s="307" t="s">
        <v>290</v>
      </c>
      <c r="D99" s="158" t="s">
        <v>379</v>
      </c>
      <c r="E99" s="164" t="s">
        <v>418</v>
      </c>
      <c r="F99" s="165" t="s">
        <v>427</v>
      </c>
      <c r="G99" s="256" t="s">
        <v>273</v>
      </c>
      <c r="H99" s="166"/>
      <c r="I99" s="167"/>
      <c r="J99" s="168"/>
      <c r="K99" s="168">
        <v>1</v>
      </c>
      <c r="L99" s="259">
        <f t="shared" si="7"/>
        <v>0</v>
      </c>
      <c r="M99" s="187"/>
      <c r="N99" s="259">
        <f t="shared" si="8"/>
        <v>0</v>
      </c>
      <c r="O99" s="195"/>
      <c r="P99" s="263">
        <f t="shared" si="9"/>
        <v>0</v>
      </c>
      <c r="Q99" s="264">
        <f t="shared" si="10"/>
        <v>0</v>
      </c>
      <c r="R99" s="161"/>
      <c r="S99" s="161"/>
      <c r="T99" s="268">
        <f t="shared" si="11"/>
        <v>0</v>
      </c>
      <c r="U99" s="268">
        <f t="shared" si="12"/>
        <v>0</v>
      </c>
      <c r="V99" s="268">
        <f t="shared" si="13"/>
        <v>0</v>
      </c>
      <c r="X99" s="148"/>
      <c r="Y99" s="148"/>
      <c r="Z99" s="148"/>
      <c r="AA99" s="150"/>
      <c r="AB99" s="148"/>
      <c r="AC99" s="148"/>
      <c r="AD99" s="150"/>
      <c r="AE99" s="148"/>
      <c r="AF99" s="148"/>
      <c r="AG99" s="150"/>
    </row>
    <row r="100" spans="1:33" ht="24" customHeight="1">
      <c r="A100" s="145"/>
      <c r="B100" s="308"/>
      <c r="C100" s="307" t="s">
        <v>290</v>
      </c>
      <c r="D100" s="158" t="s">
        <v>293</v>
      </c>
      <c r="E100" s="164" t="s">
        <v>418</v>
      </c>
      <c r="F100" s="165" t="s">
        <v>427</v>
      </c>
      <c r="G100" s="256" t="s">
        <v>273</v>
      </c>
      <c r="H100" s="166"/>
      <c r="I100" s="167"/>
      <c r="J100" s="168"/>
      <c r="K100" s="168">
        <v>1</v>
      </c>
      <c r="L100" s="259">
        <f t="shared" si="7"/>
        <v>0</v>
      </c>
      <c r="M100" s="187"/>
      <c r="N100" s="259">
        <f t="shared" si="8"/>
        <v>0</v>
      </c>
      <c r="O100" s="195"/>
      <c r="P100" s="263">
        <f t="shared" si="9"/>
        <v>0</v>
      </c>
      <c r="Q100" s="264">
        <f t="shared" si="10"/>
        <v>0</v>
      </c>
      <c r="R100" s="161"/>
      <c r="S100" s="161"/>
      <c r="T100" s="268">
        <f t="shared" si="11"/>
        <v>0</v>
      </c>
      <c r="U100" s="268">
        <f t="shared" si="12"/>
        <v>0</v>
      </c>
      <c r="V100" s="268">
        <f t="shared" si="13"/>
        <v>0</v>
      </c>
      <c r="X100" s="148"/>
      <c r="Y100" s="148"/>
      <c r="Z100" s="148"/>
      <c r="AA100" s="150"/>
      <c r="AB100" s="148"/>
      <c r="AC100" s="148"/>
      <c r="AD100" s="150"/>
      <c r="AE100" s="148"/>
      <c r="AF100" s="148"/>
      <c r="AG100" s="150"/>
    </row>
    <row r="101" spans="1:33" ht="24" customHeight="1">
      <c r="A101" s="145"/>
      <c r="B101" s="310"/>
      <c r="C101" s="307" t="s">
        <v>290</v>
      </c>
      <c r="D101" s="158" t="s">
        <v>380</v>
      </c>
      <c r="E101" s="216" t="s">
        <v>418</v>
      </c>
      <c r="F101" s="217" t="s">
        <v>427</v>
      </c>
      <c r="G101" s="272" t="s">
        <v>273</v>
      </c>
      <c r="H101" s="218"/>
      <c r="I101" s="219"/>
      <c r="J101" s="220"/>
      <c r="K101" s="220">
        <v>1</v>
      </c>
      <c r="L101" s="278">
        <f t="shared" si="7"/>
        <v>0</v>
      </c>
      <c r="M101" s="323"/>
      <c r="N101" s="278">
        <f t="shared" si="8"/>
        <v>0</v>
      </c>
      <c r="O101" s="324"/>
      <c r="P101" s="286">
        <f t="shared" si="9"/>
        <v>0</v>
      </c>
      <c r="Q101" s="287">
        <f t="shared" si="10"/>
        <v>0</v>
      </c>
      <c r="R101" s="223"/>
      <c r="S101" s="223"/>
      <c r="T101" s="294">
        <f t="shared" si="11"/>
        <v>0</v>
      </c>
      <c r="U101" s="294">
        <f t="shared" si="12"/>
        <v>0</v>
      </c>
      <c r="V101" s="294">
        <f t="shared" si="13"/>
        <v>0</v>
      </c>
      <c r="X101" s="148"/>
      <c r="Y101" s="148"/>
      <c r="Z101" s="148"/>
      <c r="AA101" s="150"/>
      <c r="AB101" s="148"/>
      <c r="AC101" s="148"/>
      <c r="AD101" s="150"/>
      <c r="AE101" s="148"/>
      <c r="AF101" s="148"/>
      <c r="AG101" s="150"/>
    </row>
    <row r="102" spans="1:33" ht="24" customHeight="1">
      <c r="A102" s="145"/>
      <c r="B102" s="310"/>
      <c r="C102" s="309" t="s">
        <v>381</v>
      </c>
      <c r="D102" s="169"/>
      <c r="E102" s="170" t="s">
        <v>418</v>
      </c>
      <c r="F102" s="171" t="s">
        <v>427</v>
      </c>
      <c r="G102" s="257" t="s">
        <v>273</v>
      </c>
      <c r="H102" s="172"/>
      <c r="I102" s="173"/>
      <c r="J102" s="174"/>
      <c r="K102" s="174">
        <v>1</v>
      </c>
      <c r="L102" s="260">
        <f t="shared" si="7"/>
        <v>0</v>
      </c>
      <c r="M102" s="188"/>
      <c r="N102" s="260">
        <f t="shared" si="8"/>
        <v>0</v>
      </c>
      <c r="O102" s="189"/>
      <c r="P102" s="265">
        <f t="shared" si="9"/>
        <v>0</v>
      </c>
      <c r="Q102" s="266">
        <f t="shared" si="10"/>
        <v>0</v>
      </c>
      <c r="R102" s="177"/>
      <c r="S102" s="177"/>
      <c r="T102" s="269">
        <f t="shared" si="11"/>
        <v>0</v>
      </c>
      <c r="U102" s="269">
        <f t="shared" si="12"/>
        <v>0</v>
      </c>
      <c r="V102" s="269">
        <f t="shared" si="13"/>
        <v>0</v>
      </c>
      <c r="X102" s="148"/>
      <c r="Y102" s="148"/>
      <c r="Z102" s="148"/>
      <c r="AA102" s="150"/>
      <c r="AB102" s="148"/>
      <c r="AC102" s="148"/>
      <c r="AD102" s="150"/>
      <c r="AE102" s="148"/>
      <c r="AF102" s="148"/>
      <c r="AG102" s="150"/>
    </row>
    <row r="103" spans="1:33" ht="24" customHeight="1">
      <c r="A103" s="145"/>
      <c r="B103" s="308"/>
      <c r="C103" s="307" t="s">
        <v>301</v>
      </c>
      <c r="D103" s="158" t="s">
        <v>302</v>
      </c>
      <c r="E103" s="164" t="s">
        <v>285</v>
      </c>
      <c r="F103" s="165"/>
      <c r="G103" s="256" t="s">
        <v>273</v>
      </c>
      <c r="H103" s="166"/>
      <c r="I103" s="167"/>
      <c r="J103" s="168"/>
      <c r="K103" s="168">
        <v>1</v>
      </c>
      <c r="L103" s="259">
        <f t="shared" si="7"/>
        <v>0</v>
      </c>
      <c r="M103" s="187"/>
      <c r="N103" s="259">
        <f t="shared" si="8"/>
        <v>0</v>
      </c>
      <c r="O103" s="195"/>
      <c r="P103" s="263">
        <f t="shared" si="9"/>
        <v>0</v>
      </c>
      <c r="Q103" s="264">
        <f t="shared" si="10"/>
        <v>0</v>
      </c>
      <c r="R103" s="161"/>
      <c r="S103" s="161"/>
      <c r="T103" s="268">
        <f t="shared" si="11"/>
        <v>0</v>
      </c>
      <c r="U103" s="268">
        <f t="shared" si="12"/>
        <v>0</v>
      </c>
      <c r="V103" s="268">
        <f t="shared" si="13"/>
        <v>0</v>
      </c>
      <c r="X103" s="148"/>
      <c r="Y103" s="148"/>
      <c r="Z103" s="148"/>
      <c r="AA103" s="150"/>
      <c r="AB103" s="148"/>
      <c r="AC103" s="148"/>
      <c r="AD103" s="150"/>
      <c r="AE103" s="148"/>
      <c r="AF103" s="148"/>
      <c r="AG103" s="150"/>
    </row>
    <row r="104" spans="1:33" ht="24" customHeight="1">
      <c r="A104" s="145"/>
      <c r="B104" s="308"/>
      <c r="C104" s="307" t="s">
        <v>301</v>
      </c>
      <c r="D104" s="158" t="s">
        <v>303</v>
      </c>
      <c r="E104" s="164" t="s">
        <v>285</v>
      </c>
      <c r="F104" s="165"/>
      <c r="G104" s="256" t="s">
        <v>273</v>
      </c>
      <c r="H104" s="166"/>
      <c r="I104" s="167"/>
      <c r="J104" s="168"/>
      <c r="K104" s="168">
        <v>1</v>
      </c>
      <c r="L104" s="259">
        <f t="shared" si="7"/>
        <v>0</v>
      </c>
      <c r="M104" s="187"/>
      <c r="N104" s="259">
        <f t="shared" si="8"/>
        <v>0</v>
      </c>
      <c r="O104" s="195"/>
      <c r="P104" s="263">
        <f t="shared" si="9"/>
        <v>0</v>
      </c>
      <c r="Q104" s="264">
        <f t="shared" si="10"/>
        <v>0</v>
      </c>
      <c r="R104" s="161"/>
      <c r="S104" s="161"/>
      <c r="T104" s="268">
        <f t="shared" si="11"/>
        <v>0</v>
      </c>
      <c r="U104" s="268">
        <f t="shared" si="12"/>
        <v>0</v>
      </c>
      <c r="V104" s="268">
        <f t="shared" si="13"/>
        <v>0</v>
      </c>
      <c r="X104" s="148"/>
      <c r="Y104" s="148"/>
      <c r="Z104" s="148"/>
      <c r="AA104" s="150"/>
      <c r="AB104" s="148"/>
      <c r="AC104" s="148"/>
      <c r="AD104" s="150"/>
      <c r="AE104" s="148"/>
      <c r="AF104" s="148"/>
      <c r="AG104" s="150"/>
    </row>
    <row r="105" spans="1:33" ht="24" customHeight="1">
      <c r="A105" s="145"/>
      <c r="B105" s="308"/>
      <c r="C105" s="307" t="s">
        <v>301</v>
      </c>
      <c r="D105" s="158" t="s">
        <v>304</v>
      </c>
      <c r="E105" s="164" t="s">
        <v>285</v>
      </c>
      <c r="F105" s="165"/>
      <c r="G105" s="256" t="s">
        <v>273</v>
      </c>
      <c r="H105" s="166"/>
      <c r="I105" s="167"/>
      <c r="J105" s="168"/>
      <c r="K105" s="168">
        <v>1</v>
      </c>
      <c r="L105" s="259">
        <f t="shared" si="7"/>
        <v>0</v>
      </c>
      <c r="M105" s="187"/>
      <c r="N105" s="259">
        <f t="shared" si="8"/>
        <v>0</v>
      </c>
      <c r="O105" s="195"/>
      <c r="P105" s="263">
        <f t="shared" si="9"/>
        <v>0</v>
      </c>
      <c r="Q105" s="264">
        <f t="shared" si="10"/>
        <v>0</v>
      </c>
      <c r="R105" s="161"/>
      <c r="S105" s="161"/>
      <c r="T105" s="268">
        <f t="shared" si="11"/>
        <v>0</v>
      </c>
      <c r="U105" s="268">
        <f t="shared" si="12"/>
        <v>0</v>
      </c>
      <c r="V105" s="268">
        <f t="shared" si="13"/>
        <v>0</v>
      </c>
      <c r="X105" s="148"/>
      <c r="Y105" s="148"/>
      <c r="Z105" s="148"/>
      <c r="AA105" s="150"/>
      <c r="AB105" s="148"/>
      <c r="AC105" s="148"/>
      <c r="AD105" s="150"/>
      <c r="AE105" s="148"/>
      <c r="AF105" s="148"/>
      <c r="AG105" s="150"/>
    </row>
    <row r="106" spans="1:33" ht="24" customHeight="1">
      <c r="A106" s="145"/>
      <c r="B106" s="308"/>
      <c r="C106" s="309" t="s">
        <v>301</v>
      </c>
      <c r="D106" s="169" t="s">
        <v>297</v>
      </c>
      <c r="E106" s="170" t="s">
        <v>285</v>
      </c>
      <c r="F106" s="171"/>
      <c r="G106" s="257" t="s">
        <v>273</v>
      </c>
      <c r="H106" s="172"/>
      <c r="I106" s="173"/>
      <c r="J106" s="174"/>
      <c r="K106" s="174">
        <v>1</v>
      </c>
      <c r="L106" s="260">
        <f t="shared" si="7"/>
        <v>0</v>
      </c>
      <c r="M106" s="188"/>
      <c r="N106" s="260">
        <f t="shared" si="8"/>
        <v>0</v>
      </c>
      <c r="O106" s="196"/>
      <c r="P106" s="265">
        <f t="shared" si="9"/>
        <v>0</v>
      </c>
      <c r="Q106" s="266">
        <f t="shared" si="10"/>
        <v>0</v>
      </c>
      <c r="R106" s="177"/>
      <c r="S106" s="177"/>
      <c r="T106" s="269">
        <f t="shared" si="11"/>
        <v>0</v>
      </c>
      <c r="U106" s="269">
        <f t="shared" si="12"/>
        <v>0</v>
      </c>
      <c r="V106" s="269">
        <f t="shared" si="13"/>
        <v>0</v>
      </c>
      <c r="X106" s="148"/>
      <c r="Y106" s="148"/>
      <c r="Z106" s="148"/>
      <c r="AA106" s="150"/>
      <c r="AB106" s="148"/>
      <c r="AC106" s="148"/>
      <c r="AD106" s="150"/>
      <c r="AE106" s="148"/>
      <c r="AF106" s="148"/>
      <c r="AG106" s="150"/>
    </row>
    <row r="107" spans="1:33" ht="24" customHeight="1">
      <c r="A107" s="145"/>
      <c r="B107" s="308"/>
      <c r="C107" s="305" t="s">
        <v>386</v>
      </c>
      <c r="D107" s="154"/>
      <c r="E107" s="180" t="s">
        <v>385</v>
      </c>
      <c r="F107" s="181"/>
      <c r="G107" s="255" t="s">
        <v>273</v>
      </c>
      <c r="H107" s="182"/>
      <c r="I107" s="183"/>
      <c r="J107" s="183"/>
      <c r="K107" s="184">
        <v>1</v>
      </c>
      <c r="L107" s="258">
        <f t="shared" si="7"/>
        <v>0</v>
      </c>
      <c r="M107" s="179"/>
      <c r="N107" s="258">
        <f t="shared" si="8"/>
        <v>0</v>
      </c>
      <c r="O107" s="201"/>
      <c r="P107" s="261">
        <f t="shared" si="9"/>
        <v>0</v>
      </c>
      <c r="Q107" s="262">
        <f t="shared" si="10"/>
        <v>0</v>
      </c>
      <c r="R107" s="157"/>
      <c r="S107" s="157"/>
      <c r="T107" s="267">
        <f t="shared" si="11"/>
        <v>0</v>
      </c>
      <c r="U107" s="267">
        <f t="shared" si="12"/>
        <v>0</v>
      </c>
      <c r="V107" s="267">
        <f t="shared" si="13"/>
        <v>0</v>
      </c>
      <c r="X107" s="148"/>
      <c r="Y107" s="148"/>
      <c r="Z107" s="148"/>
      <c r="AA107" s="150"/>
      <c r="AB107" s="148"/>
      <c r="AC107" s="148"/>
      <c r="AD107" s="150"/>
      <c r="AE107" s="148"/>
      <c r="AF107" s="148"/>
      <c r="AG107" s="150"/>
    </row>
    <row r="108" spans="1:33" ht="24" customHeight="1">
      <c r="A108" s="145"/>
      <c r="B108" s="308"/>
      <c r="C108" s="307" t="s">
        <v>386</v>
      </c>
      <c r="D108" s="158"/>
      <c r="E108" s="164" t="s">
        <v>385</v>
      </c>
      <c r="F108" s="165"/>
      <c r="G108" s="256" t="s">
        <v>273</v>
      </c>
      <c r="H108" s="167"/>
      <c r="I108" s="167"/>
      <c r="J108" s="167"/>
      <c r="K108" s="168">
        <v>1</v>
      </c>
      <c r="L108" s="259">
        <f t="shared" si="7"/>
        <v>0</v>
      </c>
      <c r="M108" s="162"/>
      <c r="N108" s="259">
        <f t="shared" si="8"/>
        <v>0</v>
      </c>
      <c r="O108" s="163"/>
      <c r="P108" s="263">
        <f t="shared" si="9"/>
        <v>0</v>
      </c>
      <c r="Q108" s="264">
        <f t="shared" si="10"/>
        <v>0</v>
      </c>
      <c r="R108" s="161"/>
      <c r="S108" s="161"/>
      <c r="T108" s="268">
        <f t="shared" si="11"/>
        <v>0</v>
      </c>
      <c r="U108" s="268">
        <f t="shared" si="12"/>
        <v>0</v>
      </c>
      <c r="V108" s="268">
        <f t="shared" si="13"/>
        <v>0</v>
      </c>
      <c r="X108" s="148"/>
      <c r="Y108" s="148"/>
      <c r="Z108" s="148"/>
      <c r="AA108" s="150"/>
      <c r="AB108" s="148"/>
      <c r="AC108" s="148"/>
      <c r="AD108" s="150"/>
      <c r="AE108" s="148"/>
      <c r="AF108" s="148"/>
      <c r="AG108" s="150"/>
    </row>
    <row r="109" spans="1:33" ht="24" customHeight="1">
      <c r="A109" s="145"/>
      <c r="B109" s="308"/>
      <c r="C109" s="307" t="s">
        <v>386</v>
      </c>
      <c r="D109" s="158"/>
      <c r="E109" s="164" t="s">
        <v>385</v>
      </c>
      <c r="F109" s="165"/>
      <c r="G109" s="256" t="s">
        <v>273</v>
      </c>
      <c r="H109" s="167"/>
      <c r="I109" s="167"/>
      <c r="J109" s="167"/>
      <c r="K109" s="168">
        <v>1</v>
      </c>
      <c r="L109" s="259">
        <f t="shared" si="7"/>
        <v>0</v>
      </c>
      <c r="M109" s="162"/>
      <c r="N109" s="259">
        <f t="shared" si="8"/>
        <v>0</v>
      </c>
      <c r="O109" s="163"/>
      <c r="P109" s="263">
        <f t="shared" si="9"/>
        <v>0</v>
      </c>
      <c r="Q109" s="264">
        <f t="shared" si="10"/>
        <v>0</v>
      </c>
      <c r="R109" s="161"/>
      <c r="S109" s="161"/>
      <c r="T109" s="268">
        <f t="shared" si="11"/>
        <v>0</v>
      </c>
      <c r="U109" s="268">
        <f t="shared" si="12"/>
        <v>0</v>
      </c>
      <c r="V109" s="268">
        <f t="shared" si="13"/>
        <v>0</v>
      </c>
      <c r="X109" s="148"/>
      <c r="Y109" s="148"/>
      <c r="Z109" s="148"/>
      <c r="AA109" s="150"/>
      <c r="AB109" s="148"/>
      <c r="AC109" s="148"/>
      <c r="AD109" s="150"/>
      <c r="AE109" s="148"/>
      <c r="AF109" s="148"/>
      <c r="AG109" s="150"/>
    </row>
    <row r="110" spans="1:33" ht="24" customHeight="1">
      <c r="A110" s="145"/>
      <c r="B110" s="308"/>
      <c r="C110" s="309" t="s">
        <v>386</v>
      </c>
      <c r="D110" s="169"/>
      <c r="E110" s="170" t="s">
        <v>385</v>
      </c>
      <c r="F110" s="171"/>
      <c r="G110" s="257" t="s">
        <v>273</v>
      </c>
      <c r="H110" s="173"/>
      <c r="I110" s="173"/>
      <c r="J110" s="173"/>
      <c r="K110" s="174">
        <v>1</v>
      </c>
      <c r="L110" s="260">
        <f t="shared" si="7"/>
        <v>0</v>
      </c>
      <c r="M110" s="178"/>
      <c r="N110" s="260">
        <f t="shared" si="8"/>
        <v>0</v>
      </c>
      <c r="O110" s="204"/>
      <c r="P110" s="265">
        <f t="shared" si="9"/>
        <v>0</v>
      </c>
      <c r="Q110" s="266">
        <f t="shared" si="10"/>
        <v>0</v>
      </c>
      <c r="R110" s="177"/>
      <c r="S110" s="177"/>
      <c r="T110" s="269">
        <f t="shared" si="11"/>
        <v>0</v>
      </c>
      <c r="U110" s="269">
        <f t="shared" si="12"/>
        <v>0</v>
      </c>
      <c r="V110" s="269">
        <f t="shared" si="13"/>
        <v>0</v>
      </c>
      <c r="X110" s="148"/>
      <c r="Y110" s="148"/>
      <c r="Z110" s="148"/>
      <c r="AA110" s="150"/>
      <c r="AB110" s="148"/>
      <c r="AC110" s="148"/>
      <c r="AD110" s="150"/>
      <c r="AE110" s="148"/>
      <c r="AF110" s="148"/>
      <c r="AG110" s="150"/>
    </row>
    <row r="111" spans="1:33" ht="24" customHeight="1">
      <c r="A111" s="145"/>
      <c r="B111" s="308"/>
      <c r="C111" s="305"/>
      <c r="D111" s="154"/>
      <c r="E111" s="180"/>
      <c r="F111" s="181"/>
      <c r="G111" s="255" t="s">
        <v>429</v>
      </c>
      <c r="H111" s="182"/>
      <c r="I111" s="183"/>
      <c r="J111" s="183"/>
      <c r="K111" s="183">
        <v>1</v>
      </c>
      <c r="L111" s="258">
        <f>ROUNDDOWN(H111*I111*J111*K111,3)</f>
        <v>0</v>
      </c>
      <c r="M111" s="179"/>
      <c r="N111" s="258">
        <f>M111*L111</f>
        <v>0</v>
      </c>
      <c r="O111" s="201"/>
      <c r="P111" s="261">
        <f>L111*O111</f>
        <v>0</v>
      </c>
      <c r="Q111" s="262">
        <f>N111-P111</f>
        <v>0</v>
      </c>
      <c r="R111" s="157"/>
      <c r="S111" s="157"/>
      <c r="T111" s="267">
        <f>IF(S111="",R111,MIN(R111:S111))</f>
        <v>0</v>
      </c>
      <c r="U111" s="267">
        <f t="shared" si="12"/>
        <v>0</v>
      </c>
      <c r="V111" s="267">
        <f t="shared" si="13"/>
        <v>0</v>
      </c>
      <c r="X111" s="148"/>
      <c r="Y111" s="148"/>
      <c r="Z111" s="148"/>
      <c r="AA111" s="150"/>
      <c r="AB111" s="148"/>
      <c r="AC111" s="148"/>
      <c r="AD111" s="150"/>
      <c r="AE111" s="148"/>
      <c r="AF111" s="148"/>
      <c r="AG111" s="150"/>
    </row>
    <row r="112" spans="1:33" ht="24" customHeight="1">
      <c r="A112" s="145"/>
      <c r="B112" s="308"/>
      <c r="C112" s="307"/>
      <c r="D112" s="158"/>
      <c r="E112" s="197"/>
      <c r="F112" s="198"/>
      <c r="G112" s="256" t="s">
        <v>429</v>
      </c>
      <c r="H112" s="213"/>
      <c r="I112" s="214"/>
      <c r="J112" s="167"/>
      <c r="K112" s="214">
        <v>1</v>
      </c>
      <c r="L112" s="259">
        <f>ROUNDDOWN(H112*I112*J112*K112,3)</f>
        <v>0</v>
      </c>
      <c r="M112" s="200"/>
      <c r="N112" s="259">
        <f>M112*L112</f>
        <v>0</v>
      </c>
      <c r="O112" s="163"/>
      <c r="P112" s="263">
        <f>L112*O112</f>
        <v>0</v>
      </c>
      <c r="Q112" s="264">
        <f>N112-P112</f>
        <v>0</v>
      </c>
      <c r="R112" s="192"/>
      <c r="S112" s="192"/>
      <c r="T112" s="288">
        <f>IF(S112="",R112,MIN(R112:S112))</f>
        <v>0</v>
      </c>
      <c r="U112" s="288">
        <f t="shared" si="12"/>
        <v>0</v>
      </c>
      <c r="V112" s="288">
        <f t="shared" si="13"/>
        <v>0</v>
      </c>
      <c r="X112" s="148"/>
      <c r="Y112" s="148"/>
      <c r="Z112" s="148"/>
      <c r="AA112" s="150"/>
      <c r="AB112" s="148"/>
      <c r="AC112" s="148"/>
      <c r="AD112" s="150"/>
      <c r="AE112" s="148"/>
      <c r="AF112" s="148"/>
      <c r="AG112" s="150"/>
    </row>
    <row r="113" spans="1:33" ht="24" customHeight="1">
      <c r="A113" s="145"/>
      <c r="B113" s="308"/>
      <c r="C113" s="307"/>
      <c r="D113" s="158"/>
      <c r="E113" s="197"/>
      <c r="F113" s="198"/>
      <c r="G113" s="256" t="s">
        <v>429</v>
      </c>
      <c r="H113" s="213"/>
      <c r="I113" s="214"/>
      <c r="J113" s="167"/>
      <c r="K113" s="214">
        <v>1</v>
      </c>
      <c r="L113" s="259">
        <f>ROUNDDOWN(H113*I113*J113*K113,3)</f>
        <v>0</v>
      </c>
      <c r="M113" s="200"/>
      <c r="N113" s="259">
        <f>M113*L113</f>
        <v>0</v>
      </c>
      <c r="O113" s="200"/>
      <c r="P113" s="263">
        <f>L113*O113</f>
        <v>0</v>
      </c>
      <c r="Q113" s="264">
        <f>N113-P113</f>
        <v>0</v>
      </c>
      <c r="R113" s="192"/>
      <c r="S113" s="192"/>
      <c r="T113" s="288">
        <f>IF(S113="",R113,MIN(R113:S113))</f>
        <v>0</v>
      </c>
      <c r="U113" s="288">
        <f t="shared" si="12"/>
        <v>0</v>
      </c>
      <c r="V113" s="288">
        <f t="shared" si="13"/>
        <v>0</v>
      </c>
      <c r="X113" s="148"/>
      <c r="Y113" s="148"/>
      <c r="Z113" s="148"/>
      <c r="AA113" s="150"/>
      <c r="AB113" s="148"/>
      <c r="AC113" s="148"/>
      <c r="AD113" s="150"/>
      <c r="AE113" s="148"/>
      <c r="AF113" s="148"/>
      <c r="AG113" s="150"/>
    </row>
    <row r="114" spans="1:33" ht="24" customHeight="1">
      <c r="A114" s="145"/>
      <c r="B114" s="308"/>
      <c r="C114" s="309"/>
      <c r="D114" s="169"/>
      <c r="E114" s="202"/>
      <c r="F114" s="203"/>
      <c r="G114" s="257" t="s">
        <v>429</v>
      </c>
      <c r="H114" s="205"/>
      <c r="I114" s="206"/>
      <c r="J114" s="173"/>
      <c r="K114" s="206">
        <v>1</v>
      </c>
      <c r="L114" s="260">
        <f>ROUNDDOWN(H114*I114*J114*K114,3)</f>
        <v>0</v>
      </c>
      <c r="M114" s="212"/>
      <c r="N114" s="260">
        <f>M114*L114</f>
        <v>0</v>
      </c>
      <c r="O114" s="212"/>
      <c r="P114" s="265">
        <f>L114*O114</f>
        <v>0</v>
      </c>
      <c r="Q114" s="266">
        <f>N114-P114</f>
        <v>0</v>
      </c>
      <c r="R114" s="209"/>
      <c r="S114" s="209"/>
      <c r="T114" s="293">
        <f>IF(S114="",R114,MIN(R114:S114))</f>
        <v>0</v>
      </c>
      <c r="U114" s="293">
        <f t="shared" si="12"/>
        <v>0</v>
      </c>
      <c r="V114" s="293">
        <f t="shared" si="13"/>
        <v>0</v>
      </c>
      <c r="X114" s="148"/>
      <c r="Y114" s="148"/>
      <c r="Z114" s="148"/>
      <c r="AA114" s="150"/>
      <c r="AB114" s="148"/>
      <c r="AC114" s="148"/>
      <c r="AD114" s="150"/>
      <c r="AE114" s="148"/>
      <c r="AF114" s="148"/>
      <c r="AG114" s="150"/>
    </row>
    <row r="115" spans="1:33" ht="24" customHeight="1">
      <c r="A115" s="145"/>
      <c r="B115" s="308"/>
      <c r="C115" s="305"/>
      <c r="D115" s="154"/>
      <c r="E115" s="180"/>
      <c r="F115" s="181"/>
      <c r="G115" s="255" t="s">
        <v>429</v>
      </c>
      <c r="H115" s="182"/>
      <c r="I115" s="183"/>
      <c r="J115" s="183"/>
      <c r="K115" s="183">
        <v>1</v>
      </c>
      <c r="L115" s="258">
        <f t="shared" si="7"/>
        <v>0</v>
      </c>
      <c r="M115" s="179"/>
      <c r="N115" s="258">
        <f t="shared" si="8"/>
        <v>0</v>
      </c>
      <c r="O115" s="201"/>
      <c r="P115" s="261">
        <f t="shared" si="9"/>
        <v>0</v>
      </c>
      <c r="Q115" s="262">
        <f t="shared" si="10"/>
        <v>0</v>
      </c>
      <c r="R115" s="157"/>
      <c r="S115" s="157"/>
      <c r="T115" s="267">
        <f t="shared" si="11"/>
        <v>0</v>
      </c>
      <c r="U115" s="267">
        <f t="shared" si="12"/>
        <v>0</v>
      </c>
      <c r="V115" s="267">
        <f t="shared" si="13"/>
        <v>0</v>
      </c>
      <c r="X115" s="148"/>
      <c r="Y115" s="148"/>
      <c r="Z115" s="148"/>
      <c r="AA115" s="150"/>
      <c r="AB115" s="148"/>
      <c r="AC115" s="148"/>
      <c r="AD115" s="150"/>
      <c r="AE115" s="148"/>
      <c r="AF115" s="148"/>
      <c r="AG115" s="150"/>
    </row>
    <row r="116" spans="1:33" ht="24" customHeight="1">
      <c r="A116" s="145"/>
      <c r="B116" s="308"/>
      <c r="C116" s="307"/>
      <c r="D116" s="158"/>
      <c r="E116" s="197"/>
      <c r="F116" s="198"/>
      <c r="G116" s="256" t="s">
        <v>429</v>
      </c>
      <c r="H116" s="213"/>
      <c r="I116" s="214"/>
      <c r="J116" s="167"/>
      <c r="K116" s="214">
        <v>1</v>
      </c>
      <c r="L116" s="259">
        <f t="shared" si="7"/>
        <v>0</v>
      </c>
      <c r="M116" s="200"/>
      <c r="N116" s="259">
        <f t="shared" si="8"/>
        <v>0</v>
      </c>
      <c r="O116" s="163"/>
      <c r="P116" s="263">
        <f t="shared" si="9"/>
        <v>0</v>
      </c>
      <c r="Q116" s="264">
        <f t="shared" si="10"/>
        <v>0</v>
      </c>
      <c r="R116" s="192"/>
      <c r="S116" s="192"/>
      <c r="T116" s="288">
        <f t="shared" si="11"/>
        <v>0</v>
      </c>
      <c r="U116" s="288">
        <f t="shared" si="12"/>
        <v>0</v>
      </c>
      <c r="V116" s="288">
        <f t="shared" si="13"/>
        <v>0</v>
      </c>
      <c r="X116" s="148"/>
      <c r="Y116" s="148"/>
      <c r="Z116" s="148"/>
      <c r="AA116" s="150"/>
      <c r="AB116" s="148"/>
      <c r="AC116" s="148"/>
      <c r="AD116" s="150"/>
      <c r="AE116" s="148"/>
      <c r="AF116" s="148"/>
      <c r="AG116" s="150"/>
    </row>
    <row r="117" spans="1:33" ht="24" customHeight="1">
      <c r="A117" s="145"/>
      <c r="B117" s="308"/>
      <c r="C117" s="307"/>
      <c r="D117" s="158"/>
      <c r="E117" s="197"/>
      <c r="F117" s="198"/>
      <c r="G117" s="256" t="s">
        <v>429</v>
      </c>
      <c r="H117" s="213"/>
      <c r="I117" s="214"/>
      <c r="J117" s="167"/>
      <c r="K117" s="214">
        <v>1</v>
      </c>
      <c r="L117" s="259">
        <f t="shared" si="7"/>
        <v>0</v>
      </c>
      <c r="M117" s="200"/>
      <c r="N117" s="259">
        <f t="shared" si="8"/>
        <v>0</v>
      </c>
      <c r="O117" s="200"/>
      <c r="P117" s="263">
        <f t="shared" si="9"/>
        <v>0</v>
      </c>
      <c r="Q117" s="264">
        <f t="shared" si="10"/>
        <v>0</v>
      </c>
      <c r="R117" s="192"/>
      <c r="S117" s="192"/>
      <c r="T117" s="288">
        <f t="shared" si="11"/>
        <v>0</v>
      </c>
      <c r="U117" s="288">
        <f t="shared" si="12"/>
        <v>0</v>
      </c>
      <c r="V117" s="288">
        <f t="shared" si="13"/>
        <v>0</v>
      </c>
      <c r="X117" s="148"/>
      <c r="Y117" s="148"/>
      <c r="Z117" s="148"/>
      <c r="AA117" s="150"/>
      <c r="AB117" s="148"/>
      <c r="AC117" s="148"/>
      <c r="AD117" s="150"/>
      <c r="AE117" s="148"/>
      <c r="AF117" s="148"/>
      <c r="AG117" s="150"/>
    </row>
    <row r="118" spans="1:33" ht="24" customHeight="1">
      <c r="A118" s="145"/>
      <c r="B118" s="308"/>
      <c r="C118" s="309"/>
      <c r="D118" s="169"/>
      <c r="E118" s="202"/>
      <c r="F118" s="203"/>
      <c r="G118" s="257" t="s">
        <v>429</v>
      </c>
      <c r="H118" s="205"/>
      <c r="I118" s="206"/>
      <c r="J118" s="173"/>
      <c r="K118" s="206">
        <v>1</v>
      </c>
      <c r="L118" s="260">
        <f t="shared" si="7"/>
        <v>0</v>
      </c>
      <c r="M118" s="212"/>
      <c r="N118" s="260">
        <f t="shared" si="8"/>
        <v>0</v>
      </c>
      <c r="O118" s="212"/>
      <c r="P118" s="265">
        <f t="shared" si="9"/>
        <v>0</v>
      </c>
      <c r="Q118" s="266">
        <f t="shared" si="10"/>
        <v>0</v>
      </c>
      <c r="R118" s="209"/>
      <c r="S118" s="209"/>
      <c r="T118" s="293">
        <f t="shared" si="11"/>
        <v>0</v>
      </c>
      <c r="U118" s="293">
        <f t="shared" si="12"/>
        <v>0</v>
      </c>
      <c r="V118" s="293">
        <f t="shared" si="13"/>
        <v>0</v>
      </c>
      <c r="X118" s="148"/>
      <c r="Y118" s="148"/>
      <c r="Z118" s="148"/>
      <c r="AA118" s="150"/>
      <c r="AB118" s="148"/>
      <c r="AC118" s="148"/>
      <c r="AD118" s="150"/>
      <c r="AE118" s="148"/>
      <c r="AF118" s="148"/>
      <c r="AG118" s="150"/>
    </row>
    <row r="119" spans="1:33" ht="24" customHeight="1">
      <c r="A119" s="145"/>
      <c r="B119" s="304" t="s">
        <v>289</v>
      </c>
      <c r="C119" s="307" t="s">
        <v>294</v>
      </c>
      <c r="D119" s="158" t="s">
        <v>295</v>
      </c>
      <c r="E119" s="197" t="s">
        <v>285</v>
      </c>
      <c r="F119" s="198"/>
      <c r="G119" s="270" t="s">
        <v>273</v>
      </c>
      <c r="H119" s="213"/>
      <c r="I119" s="214"/>
      <c r="J119" s="296"/>
      <c r="K119" s="296">
        <v>1</v>
      </c>
      <c r="L119" s="273">
        <f t="shared" si="7"/>
        <v>0</v>
      </c>
      <c r="M119" s="190"/>
      <c r="N119" s="273">
        <f t="shared" si="8"/>
        <v>0</v>
      </c>
      <c r="O119" s="191"/>
      <c r="P119" s="279">
        <f t="shared" si="9"/>
        <v>0</v>
      </c>
      <c r="Q119" s="280">
        <f t="shared" si="10"/>
        <v>0</v>
      </c>
      <c r="R119" s="192"/>
      <c r="S119" s="192"/>
      <c r="T119" s="288">
        <f t="shared" si="11"/>
        <v>0</v>
      </c>
      <c r="U119" s="288">
        <f t="shared" si="12"/>
        <v>0</v>
      </c>
      <c r="V119" s="288">
        <f t="shared" si="13"/>
        <v>0</v>
      </c>
      <c r="X119" s="148"/>
      <c r="Y119" s="148"/>
      <c r="Z119" s="148"/>
      <c r="AA119" s="150"/>
      <c r="AB119" s="148"/>
      <c r="AC119" s="148"/>
      <c r="AD119" s="150"/>
      <c r="AE119" s="148"/>
      <c r="AF119" s="148"/>
      <c r="AG119" s="150"/>
    </row>
    <row r="120" spans="1:33" ht="24" customHeight="1">
      <c r="A120" s="145"/>
      <c r="B120" s="308"/>
      <c r="C120" s="307" t="s">
        <v>294</v>
      </c>
      <c r="D120" s="158" t="s">
        <v>280</v>
      </c>
      <c r="E120" s="164" t="s">
        <v>285</v>
      </c>
      <c r="F120" s="165"/>
      <c r="G120" s="256" t="s">
        <v>273</v>
      </c>
      <c r="H120" s="166"/>
      <c r="I120" s="167"/>
      <c r="J120" s="168"/>
      <c r="K120" s="168">
        <v>1</v>
      </c>
      <c r="L120" s="259">
        <f t="shared" si="7"/>
        <v>0</v>
      </c>
      <c r="M120" s="187"/>
      <c r="N120" s="259">
        <f t="shared" si="8"/>
        <v>0</v>
      </c>
      <c r="O120" s="195"/>
      <c r="P120" s="263">
        <f t="shared" si="9"/>
        <v>0</v>
      </c>
      <c r="Q120" s="264">
        <f t="shared" si="10"/>
        <v>0</v>
      </c>
      <c r="R120" s="161"/>
      <c r="S120" s="161"/>
      <c r="T120" s="268">
        <f t="shared" si="11"/>
        <v>0</v>
      </c>
      <c r="U120" s="268">
        <f t="shared" si="12"/>
        <v>0</v>
      </c>
      <c r="V120" s="268">
        <f t="shared" si="13"/>
        <v>0</v>
      </c>
      <c r="X120" s="148"/>
      <c r="Y120" s="148"/>
      <c r="Z120" s="148"/>
      <c r="AA120" s="150"/>
      <c r="AB120" s="148"/>
      <c r="AC120" s="148"/>
      <c r="AD120" s="150"/>
      <c r="AE120" s="148"/>
      <c r="AF120" s="148"/>
      <c r="AG120" s="150"/>
    </row>
    <row r="121" spans="1:33" ht="24" customHeight="1">
      <c r="A121" s="145"/>
      <c r="B121" s="308"/>
      <c r="C121" s="309" t="s">
        <v>294</v>
      </c>
      <c r="D121" s="169" t="s">
        <v>297</v>
      </c>
      <c r="E121" s="170" t="s">
        <v>285</v>
      </c>
      <c r="F121" s="171"/>
      <c r="G121" s="257" t="s">
        <v>273</v>
      </c>
      <c r="H121" s="172"/>
      <c r="I121" s="173"/>
      <c r="J121" s="174"/>
      <c r="K121" s="174">
        <v>1</v>
      </c>
      <c r="L121" s="260">
        <f t="shared" si="7"/>
        <v>0</v>
      </c>
      <c r="M121" s="188"/>
      <c r="N121" s="260">
        <f t="shared" si="8"/>
        <v>0</v>
      </c>
      <c r="O121" s="196"/>
      <c r="P121" s="265">
        <f t="shared" si="9"/>
        <v>0</v>
      </c>
      <c r="Q121" s="266">
        <f t="shared" si="10"/>
        <v>0</v>
      </c>
      <c r="R121" s="177"/>
      <c r="S121" s="177"/>
      <c r="T121" s="269">
        <f t="shared" si="11"/>
        <v>0</v>
      </c>
      <c r="U121" s="269">
        <f t="shared" si="12"/>
        <v>0</v>
      </c>
      <c r="V121" s="269">
        <f t="shared" si="13"/>
        <v>0</v>
      </c>
      <c r="X121" s="148"/>
      <c r="Y121" s="148"/>
      <c r="Z121" s="148"/>
      <c r="AA121" s="150"/>
      <c r="AB121" s="148"/>
      <c r="AC121" s="148"/>
      <c r="AD121" s="150"/>
      <c r="AE121" s="148"/>
      <c r="AF121" s="148"/>
      <c r="AG121" s="150"/>
    </row>
    <row r="122" spans="1:33" ht="24" customHeight="1">
      <c r="A122" s="145"/>
      <c r="B122" s="308"/>
      <c r="C122" s="307" t="s">
        <v>298</v>
      </c>
      <c r="D122" s="158" t="s">
        <v>295</v>
      </c>
      <c r="E122" s="197" t="s">
        <v>285</v>
      </c>
      <c r="F122" s="198"/>
      <c r="G122" s="270" t="s">
        <v>273</v>
      </c>
      <c r="H122" s="213"/>
      <c r="I122" s="214"/>
      <c r="J122" s="296"/>
      <c r="K122" s="296">
        <v>1</v>
      </c>
      <c r="L122" s="273">
        <f t="shared" si="7"/>
        <v>0</v>
      </c>
      <c r="M122" s="190"/>
      <c r="N122" s="273">
        <f t="shared" si="8"/>
        <v>0</v>
      </c>
      <c r="O122" s="199"/>
      <c r="P122" s="279">
        <f t="shared" si="9"/>
        <v>0</v>
      </c>
      <c r="Q122" s="280">
        <f t="shared" si="10"/>
        <v>0</v>
      </c>
      <c r="R122" s="192"/>
      <c r="S122" s="192"/>
      <c r="T122" s="288">
        <f t="shared" si="11"/>
        <v>0</v>
      </c>
      <c r="U122" s="288">
        <f t="shared" si="12"/>
        <v>0</v>
      </c>
      <c r="V122" s="288">
        <f t="shared" si="13"/>
        <v>0</v>
      </c>
      <c r="X122" s="148"/>
      <c r="Y122" s="148"/>
      <c r="Z122" s="148"/>
      <c r="AA122" s="150"/>
      <c r="AB122" s="148"/>
      <c r="AC122" s="148"/>
      <c r="AD122" s="150"/>
      <c r="AE122" s="148"/>
      <c r="AF122" s="148"/>
      <c r="AG122" s="150"/>
    </row>
    <row r="123" spans="1:33" ht="24" customHeight="1">
      <c r="A123" s="145"/>
      <c r="B123" s="308"/>
      <c r="C123" s="307" t="s">
        <v>298</v>
      </c>
      <c r="D123" s="158" t="s">
        <v>280</v>
      </c>
      <c r="E123" s="164" t="s">
        <v>285</v>
      </c>
      <c r="F123" s="165"/>
      <c r="G123" s="256" t="s">
        <v>273</v>
      </c>
      <c r="H123" s="166"/>
      <c r="I123" s="167"/>
      <c r="J123" s="168"/>
      <c r="K123" s="168">
        <v>1</v>
      </c>
      <c r="L123" s="259">
        <f t="shared" si="7"/>
        <v>0</v>
      </c>
      <c r="M123" s="187"/>
      <c r="N123" s="259">
        <f t="shared" si="8"/>
        <v>0</v>
      </c>
      <c r="O123" s="195"/>
      <c r="P123" s="263">
        <f t="shared" si="9"/>
        <v>0</v>
      </c>
      <c r="Q123" s="264">
        <f t="shared" si="10"/>
        <v>0</v>
      </c>
      <c r="R123" s="161"/>
      <c r="S123" s="161"/>
      <c r="T123" s="268">
        <f t="shared" si="11"/>
        <v>0</v>
      </c>
      <c r="U123" s="268">
        <f t="shared" si="12"/>
        <v>0</v>
      </c>
      <c r="V123" s="268">
        <f t="shared" si="13"/>
        <v>0</v>
      </c>
      <c r="X123" s="148"/>
      <c r="Y123" s="148"/>
      <c r="Z123" s="148"/>
      <c r="AA123" s="150"/>
      <c r="AB123" s="148"/>
      <c r="AC123" s="148"/>
      <c r="AD123" s="150"/>
      <c r="AE123" s="148"/>
      <c r="AF123" s="148"/>
      <c r="AG123" s="150"/>
    </row>
    <row r="124" spans="1:33" ht="24" customHeight="1">
      <c r="A124" s="145"/>
      <c r="B124" s="308"/>
      <c r="C124" s="307" t="s">
        <v>298</v>
      </c>
      <c r="D124" s="158" t="s">
        <v>299</v>
      </c>
      <c r="E124" s="197" t="s">
        <v>285</v>
      </c>
      <c r="F124" s="198"/>
      <c r="G124" s="256" t="s">
        <v>273</v>
      </c>
      <c r="H124" s="213"/>
      <c r="I124" s="214"/>
      <c r="J124" s="167"/>
      <c r="K124" s="214">
        <v>1</v>
      </c>
      <c r="L124" s="275">
        <f t="shared" si="7"/>
        <v>0</v>
      </c>
      <c r="M124" s="200"/>
      <c r="N124" s="259">
        <f t="shared" si="8"/>
        <v>0</v>
      </c>
      <c r="O124" s="195"/>
      <c r="P124" s="263">
        <f t="shared" si="9"/>
        <v>0</v>
      </c>
      <c r="Q124" s="264">
        <f t="shared" si="10"/>
        <v>0</v>
      </c>
      <c r="R124" s="161"/>
      <c r="S124" s="161"/>
      <c r="T124" s="268">
        <f t="shared" si="11"/>
        <v>0</v>
      </c>
      <c r="U124" s="268">
        <f t="shared" si="12"/>
        <v>0</v>
      </c>
      <c r="V124" s="268">
        <f t="shared" si="13"/>
        <v>0</v>
      </c>
      <c r="X124" s="148"/>
      <c r="Y124" s="148"/>
      <c r="Z124" s="148"/>
      <c r="AA124" s="150"/>
      <c r="AB124" s="148"/>
      <c r="AC124" s="148"/>
      <c r="AD124" s="150"/>
      <c r="AE124" s="148"/>
      <c r="AF124" s="148"/>
      <c r="AG124" s="150"/>
    </row>
    <row r="125" spans="1:33" ht="24" customHeight="1">
      <c r="A125" s="145"/>
      <c r="B125" s="308"/>
      <c r="C125" s="307" t="s">
        <v>298</v>
      </c>
      <c r="D125" s="158" t="s">
        <v>297</v>
      </c>
      <c r="E125" s="164" t="s">
        <v>285</v>
      </c>
      <c r="F125" s="165"/>
      <c r="G125" s="256" t="s">
        <v>273</v>
      </c>
      <c r="H125" s="166"/>
      <c r="I125" s="167"/>
      <c r="J125" s="168"/>
      <c r="K125" s="168">
        <v>1</v>
      </c>
      <c r="L125" s="259">
        <f t="shared" si="7"/>
        <v>0</v>
      </c>
      <c r="M125" s="187"/>
      <c r="N125" s="259">
        <f t="shared" si="8"/>
        <v>0</v>
      </c>
      <c r="O125" s="195"/>
      <c r="P125" s="263">
        <f t="shared" si="9"/>
        <v>0</v>
      </c>
      <c r="Q125" s="264">
        <f t="shared" si="10"/>
        <v>0</v>
      </c>
      <c r="R125" s="161"/>
      <c r="S125" s="161"/>
      <c r="T125" s="268">
        <f t="shared" si="11"/>
        <v>0</v>
      </c>
      <c r="U125" s="268">
        <f t="shared" ref="U125:U164" si="14">ROUNDDOWN(R125*N125,0)</f>
        <v>0</v>
      </c>
      <c r="V125" s="268">
        <f t="shared" ref="V125:V164" si="15">ROUNDDOWN(P125*T125,0)</f>
        <v>0</v>
      </c>
      <c r="X125" s="148"/>
      <c r="Y125" s="148"/>
      <c r="Z125" s="148"/>
      <c r="AA125" s="150"/>
      <c r="AB125" s="148"/>
      <c r="AC125" s="148"/>
      <c r="AD125" s="150"/>
      <c r="AE125" s="148"/>
      <c r="AF125" s="148"/>
      <c r="AG125" s="150"/>
    </row>
    <row r="126" spans="1:33" ht="24" customHeight="1">
      <c r="A126" s="145"/>
      <c r="B126" s="308"/>
      <c r="C126" s="307" t="s">
        <v>298</v>
      </c>
      <c r="D126" s="158" t="s">
        <v>300</v>
      </c>
      <c r="E126" s="164" t="s">
        <v>285</v>
      </c>
      <c r="F126" s="165"/>
      <c r="G126" s="256" t="s">
        <v>273</v>
      </c>
      <c r="H126" s="166"/>
      <c r="I126" s="167"/>
      <c r="J126" s="168"/>
      <c r="K126" s="168">
        <v>1</v>
      </c>
      <c r="L126" s="259">
        <f t="shared" si="7"/>
        <v>0</v>
      </c>
      <c r="M126" s="187"/>
      <c r="N126" s="259">
        <f t="shared" si="8"/>
        <v>0</v>
      </c>
      <c r="O126" s="195"/>
      <c r="P126" s="263">
        <f t="shared" si="9"/>
        <v>0</v>
      </c>
      <c r="Q126" s="264">
        <f t="shared" si="10"/>
        <v>0</v>
      </c>
      <c r="R126" s="161"/>
      <c r="S126" s="161"/>
      <c r="T126" s="268">
        <f t="shared" si="11"/>
        <v>0</v>
      </c>
      <c r="U126" s="268">
        <f t="shared" si="14"/>
        <v>0</v>
      </c>
      <c r="V126" s="268">
        <f t="shared" si="15"/>
        <v>0</v>
      </c>
      <c r="X126" s="148"/>
      <c r="Y126" s="148"/>
      <c r="Z126" s="148"/>
      <c r="AA126" s="150"/>
      <c r="AB126" s="148"/>
      <c r="AC126" s="148"/>
      <c r="AD126" s="150"/>
      <c r="AE126" s="148"/>
      <c r="AF126" s="148"/>
      <c r="AG126" s="150"/>
    </row>
    <row r="127" spans="1:33" ht="24" customHeight="1">
      <c r="A127" s="145"/>
      <c r="B127" s="308"/>
      <c r="C127" s="309" t="s">
        <v>298</v>
      </c>
      <c r="D127" s="169"/>
      <c r="E127" s="170" t="s">
        <v>285</v>
      </c>
      <c r="F127" s="171"/>
      <c r="G127" s="257" t="s">
        <v>273</v>
      </c>
      <c r="H127" s="172"/>
      <c r="I127" s="173"/>
      <c r="J127" s="174"/>
      <c r="K127" s="174">
        <v>1</v>
      </c>
      <c r="L127" s="260">
        <f t="shared" si="7"/>
        <v>0</v>
      </c>
      <c r="M127" s="188"/>
      <c r="N127" s="260">
        <f t="shared" si="8"/>
        <v>0</v>
      </c>
      <c r="O127" s="196"/>
      <c r="P127" s="265">
        <f t="shared" si="9"/>
        <v>0</v>
      </c>
      <c r="Q127" s="266">
        <f t="shared" si="10"/>
        <v>0</v>
      </c>
      <c r="R127" s="177"/>
      <c r="S127" s="177"/>
      <c r="T127" s="269">
        <f t="shared" si="11"/>
        <v>0</v>
      </c>
      <c r="U127" s="269">
        <f t="shared" si="14"/>
        <v>0</v>
      </c>
      <c r="V127" s="269">
        <f t="shared" si="15"/>
        <v>0</v>
      </c>
      <c r="X127" s="148"/>
      <c r="Y127" s="148"/>
      <c r="Z127" s="148"/>
      <c r="AA127" s="150"/>
      <c r="AB127" s="148"/>
      <c r="AC127" s="148"/>
      <c r="AD127" s="150"/>
      <c r="AE127" s="148"/>
      <c r="AF127" s="148"/>
      <c r="AG127" s="150"/>
    </row>
    <row r="128" spans="1:33" ht="24" customHeight="1">
      <c r="A128" s="145"/>
      <c r="B128" s="308"/>
      <c r="C128" s="307" t="s">
        <v>387</v>
      </c>
      <c r="D128" s="158" t="s">
        <v>388</v>
      </c>
      <c r="E128" s="197" t="s">
        <v>422</v>
      </c>
      <c r="F128" s="198"/>
      <c r="G128" s="270" t="s">
        <v>273</v>
      </c>
      <c r="H128" s="214"/>
      <c r="I128" s="214"/>
      <c r="J128" s="214"/>
      <c r="K128" s="296">
        <v>1</v>
      </c>
      <c r="L128" s="273">
        <f t="shared" ref="L128:L164" si="16">ROUNDDOWN(H128*I128*J128*K128,3)</f>
        <v>0</v>
      </c>
      <c r="M128" s="200"/>
      <c r="N128" s="273">
        <f t="shared" ref="N128:N164" si="17">M128*L128</f>
        <v>0</v>
      </c>
      <c r="O128" s="211"/>
      <c r="P128" s="279">
        <f t="shared" ref="P128:P164" si="18">L128*O128</f>
        <v>0</v>
      </c>
      <c r="Q128" s="280">
        <f t="shared" ref="Q128:Q164" si="19">N128-P128</f>
        <v>0</v>
      </c>
      <c r="R128" s="192"/>
      <c r="S128" s="192"/>
      <c r="T128" s="288">
        <f t="shared" ref="T128:T164" si="20">IF(S128="",R128,MIN(R128:S128))</f>
        <v>0</v>
      </c>
      <c r="U128" s="288">
        <f t="shared" si="14"/>
        <v>0</v>
      </c>
      <c r="V128" s="288">
        <f t="shared" si="15"/>
        <v>0</v>
      </c>
      <c r="X128" s="148"/>
      <c r="Y128" s="148"/>
      <c r="Z128" s="148"/>
      <c r="AA128" s="150"/>
      <c r="AB128" s="148"/>
      <c r="AC128" s="148"/>
      <c r="AD128" s="150"/>
      <c r="AE128" s="148"/>
      <c r="AF128" s="148"/>
      <c r="AG128" s="150"/>
    </row>
    <row r="129" spans="1:33" ht="24" customHeight="1">
      <c r="A129" s="145"/>
      <c r="B129" s="308"/>
      <c r="C129" s="307" t="s">
        <v>387</v>
      </c>
      <c r="D129" s="158" t="s">
        <v>389</v>
      </c>
      <c r="E129" s="164" t="s">
        <v>422</v>
      </c>
      <c r="F129" s="165"/>
      <c r="G129" s="256" t="s">
        <v>273</v>
      </c>
      <c r="H129" s="167"/>
      <c r="I129" s="167"/>
      <c r="J129" s="167"/>
      <c r="K129" s="168">
        <v>1</v>
      </c>
      <c r="L129" s="259">
        <f t="shared" si="16"/>
        <v>0</v>
      </c>
      <c r="M129" s="162"/>
      <c r="N129" s="259">
        <f t="shared" si="17"/>
        <v>0</v>
      </c>
      <c r="O129" s="163"/>
      <c r="P129" s="263">
        <f t="shared" si="18"/>
        <v>0</v>
      </c>
      <c r="Q129" s="264">
        <f t="shared" si="19"/>
        <v>0</v>
      </c>
      <c r="R129" s="161"/>
      <c r="S129" s="161"/>
      <c r="T129" s="268">
        <f t="shared" si="20"/>
        <v>0</v>
      </c>
      <c r="U129" s="268">
        <f t="shared" si="14"/>
        <v>0</v>
      </c>
      <c r="V129" s="268">
        <f t="shared" si="15"/>
        <v>0</v>
      </c>
      <c r="X129" s="148"/>
      <c r="Y129" s="148"/>
      <c r="Z129" s="148"/>
      <c r="AA129" s="150"/>
      <c r="AB129" s="148"/>
      <c r="AC129" s="148"/>
      <c r="AD129" s="150"/>
      <c r="AE129" s="148"/>
      <c r="AF129" s="148"/>
      <c r="AG129" s="150"/>
    </row>
    <row r="130" spans="1:33" ht="24" customHeight="1">
      <c r="A130" s="145"/>
      <c r="B130" s="308"/>
      <c r="C130" s="307" t="s">
        <v>387</v>
      </c>
      <c r="D130" s="158" t="s">
        <v>300</v>
      </c>
      <c r="E130" s="164" t="s">
        <v>422</v>
      </c>
      <c r="F130" s="165"/>
      <c r="G130" s="256" t="s">
        <v>273</v>
      </c>
      <c r="H130" s="167"/>
      <c r="I130" s="167"/>
      <c r="J130" s="167"/>
      <c r="K130" s="168">
        <v>1</v>
      </c>
      <c r="L130" s="259">
        <f t="shared" si="16"/>
        <v>0</v>
      </c>
      <c r="M130" s="162"/>
      <c r="N130" s="259">
        <f t="shared" si="17"/>
        <v>0</v>
      </c>
      <c r="O130" s="163"/>
      <c r="P130" s="263">
        <f t="shared" si="18"/>
        <v>0</v>
      </c>
      <c r="Q130" s="264">
        <f t="shared" si="19"/>
        <v>0</v>
      </c>
      <c r="R130" s="161"/>
      <c r="S130" s="161"/>
      <c r="T130" s="268">
        <f t="shared" si="20"/>
        <v>0</v>
      </c>
      <c r="U130" s="268">
        <f t="shared" si="14"/>
        <v>0</v>
      </c>
      <c r="V130" s="268">
        <f t="shared" si="15"/>
        <v>0</v>
      </c>
      <c r="X130" s="148"/>
      <c r="Y130" s="148"/>
      <c r="Z130" s="148"/>
      <c r="AA130" s="150"/>
      <c r="AB130" s="148"/>
      <c r="AC130" s="148"/>
      <c r="AD130" s="150"/>
      <c r="AE130" s="148"/>
      <c r="AF130" s="148"/>
      <c r="AG130" s="150"/>
    </row>
    <row r="131" spans="1:33" ht="24" customHeight="1">
      <c r="A131" s="145"/>
      <c r="B131" s="308"/>
      <c r="C131" s="307" t="s">
        <v>387</v>
      </c>
      <c r="D131" s="158" t="s">
        <v>390</v>
      </c>
      <c r="E131" s="164" t="s">
        <v>422</v>
      </c>
      <c r="F131" s="165"/>
      <c r="G131" s="256" t="s">
        <v>273</v>
      </c>
      <c r="H131" s="167"/>
      <c r="I131" s="167"/>
      <c r="J131" s="167"/>
      <c r="K131" s="168">
        <v>1</v>
      </c>
      <c r="L131" s="259">
        <f t="shared" si="16"/>
        <v>0</v>
      </c>
      <c r="M131" s="162"/>
      <c r="N131" s="259">
        <f t="shared" si="17"/>
        <v>0</v>
      </c>
      <c r="O131" s="163"/>
      <c r="P131" s="263">
        <f t="shared" si="18"/>
        <v>0</v>
      </c>
      <c r="Q131" s="264">
        <f t="shared" si="19"/>
        <v>0</v>
      </c>
      <c r="R131" s="161"/>
      <c r="S131" s="161"/>
      <c r="T131" s="268">
        <f t="shared" si="20"/>
        <v>0</v>
      </c>
      <c r="U131" s="268">
        <f t="shared" si="14"/>
        <v>0</v>
      </c>
      <c r="V131" s="268">
        <f t="shared" si="15"/>
        <v>0</v>
      </c>
      <c r="X131" s="148"/>
      <c r="Y131" s="148"/>
      <c r="Z131" s="148"/>
      <c r="AA131" s="150"/>
      <c r="AB131" s="148"/>
      <c r="AC131" s="148"/>
      <c r="AD131" s="150"/>
      <c r="AE131" s="148"/>
      <c r="AF131" s="148"/>
      <c r="AG131" s="150"/>
    </row>
    <row r="132" spans="1:33" ht="24" customHeight="1">
      <c r="A132" s="145"/>
      <c r="B132" s="308"/>
      <c r="C132" s="307" t="s">
        <v>387</v>
      </c>
      <c r="D132" s="158" t="s">
        <v>391</v>
      </c>
      <c r="E132" s="164" t="s">
        <v>422</v>
      </c>
      <c r="F132" s="165"/>
      <c r="G132" s="256" t="s">
        <v>273</v>
      </c>
      <c r="H132" s="167"/>
      <c r="I132" s="167"/>
      <c r="J132" s="167"/>
      <c r="K132" s="168">
        <v>1</v>
      </c>
      <c r="L132" s="259">
        <f t="shared" si="16"/>
        <v>0</v>
      </c>
      <c r="M132" s="162"/>
      <c r="N132" s="259">
        <f t="shared" si="17"/>
        <v>0</v>
      </c>
      <c r="O132" s="163"/>
      <c r="P132" s="263">
        <f t="shared" si="18"/>
        <v>0</v>
      </c>
      <c r="Q132" s="264">
        <f t="shared" si="19"/>
        <v>0</v>
      </c>
      <c r="R132" s="161"/>
      <c r="S132" s="161"/>
      <c r="T132" s="268">
        <f t="shared" si="20"/>
        <v>0</v>
      </c>
      <c r="U132" s="268">
        <f t="shared" si="14"/>
        <v>0</v>
      </c>
      <c r="V132" s="268">
        <f t="shared" si="15"/>
        <v>0</v>
      </c>
      <c r="X132" s="148"/>
      <c r="Y132" s="148"/>
      <c r="Z132" s="148"/>
      <c r="AA132" s="150"/>
      <c r="AB132" s="148"/>
      <c r="AC132" s="148"/>
      <c r="AD132" s="150"/>
      <c r="AE132" s="148"/>
      <c r="AF132" s="148"/>
      <c r="AG132" s="150"/>
    </row>
    <row r="133" spans="1:33" ht="24" customHeight="1">
      <c r="A133" s="145"/>
      <c r="B133" s="308"/>
      <c r="C133" s="307" t="s">
        <v>387</v>
      </c>
      <c r="D133" s="158"/>
      <c r="E133" s="164" t="s">
        <v>422</v>
      </c>
      <c r="F133" s="165"/>
      <c r="G133" s="256" t="s">
        <v>273</v>
      </c>
      <c r="H133" s="167"/>
      <c r="I133" s="167"/>
      <c r="J133" s="167"/>
      <c r="K133" s="168">
        <v>1</v>
      </c>
      <c r="L133" s="259">
        <f t="shared" si="16"/>
        <v>0</v>
      </c>
      <c r="M133" s="162"/>
      <c r="N133" s="259">
        <f t="shared" si="17"/>
        <v>0</v>
      </c>
      <c r="O133" s="163"/>
      <c r="P133" s="263">
        <f t="shared" si="18"/>
        <v>0</v>
      </c>
      <c r="Q133" s="264">
        <f t="shared" si="19"/>
        <v>0</v>
      </c>
      <c r="R133" s="161"/>
      <c r="S133" s="161"/>
      <c r="T133" s="268">
        <f t="shared" si="20"/>
        <v>0</v>
      </c>
      <c r="U133" s="268">
        <f t="shared" si="14"/>
        <v>0</v>
      </c>
      <c r="V133" s="268">
        <f t="shared" si="15"/>
        <v>0</v>
      </c>
      <c r="X133" s="148"/>
      <c r="Y133" s="148"/>
      <c r="Z133" s="148"/>
      <c r="AA133" s="150"/>
      <c r="AB133" s="148"/>
      <c r="AC133" s="148"/>
      <c r="AD133" s="150"/>
      <c r="AE133" s="148"/>
      <c r="AF133" s="148"/>
      <c r="AG133" s="150"/>
    </row>
    <row r="134" spans="1:33" ht="24" customHeight="1">
      <c r="A134" s="145"/>
      <c r="B134" s="308"/>
      <c r="C134" s="309" t="s">
        <v>387</v>
      </c>
      <c r="D134" s="169"/>
      <c r="E134" s="170" t="s">
        <v>422</v>
      </c>
      <c r="F134" s="171"/>
      <c r="G134" s="257" t="s">
        <v>273</v>
      </c>
      <c r="H134" s="173"/>
      <c r="I134" s="173"/>
      <c r="J134" s="173"/>
      <c r="K134" s="174">
        <v>1</v>
      </c>
      <c r="L134" s="260">
        <f t="shared" si="16"/>
        <v>0</v>
      </c>
      <c r="M134" s="178"/>
      <c r="N134" s="260">
        <f t="shared" si="17"/>
        <v>0</v>
      </c>
      <c r="O134" s="204"/>
      <c r="P134" s="265">
        <f t="shared" si="18"/>
        <v>0</v>
      </c>
      <c r="Q134" s="266">
        <f t="shared" si="19"/>
        <v>0</v>
      </c>
      <c r="R134" s="177"/>
      <c r="S134" s="177"/>
      <c r="T134" s="269">
        <f t="shared" si="20"/>
        <v>0</v>
      </c>
      <c r="U134" s="269">
        <f t="shared" si="14"/>
        <v>0</v>
      </c>
      <c r="V134" s="269">
        <f t="shared" si="15"/>
        <v>0</v>
      </c>
      <c r="X134" s="148"/>
      <c r="Y134" s="148"/>
      <c r="Z134" s="148"/>
      <c r="AA134" s="150"/>
      <c r="AB134" s="148"/>
      <c r="AC134" s="148"/>
      <c r="AD134" s="150"/>
      <c r="AE134" s="148"/>
      <c r="AF134" s="148"/>
      <c r="AG134" s="150"/>
    </row>
    <row r="135" spans="1:33" ht="24" customHeight="1">
      <c r="A135" s="145"/>
      <c r="B135" s="308"/>
      <c r="C135" s="305" t="s">
        <v>314</v>
      </c>
      <c r="D135" s="154"/>
      <c r="E135" s="180"/>
      <c r="F135" s="181"/>
      <c r="G135" s="255" t="s">
        <v>273</v>
      </c>
      <c r="H135" s="182"/>
      <c r="I135" s="183"/>
      <c r="J135" s="183"/>
      <c r="K135" s="184">
        <v>1</v>
      </c>
      <c r="L135" s="258">
        <f t="shared" si="16"/>
        <v>0</v>
      </c>
      <c r="M135" s="179"/>
      <c r="N135" s="258">
        <f t="shared" si="17"/>
        <v>0</v>
      </c>
      <c r="O135" s="201"/>
      <c r="P135" s="261">
        <f t="shared" si="18"/>
        <v>0</v>
      </c>
      <c r="Q135" s="262">
        <f t="shared" si="19"/>
        <v>0</v>
      </c>
      <c r="R135" s="157"/>
      <c r="S135" s="157"/>
      <c r="T135" s="267">
        <f t="shared" si="20"/>
        <v>0</v>
      </c>
      <c r="U135" s="267">
        <f t="shared" si="14"/>
        <v>0</v>
      </c>
      <c r="V135" s="267">
        <f t="shared" si="15"/>
        <v>0</v>
      </c>
      <c r="X135" s="148"/>
      <c r="Y135" s="148"/>
      <c r="Z135" s="148"/>
      <c r="AA135" s="150"/>
      <c r="AB135" s="148"/>
      <c r="AC135" s="148"/>
      <c r="AD135" s="150"/>
      <c r="AE135" s="148"/>
      <c r="AF135" s="148"/>
      <c r="AG135" s="150"/>
    </row>
    <row r="136" spans="1:33" ht="24" customHeight="1">
      <c r="A136" s="145"/>
      <c r="B136" s="308"/>
      <c r="C136" s="307" t="s">
        <v>314</v>
      </c>
      <c r="D136" s="158"/>
      <c r="E136" s="164"/>
      <c r="F136" s="165"/>
      <c r="G136" s="256" t="s">
        <v>273</v>
      </c>
      <c r="H136" s="167"/>
      <c r="I136" s="167"/>
      <c r="J136" s="167"/>
      <c r="K136" s="168">
        <v>1</v>
      </c>
      <c r="L136" s="259">
        <f t="shared" si="16"/>
        <v>0</v>
      </c>
      <c r="M136" s="162"/>
      <c r="N136" s="259">
        <f t="shared" si="17"/>
        <v>0</v>
      </c>
      <c r="O136" s="163"/>
      <c r="P136" s="263">
        <f t="shared" si="18"/>
        <v>0</v>
      </c>
      <c r="Q136" s="264">
        <f t="shared" si="19"/>
        <v>0</v>
      </c>
      <c r="R136" s="161"/>
      <c r="S136" s="161"/>
      <c r="T136" s="268">
        <f t="shared" si="20"/>
        <v>0</v>
      </c>
      <c r="U136" s="268">
        <f t="shared" si="14"/>
        <v>0</v>
      </c>
      <c r="V136" s="268">
        <f t="shared" si="15"/>
        <v>0</v>
      </c>
      <c r="X136" s="148"/>
      <c r="Y136" s="148"/>
      <c r="Z136" s="148"/>
      <c r="AA136" s="150"/>
      <c r="AB136" s="148"/>
      <c r="AC136" s="148"/>
      <c r="AD136" s="150"/>
      <c r="AE136" s="148"/>
      <c r="AF136" s="148"/>
      <c r="AG136" s="150"/>
    </row>
    <row r="137" spans="1:33" ht="24" customHeight="1">
      <c r="A137" s="145"/>
      <c r="B137" s="308"/>
      <c r="C137" s="307" t="s">
        <v>314</v>
      </c>
      <c r="D137" s="158"/>
      <c r="E137" s="164"/>
      <c r="F137" s="165"/>
      <c r="G137" s="256" t="s">
        <v>273</v>
      </c>
      <c r="H137" s="167"/>
      <c r="I137" s="167"/>
      <c r="J137" s="167"/>
      <c r="K137" s="168">
        <v>1</v>
      </c>
      <c r="L137" s="259">
        <f t="shared" si="16"/>
        <v>0</v>
      </c>
      <c r="M137" s="162"/>
      <c r="N137" s="259">
        <f t="shared" si="17"/>
        <v>0</v>
      </c>
      <c r="O137" s="163"/>
      <c r="P137" s="263">
        <f t="shared" si="18"/>
        <v>0</v>
      </c>
      <c r="Q137" s="264">
        <f t="shared" si="19"/>
        <v>0</v>
      </c>
      <c r="R137" s="161"/>
      <c r="S137" s="161"/>
      <c r="T137" s="268">
        <f t="shared" si="20"/>
        <v>0</v>
      </c>
      <c r="U137" s="268">
        <f t="shared" si="14"/>
        <v>0</v>
      </c>
      <c r="V137" s="268">
        <f t="shared" si="15"/>
        <v>0</v>
      </c>
      <c r="X137" s="148"/>
      <c r="Y137" s="148"/>
      <c r="Z137" s="148"/>
      <c r="AA137" s="150"/>
      <c r="AB137" s="148"/>
      <c r="AC137" s="148"/>
      <c r="AD137" s="150"/>
      <c r="AE137" s="148"/>
      <c r="AF137" s="148"/>
      <c r="AG137" s="150"/>
    </row>
    <row r="138" spans="1:33" ht="24" customHeight="1">
      <c r="A138" s="145"/>
      <c r="B138" s="308"/>
      <c r="C138" s="309" t="s">
        <v>314</v>
      </c>
      <c r="D138" s="169"/>
      <c r="E138" s="170"/>
      <c r="F138" s="171"/>
      <c r="G138" s="257" t="s">
        <v>273</v>
      </c>
      <c r="H138" s="172"/>
      <c r="I138" s="173"/>
      <c r="J138" s="173"/>
      <c r="K138" s="174">
        <v>1</v>
      </c>
      <c r="L138" s="260">
        <f t="shared" si="16"/>
        <v>0</v>
      </c>
      <c r="M138" s="178"/>
      <c r="N138" s="260">
        <f t="shared" si="17"/>
        <v>0</v>
      </c>
      <c r="O138" s="204"/>
      <c r="P138" s="265">
        <f t="shared" si="18"/>
        <v>0</v>
      </c>
      <c r="Q138" s="266">
        <f t="shared" si="19"/>
        <v>0</v>
      </c>
      <c r="R138" s="177"/>
      <c r="S138" s="177"/>
      <c r="T138" s="269">
        <f t="shared" si="20"/>
        <v>0</v>
      </c>
      <c r="U138" s="269">
        <f t="shared" si="14"/>
        <v>0</v>
      </c>
      <c r="V138" s="269">
        <f t="shared" si="15"/>
        <v>0</v>
      </c>
      <c r="X138" s="148"/>
      <c r="Y138" s="148"/>
      <c r="Z138" s="148"/>
      <c r="AA138" s="150"/>
      <c r="AB138" s="148"/>
      <c r="AC138" s="148"/>
      <c r="AD138" s="150"/>
      <c r="AE138" s="148"/>
      <c r="AF138" s="148"/>
      <c r="AG138" s="150"/>
    </row>
    <row r="139" spans="1:33" ht="24" customHeight="1">
      <c r="A139" s="145"/>
      <c r="B139" s="306"/>
      <c r="C139" s="305" t="s">
        <v>315</v>
      </c>
      <c r="D139" s="154"/>
      <c r="E139" s="180" t="s">
        <v>292</v>
      </c>
      <c r="F139" s="181"/>
      <c r="G139" s="255" t="s">
        <v>273</v>
      </c>
      <c r="H139" s="182"/>
      <c r="I139" s="183"/>
      <c r="J139" s="183"/>
      <c r="K139" s="184">
        <v>1</v>
      </c>
      <c r="L139" s="258">
        <f t="shared" si="16"/>
        <v>0</v>
      </c>
      <c r="M139" s="179"/>
      <c r="N139" s="258">
        <f t="shared" si="17"/>
        <v>0</v>
      </c>
      <c r="O139" s="201"/>
      <c r="P139" s="283">
        <f t="shared" si="18"/>
        <v>0</v>
      </c>
      <c r="Q139" s="262">
        <f t="shared" si="19"/>
        <v>0</v>
      </c>
      <c r="R139" s="157"/>
      <c r="S139" s="157"/>
      <c r="T139" s="267">
        <f t="shared" si="20"/>
        <v>0</v>
      </c>
      <c r="U139" s="267">
        <f t="shared" si="14"/>
        <v>0</v>
      </c>
      <c r="V139" s="267">
        <f t="shared" si="15"/>
        <v>0</v>
      </c>
      <c r="X139" s="148"/>
      <c r="Y139" s="148"/>
      <c r="Z139" s="148"/>
      <c r="AA139" s="150"/>
      <c r="AB139" s="148"/>
      <c r="AC139" s="148"/>
      <c r="AD139" s="150"/>
      <c r="AE139" s="148"/>
      <c r="AF139" s="148"/>
      <c r="AG139" s="150"/>
    </row>
    <row r="140" spans="1:33" ht="24" customHeight="1">
      <c r="A140" s="145"/>
      <c r="B140" s="306"/>
      <c r="C140" s="309" t="s">
        <v>315</v>
      </c>
      <c r="D140" s="169"/>
      <c r="E140" s="170"/>
      <c r="F140" s="171"/>
      <c r="G140" s="257" t="s">
        <v>273</v>
      </c>
      <c r="H140" s="172"/>
      <c r="I140" s="173"/>
      <c r="J140" s="173"/>
      <c r="K140" s="174">
        <v>1</v>
      </c>
      <c r="L140" s="260">
        <f t="shared" si="16"/>
        <v>0</v>
      </c>
      <c r="M140" s="178"/>
      <c r="N140" s="260">
        <f t="shared" si="17"/>
        <v>0</v>
      </c>
      <c r="O140" s="204"/>
      <c r="P140" s="284">
        <f t="shared" si="18"/>
        <v>0</v>
      </c>
      <c r="Q140" s="266">
        <f t="shared" si="19"/>
        <v>0</v>
      </c>
      <c r="R140" s="209"/>
      <c r="S140" s="209"/>
      <c r="T140" s="293">
        <f t="shared" si="20"/>
        <v>0</v>
      </c>
      <c r="U140" s="293">
        <f t="shared" si="14"/>
        <v>0</v>
      </c>
      <c r="V140" s="293">
        <f t="shared" si="15"/>
        <v>0</v>
      </c>
      <c r="X140" s="148"/>
      <c r="Y140" s="148"/>
      <c r="Z140" s="148"/>
      <c r="AA140" s="150"/>
      <c r="AB140" s="148"/>
      <c r="AC140" s="148"/>
      <c r="AD140" s="150"/>
      <c r="AE140" s="148"/>
      <c r="AF140" s="148"/>
      <c r="AG140" s="150"/>
    </row>
    <row r="141" spans="1:33" ht="24" customHeight="1">
      <c r="A141" s="145"/>
      <c r="B141" s="306"/>
      <c r="C141" s="305" t="s">
        <v>316</v>
      </c>
      <c r="D141" s="154"/>
      <c r="E141" s="180" t="s">
        <v>292</v>
      </c>
      <c r="F141" s="181"/>
      <c r="G141" s="255" t="s">
        <v>273</v>
      </c>
      <c r="H141" s="182"/>
      <c r="I141" s="183"/>
      <c r="J141" s="183"/>
      <c r="K141" s="184">
        <v>1</v>
      </c>
      <c r="L141" s="258">
        <f t="shared" si="16"/>
        <v>0</v>
      </c>
      <c r="M141" s="179"/>
      <c r="N141" s="258">
        <f t="shared" si="17"/>
        <v>0</v>
      </c>
      <c r="O141" s="201"/>
      <c r="P141" s="283">
        <f t="shared" si="18"/>
        <v>0</v>
      </c>
      <c r="Q141" s="262">
        <f t="shared" si="19"/>
        <v>0</v>
      </c>
      <c r="R141" s="157"/>
      <c r="S141" s="157"/>
      <c r="T141" s="267">
        <f t="shared" si="20"/>
        <v>0</v>
      </c>
      <c r="U141" s="267">
        <f t="shared" si="14"/>
        <v>0</v>
      </c>
      <c r="V141" s="267">
        <f t="shared" si="15"/>
        <v>0</v>
      </c>
      <c r="X141" s="148"/>
      <c r="Y141" s="148"/>
      <c r="Z141" s="148"/>
      <c r="AA141" s="150"/>
      <c r="AB141" s="148"/>
      <c r="AC141" s="148"/>
      <c r="AD141" s="150"/>
      <c r="AE141" s="148"/>
      <c r="AF141" s="148"/>
      <c r="AG141" s="150"/>
    </row>
    <row r="142" spans="1:33" ht="24" customHeight="1">
      <c r="A142" s="145"/>
      <c r="B142" s="306"/>
      <c r="C142" s="309" t="s">
        <v>316</v>
      </c>
      <c r="D142" s="169"/>
      <c r="E142" s="202"/>
      <c r="F142" s="203"/>
      <c r="G142" s="271" t="s">
        <v>273</v>
      </c>
      <c r="H142" s="205"/>
      <c r="I142" s="206"/>
      <c r="J142" s="206"/>
      <c r="K142" s="215">
        <v>1</v>
      </c>
      <c r="L142" s="277">
        <f t="shared" si="16"/>
        <v>0</v>
      </c>
      <c r="M142" s="212"/>
      <c r="N142" s="277">
        <f t="shared" si="17"/>
        <v>0</v>
      </c>
      <c r="O142" s="208"/>
      <c r="P142" s="285">
        <f t="shared" si="18"/>
        <v>0</v>
      </c>
      <c r="Q142" s="282">
        <f t="shared" si="19"/>
        <v>0</v>
      </c>
      <c r="R142" s="209"/>
      <c r="S142" s="209"/>
      <c r="T142" s="293">
        <f t="shared" si="20"/>
        <v>0</v>
      </c>
      <c r="U142" s="293">
        <f t="shared" si="14"/>
        <v>0</v>
      </c>
      <c r="V142" s="293">
        <f t="shared" si="15"/>
        <v>0</v>
      </c>
      <c r="X142" s="148"/>
      <c r="Y142" s="148"/>
      <c r="Z142" s="148"/>
      <c r="AA142" s="150"/>
      <c r="AB142" s="148"/>
      <c r="AC142" s="148"/>
      <c r="AD142" s="150"/>
      <c r="AE142" s="148"/>
      <c r="AF142" s="148"/>
      <c r="AG142" s="150"/>
    </row>
    <row r="143" spans="1:33" ht="24" customHeight="1">
      <c r="A143" s="145"/>
      <c r="B143" s="308"/>
      <c r="C143" s="307"/>
      <c r="D143" s="158"/>
      <c r="E143" s="197"/>
      <c r="F143" s="198"/>
      <c r="G143" s="270"/>
      <c r="H143" s="214"/>
      <c r="I143" s="214"/>
      <c r="J143" s="214"/>
      <c r="K143" s="296">
        <v>1</v>
      </c>
      <c r="L143" s="273">
        <f t="shared" si="16"/>
        <v>0</v>
      </c>
      <c r="M143" s="200"/>
      <c r="N143" s="273">
        <f t="shared" si="17"/>
        <v>0</v>
      </c>
      <c r="O143" s="211"/>
      <c r="P143" s="279">
        <f t="shared" si="18"/>
        <v>0</v>
      </c>
      <c r="Q143" s="280">
        <f t="shared" si="19"/>
        <v>0</v>
      </c>
      <c r="R143" s="192"/>
      <c r="S143" s="192"/>
      <c r="T143" s="288">
        <f t="shared" si="20"/>
        <v>0</v>
      </c>
      <c r="U143" s="288">
        <f t="shared" si="14"/>
        <v>0</v>
      </c>
      <c r="V143" s="288">
        <f t="shared" si="15"/>
        <v>0</v>
      </c>
      <c r="X143" s="148"/>
      <c r="Y143" s="148"/>
      <c r="Z143" s="148"/>
      <c r="AA143" s="150"/>
      <c r="AB143" s="148"/>
      <c r="AC143" s="148"/>
      <c r="AD143" s="150"/>
      <c r="AE143" s="148"/>
      <c r="AF143" s="148"/>
      <c r="AG143" s="150"/>
    </row>
    <row r="144" spans="1:33" ht="24" customHeight="1">
      <c r="A144" s="145"/>
      <c r="B144" s="308"/>
      <c r="C144" s="307"/>
      <c r="D144" s="158"/>
      <c r="E144" s="164"/>
      <c r="F144" s="165"/>
      <c r="G144" s="256"/>
      <c r="H144" s="167"/>
      <c r="I144" s="167"/>
      <c r="J144" s="167"/>
      <c r="K144" s="168">
        <v>1</v>
      </c>
      <c r="L144" s="259">
        <f t="shared" si="16"/>
        <v>0</v>
      </c>
      <c r="M144" s="162"/>
      <c r="N144" s="259">
        <f t="shared" si="17"/>
        <v>0</v>
      </c>
      <c r="O144" s="163"/>
      <c r="P144" s="263">
        <f t="shared" si="18"/>
        <v>0</v>
      </c>
      <c r="Q144" s="264">
        <f t="shared" si="19"/>
        <v>0</v>
      </c>
      <c r="R144" s="161"/>
      <c r="S144" s="161"/>
      <c r="T144" s="268">
        <f t="shared" si="20"/>
        <v>0</v>
      </c>
      <c r="U144" s="268">
        <f t="shared" si="14"/>
        <v>0</v>
      </c>
      <c r="V144" s="268">
        <f t="shared" si="15"/>
        <v>0</v>
      </c>
      <c r="X144" s="148"/>
      <c r="Y144" s="148"/>
      <c r="Z144" s="148"/>
      <c r="AA144" s="150"/>
      <c r="AB144" s="148"/>
      <c r="AC144" s="148"/>
      <c r="AD144" s="150"/>
      <c r="AE144" s="148"/>
      <c r="AF144" s="148"/>
      <c r="AG144" s="150"/>
    </row>
    <row r="145" spans="1:33" ht="24" customHeight="1">
      <c r="A145" s="145"/>
      <c r="B145" s="308"/>
      <c r="C145" s="307"/>
      <c r="D145" s="158"/>
      <c r="E145" s="164"/>
      <c r="F145" s="165"/>
      <c r="G145" s="256" t="s">
        <v>273</v>
      </c>
      <c r="H145" s="167"/>
      <c r="I145" s="167"/>
      <c r="J145" s="167"/>
      <c r="K145" s="168">
        <v>1</v>
      </c>
      <c r="L145" s="259">
        <f t="shared" si="16"/>
        <v>0</v>
      </c>
      <c r="M145" s="162"/>
      <c r="N145" s="259">
        <f t="shared" si="17"/>
        <v>0</v>
      </c>
      <c r="O145" s="163"/>
      <c r="P145" s="263">
        <f t="shared" si="18"/>
        <v>0</v>
      </c>
      <c r="Q145" s="264">
        <f t="shared" si="19"/>
        <v>0</v>
      </c>
      <c r="R145" s="161"/>
      <c r="S145" s="161"/>
      <c r="T145" s="268">
        <f t="shared" si="20"/>
        <v>0</v>
      </c>
      <c r="U145" s="268">
        <f t="shared" si="14"/>
        <v>0</v>
      </c>
      <c r="V145" s="268">
        <f t="shared" si="15"/>
        <v>0</v>
      </c>
      <c r="X145" s="148"/>
      <c r="Y145" s="148"/>
      <c r="Z145" s="148"/>
      <c r="AA145" s="150"/>
      <c r="AB145" s="148"/>
      <c r="AC145" s="148"/>
      <c r="AD145" s="150"/>
      <c r="AE145" s="148"/>
      <c r="AF145" s="148"/>
      <c r="AG145" s="150"/>
    </row>
    <row r="146" spans="1:33" ht="24" customHeight="1">
      <c r="A146" s="145"/>
      <c r="B146" s="308"/>
      <c r="C146" s="307"/>
      <c r="D146" s="158"/>
      <c r="E146" s="164"/>
      <c r="F146" s="165"/>
      <c r="G146" s="256" t="s">
        <v>273</v>
      </c>
      <c r="H146" s="167"/>
      <c r="I146" s="167"/>
      <c r="J146" s="167"/>
      <c r="K146" s="168">
        <v>1</v>
      </c>
      <c r="L146" s="259">
        <f t="shared" si="16"/>
        <v>0</v>
      </c>
      <c r="M146" s="162"/>
      <c r="N146" s="259">
        <f t="shared" si="17"/>
        <v>0</v>
      </c>
      <c r="O146" s="163"/>
      <c r="P146" s="263">
        <f t="shared" si="18"/>
        <v>0</v>
      </c>
      <c r="Q146" s="264">
        <f t="shared" si="19"/>
        <v>0</v>
      </c>
      <c r="R146" s="161"/>
      <c r="S146" s="161"/>
      <c r="T146" s="268">
        <f t="shared" si="20"/>
        <v>0</v>
      </c>
      <c r="U146" s="268">
        <f t="shared" si="14"/>
        <v>0</v>
      </c>
      <c r="V146" s="268">
        <f t="shared" si="15"/>
        <v>0</v>
      </c>
      <c r="X146" s="148"/>
      <c r="Y146" s="148"/>
      <c r="Z146" s="148"/>
      <c r="AA146" s="150"/>
      <c r="AB146" s="148"/>
      <c r="AC146" s="148"/>
      <c r="AD146" s="150"/>
      <c r="AE146" s="148"/>
      <c r="AF146" s="148"/>
      <c r="AG146" s="150"/>
    </row>
    <row r="147" spans="1:33" ht="24" customHeight="1">
      <c r="A147" s="145"/>
      <c r="B147" s="308"/>
      <c r="C147" s="307"/>
      <c r="D147" s="158"/>
      <c r="E147" s="164"/>
      <c r="F147" s="165"/>
      <c r="G147" s="256" t="s">
        <v>273</v>
      </c>
      <c r="H147" s="167"/>
      <c r="I147" s="167"/>
      <c r="J147" s="167"/>
      <c r="K147" s="168">
        <v>1</v>
      </c>
      <c r="L147" s="259">
        <f t="shared" si="16"/>
        <v>0</v>
      </c>
      <c r="M147" s="162"/>
      <c r="N147" s="259">
        <f t="shared" si="17"/>
        <v>0</v>
      </c>
      <c r="O147" s="163"/>
      <c r="P147" s="263">
        <f t="shared" si="18"/>
        <v>0</v>
      </c>
      <c r="Q147" s="264">
        <f t="shared" si="19"/>
        <v>0</v>
      </c>
      <c r="R147" s="161"/>
      <c r="S147" s="161"/>
      <c r="T147" s="268">
        <f t="shared" si="20"/>
        <v>0</v>
      </c>
      <c r="U147" s="268">
        <f t="shared" si="14"/>
        <v>0</v>
      </c>
      <c r="V147" s="268">
        <f t="shared" si="15"/>
        <v>0</v>
      </c>
      <c r="X147" s="148"/>
      <c r="Y147" s="148"/>
      <c r="Z147" s="148"/>
      <c r="AA147" s="150"/>
      <c r="AB147" s="148"/>
      <c r="AC147" s="148"/>
      <c r="AD147" s="150"/>
      <c r="AE147" s="148"/>
      <c r="AF147" s="148"/>
      <c r="AG147" s="150"/>
    </row>
    <row r="148" spans="1:33" ht="24" customHeight="1">
      <c r="A148" s="145"/>
      <c r="B148" s="308"/>
      <c r="C148" s="307"/>
      <c r="D148" s="158"/>
      <c r="E148" s="164"/>
      <c r="F148" s="165"/>
      <c r="G148" s="256" t="s">
        <v>273</v>
      </c>
      <c r="H148" s="167"/>
      <c r="I148" s="167"/>
      <c r="J148" s="167"/>
      <c r="K148" s="168">
        <v>1</v>
      </c>
      <c r="L148" s="259">
        <f t="shared" si="16"/>
        <v>0</v>
      </c>
      <c r="M148" s="162"/>
      <c r="N148" s="259">
        <f t="shared" si="17"/>
        <v>0</v>
      </c>
      <c r="O148" s="163"/>
      <c r="P148" s="263">
        <f t="shared" si="18"/>
        <v>0</v>
      </c>
      <c r="Q148" s="264">
        <f t="shared" si="19"/>
        <v>0</v>
      </c>
      <c r="R148" s="161"/>
      <c r="S148" s="161"/>
      <c r="T148" s="268">
        <f t="shared" si="20"/>
        <v>0</v>
      </c>
      <c r="U148" s="268">
        <f t="shared" si="14"/>
        <v>0</v>
      </c>
      <c r="V148" s="268">
        <f t="shared" si="15"/>
        <v>0</v>
      </c>
      <c r="X148" s="148"/>
      <c r="Y148" s="148"/>
      <c r="Z148" s="148"/>
      <c r="AA148" s="150"/>
      <c r="AB148" s="148"/>
      <c r="AC148" s="148"/>
      <c r="AD148" s="150"/>
      <c r="AE148" s="148"/>
      <c r="AF148" s="148"/>
      <c r="AG148" s="150"/>
    </row>
    <row r="149" spans="1:33" ht="24" customHeight="1">
      <c r="A149" s="145"/>
      <c r="B149" s="308"/>
      <c r="C149" s="307"/>
      <c r="D149" s="158"/>
      <c r="E149" s="164"/>
      <c r="F149" s="165"/>
      <c r="G149" s="256" t="s">
        <v>273</v>
      </c>
      <c r="H149" s="167"/>
      <c r="I149" s="167"/>
      <c r="J149" s="167"/>
      <c r="K149" s="168">
        <v>1</v>
      </c>
      <c r="L149" s="259">
        <f t="shared" si="16"/>
        <v>0</v>
      </c>
      <c r="M149" s="162"/>
      <c r="N149" s="259">
        <f t="shared" si="17"/>
        <v>0</v>
      </c>
      <c r="O149" s="163"/>
      <c r="P149" s="263">
        <f t="shared" si="18"/>
        <v>0</v>
      </c>
      <c r="Q149" s="264">
        <f t="shared" si="19"/>
        <v>0</v>
      </c>
      <c r="R149" s="161"/>
      <c r="S149" s="161"/>
      <c r="T149" s="268">
        <f t="shared" si="20"/>
        <v>0</v>
      </c>
      <c r="U149" s="268">
        <f t="shared" si="14"/>
        <v>0</v>
      </c>
      <c r="V149" s="268">
        <f t="shared" si="15"/>
        <v>0</v>
      </c>
      <c r="X149" s="148"/>
      <c r="Y149" s="148"/>
      <c r="Z149" s="148"/>
      <c r="AA149" s="150"/>
      <c r="AB149" s="148"/>
      <c r="AC149" s="148"/>
      <c r="AD149" s="150"/>
      <c r="AE149" s="148"/>
      <c r="AF149" s="148"/>
      <c r="AG149" s="150"/>
    </row>
    <row r="150" spans="1:33" ht="24" customHeight="1">
      <c r="A150" s="145"/>
      <c r="B150" s="308"/>
      <c r="C150" s="307"/>
      <c r="D150" s="158"/>
      <c r="E150" s="164"/>
      <c r="F150" s="165"/>
      <c r="G150" s="256" t="s">
        <v>273</v>
      </c>
      <c r="H150" s="167"/>
      <c r="I150" s="167"/>
      <c r="J150" s="167"/>
      <c r="K150" s="168">
        <v>1</v>
      </c>
      <c r="L150" s="259">
        <f t="shared" si="16"/>
        <v>0</v>
      </c>
      <c r="M150" s="162"/>
      <c r="N150" s="259">
        <f t="shared" si="17"/>
        <v>0</v>
      </c>
      <c r="O150" s="163"/>
      <c r="P150" s="263">
        <f t="shared" si="18"/>
        <v>0</v>
      </c>
      <c r="Q150" s="264">
        <f t="shared" si="19"/>
        <v>0</v>
      </c>
      <c r="R150" s="161"/>
      <c r="S150" s="161"/>
      <c r="T150" s="268">
        <f t="shared" si="20"/>
        <v>0</v>
      </c>
      <c r="U150" s="268">
        <f t="shared" si="14"/>
        <v>0</v>
      </c>
      <c r="V150" s="268">
        <f t="shared" si="15"/>
        <v>0</v>
      </c>
      <c r="X150" s="148"/>
      <c r="Y150" s="148"/>
      <c r="Z150" s="148"/>
      <c r="AA150" s="150"/>
      <c r="AB150" s="148"/>
      <c r="AC150" s="148"/>
      <c r="AD150" s="150"/>
      <c r="AE150" s="148"/>
      <c r="AF150" s="148"/>
      <c r="AG150" s="150"/>
    </row>
    <row r="151" spans="1:33" ht="24" customHeight="1">
      <c r="A151" s="145"/>
      <c r="B151" s="308"/>
      <c r="C151" s="307"/>
      <c r="D151" s="158"/>
      <c r="E151" s="164"/>
      <c r="F151" s="165"/>
      <c r="G151" s="256" t="s">
        <v>273</v>
      </c>
      <c r="H151" s="167"/>
      <c r="I151" s="167"/>
      <c r="J151" s="167"/>
      <c r="K151" s="168">
        <v>1</v>
      </c>
      <c r="L151" s="259">
        <f t="shared" si="16"/>
        <v>0</v>
      </c>
      <c r="M151" s="162"/>
      <c r="N151" s="259">
        <f t="shared" si="17"/>
        <v>0</v>
      </c>
      <c r="O151" s="163"/>
      <c r="P151" s="263">
        <f t="shared" si="18"/>
        <v>0</v>
      </c>
      <c r="Q151" s="264">
        <f t="shared" si="19"/>
        <v>0</v>
      </c>
      <c r="R151" s="161"/>
      <c r="S151" s="161"/>
      <c r="T151" s="268">
        <f t="shared" si="20"/>
        <v>0</v>
      </c>
      <c r="U151" s="268">
        <f t="shared" si="14"/>
        <v>0</v>
      </c>
      <c r="V151" s="268">
        <f t="shared" si="15"/>
        <v>0</v>
      </c>
      <c r="X151" s="148"/>
      <c r="Y151" s="148"/>
      <c r="Z151" s="148"/>
      <c r="AA151" s="150"/>
      <c r="AB151" s="148"/>
      <c r="AC151" s="148"/>
      <c r="AD151" s="150"/>
      <c r="AE151" s="148"/>
      <c r="AF151" s="148"/>
      <c r="AG151" s="150"/>
    </row>
    <row r="152" spans="1:33" ht="24" customHeight="1">
      <c r="A152" s="145"/>
      <c r="B152" s="308"/>
      <c r="C152" s="307"/>
      <c r="D152" s="158"/>
      <c r="E152" s="164"/>
      <c r="F152" s="165"/>
      <c r="G152" s="256" t="s">
        <v>273</v>
      </c>
      <c r="H152" s="167"/>
      <c r="I152" s="167"/>
      <c r="J152" s="167"/>
      <c r="K152" s="168">
        <v>1</v>
      </c>
      <c r="L152" s="259">
        <f t="shared" si="16"/>
        <v>0</v>
      </c>
      <c r="M152" s="162"/>
      <c r="N152" s="259">
        <f t="shared" si="17"/>
        <v>0</v>
      </c>
      <c r="O152" s="163"/>
      <c r="P152" s="263">
        <f t="shared" si="18"/>
        <v>0</v>
      </c>
      <c r="Q152" s="264">
        <f t="shared" si="19"/>
        <v>0</v>
      </c>
      <c r="R152" s="161"/>
      <c r="S152" s="161"/>
      <c r="T152" s="268">
        <f t="shared" si="20"/>
        <v>0</v>
      </c>
      <c r="U152" s="268">
        <f t="shared" si="14"/>
        <v>0</v>
      </c>
      <c r="V152" s="268">
        <f t="shared" si="15"/>
        <v>0</v>
      </c>
      <c r="X152" s="148"/>
      <c r="Y152" s="148"/>
      <c r="Z152" s="148"/>
      <c r="AA152" s="150"/>
      <c r="AB152" s="148"/>
      <c r="AC152" s="148"/>
      <c r="AD152" s="150"/>
      <c r="AE152" s="148"/>
      <c r="AF152" s="148"/>
      <c r="AG152" s="150"/>
    </row>
    <row r="153" spans="1:33" ht="24" customHeight="1">
      <c r="A153" s="145"/>
      <c r="B153" s="308"/>
      <c r="C153" s="307"/>
      <c r="D153" s="158"/>
      <c r="E153" s="164"/>
      <c r="F153" s="165"/>
      <c r="G153" s="256" t="s">
        <v>273</v>
      </c>
      <c r="H153" s="167"/>
      <c r="I153" s="167"/>
      <c r="J153" s="167"/>
      <c r="K153" s="168">
        <v>1</v>
      </c>
      <c r="L153" s="259">
        <f t="shared" si="16"/>
        <v>0</v>
      </c>
      <c r="M153" s="162"/>
      <c r="N153" s="259">
        <f t="shared" si="17"/>
        <v>0</v>
      </c>
      <c r="O153" s="163"/>
      <c r="P153" s="263">
        <f t="shared" si="18"/>
        <v>0</v>
      </c>
      <c r="Q153" s="264">
        <f t="shared" si="19"/>
        <v>0</v>
      </c>
      <c r="R153" s="161"/>
      <c r="S153" s="161"/>
      <c r="T153" s="268">
        <f t="shared" si="20"/>
        <v>0</v>
      </c>
      <c r="U153" s="268">
        <f t="shared" si="14"/>
        <v>0</v>
      </c>
      <c r="V153" s="268">
        <f t="shared" si="15"/>
        <v>0</v>
      </c>
      <c r="X153" s="148"/>
      <c r="Y153" s="148"/>
      <c r="Z153" s="148"/>
      <c r="AA153" s="150"/>
      <c r="AB153" s="148"/>
      <c r="AC153" s="148"/>
      <c r="AD153" s="150"/>
      <c r="AE153" s="148"/>
      <c r="AF153" s="148"/>
      <c r="AG153" s="150"/>
    </row>
    <row r="154" spans="1:33" ht="24" customHeight="1">
      <c r="A154" s="145"/>
      <c r="B154" s="308"/>
      <c r="C154" s="307"/>
      <c r="D154" s="158"/>
      <c r="E154" s="164"/>
      <c r="F154" s="165"/>
      <c r="G154" s="256" t="s">
        <v>273</v>
      </c>
      <c r="H154" s="167"/>
      <c r="I154" s="167"/>
      <c r="J154" s="167"/>
      <c r="K154" s="168">
        <v>1</v>
      </c>
      <c r="L154" s="259">
        <f t="shared" si="16"/>
        <v>0</v>
      </c>
      <c r="M154" s="162"/>
      <c r="N154" s="259">
        <f t="shared" si="17"/>
        <v>0</v>
      </c>
      <c r="O154" s="163"/>
      <c r="P154" s="263">
        <f t="shared" si="18"/>
        <v>0</v>
      </c>
      <c r="Q154" s="264">
        <f t="shared" si="19"/>
        <v>0</v>
      </c>
      <c r="R154" s="161"/>
      <c r="S154" s="161"/>
      <c r="T154" s="268">
        <f t="shared" si="20"/>
        <v>0</v>
      </c>
      <c r="U154" s="268">
        <f t="shared" si="14"/>
        <v>0</v>
      </c>
      <c r="V154" s="268">
        <f t="shared" si="15"/>
        <v>0</v>
      </c>
      <c r="X154" s="148"/>
      <c r="Y154" s="148"/>
      <c r="Z154" s="148"/>
      <c r="AA154" s="150"/>
      <c r="AB154" s="148"/>
      <c r="AC154" s="148"/>
      <c r="AD154" s="150"/>
      <c r="AE154" s="148"/>
      <c r="AF154" s="148"/>
      <c r="AG154" s="150"/>
    </row>
    <row r="155" spans="1:33" ht="24" customHeight="1">
      <c r="A155" s="145"/>
      <c r="B155" s="308"/>
      <c r="C155" s="307"/>
      <c r="D155" s="158"/>
      <c r="E155" s="164"/>
      <c r="F155" s="165"/>
      <c r="G155" s="256" t="s">
        <v>273</v>
      </c>
      <c r="H155" s="167"/>
      <c r="I155" s="167"/>
      <c r="J155" s="167"/>
      <c r="K155" s="168">
        <v>1</v>
      </c>
      <c r="L155" s="259">
        <f t="shared" si="16"/>
        <v>0</v>
      </c>
      <c r="M155" s="162"/>
      <c r="N155" s="259">
        <f t="shared" si="17"/>
        <v>0</v>
      </c>
      <c r="O155" s="163"/>
      <c r="P155" s="263">
        <f t="shared" si="18"/>
        <v>0</v>
      </c>
      <c r="Q155" s="264">
        <f t="shared" si="19"/>
        <v>0</v>
      </c>
      <c r="R155" s="161"/>
      <c r="S155" s="161"/>
      <c r="T155" s="268">
        <f t="shared" si="20"/>
        <v>0</v>
      </c>
      <c r="U155" s="268">
        <f t="shared" si="14"/>
        <v>0</v>
      </c>
      <c r="V155" s="268">
        <f t="shared" si="15"/>
        <v>0</v>
      </c>
      <c r="X155" s="148"/>
      <c r="Y155" s="148"/>
      <c r="Z155" s="148"/>
      <c r="AA155" s="150"/>
      <c r="AB155" s="148"/>
      <c r="AC155" s="148"/>
      <c r="AD155" s="150"/>
      <c r="AE155" s="148"/>
      <c r="AF155" s="148"/>
      <c r="AG155" s="150"/>
    </row>
    <row r="156" spans="1:33" ht="24" customHeight="1">
      <c r="A156" s="145"/>
      <c r="B156" s="308"/>
      <c r="C156" s="307"/>
      <c r="D156" s="158"/>
      <c r="E156" s="164"/>
      <c r="F156" s="165"/>
      <c r="G156" s="256" t="s">
        <v>273</v>
      </c>
      <c r="H156" s="167"/>
      <c r="I156" s="167"/>
      <c r="J156" s="167"/>
      <c r="K156" s="168">
        <v>1</v>
      </c>
      <c r="L156" s="259">
        <f t="shared" si="16"/>
        <v>0</v>
      </c>
      <c r="M156" s="162"/>
      <c r="N156" s="259">
        <f t="shared" si="17"/>
        <v>0</v>
      </c>
      <c r="O156" s="163"/>
      <c r="P156" s="263">
        <f t="shared" si="18"/>
        <v>0</v>
      </c>
      <c r="Q156" s="264">
        <f t="shared" si="19"/>
        <v>0</v>
      </c>
      <c r="R156" s="161"/>
      <c r="S156" s="161"/>
      <c r="T156" s="268">
        <f t="shared" si="20"/>
        <v>0</v>
      </c>
      <c r="U156" s="268">
        <f t="shared" si="14"/>
        <v>0</v>
      </c>
      <c r="V156" s="268">
        <f t="shared" si="15"/>
        <v>0</v>
      </c>
      <c r="X156" s="148"/>
      <c r="Y156" s="148"/>
      <c r="Z156" s="148"/>
      <c r="AA156" s="150"/>
      <c r="AB156" s="148"/>
      <c r="AC156" s="148"/>
      <c r="AD156" s="150"/>
      <c r="AE156" s="148"/>
      <c r="AF156" s="148"/>
      <c r="AG156" s="150"/>
    </row>
    <row r="157" spans="1:33" ht="24" customHeight="1">
      <c r="A157" s="145"/>
      <c r="B157" s="308"/>
      <c r="C157" s="307"/>
      <c r="D157" s="158"/>
      <c r="E157" s="164"/>
      <c r="F157" s="165"/>
      <c r="G157" s="256" t="s">
        <v>273</v>
      </c>
      <c r="H157" s="167"/>
      <c r="I157" s="167"/>
      <c r="J157" s="167"/>
      <c r="K157" s="168">
        <v>1</v>
      </c>
      <c r="L157" s="259">
        <f t="shared" si="16"/>
        <v>0</v>
      </c>
      <c r="M157" s="162"/>
      <c r="N157" s="259">
        <f t="shared" si="17"/>
        <v>0</v>
      </c>
      <c r="O157" s="163"/>
      <c r="P157" s="263">
        <f t="shared" si="18"/>
        <v>0</v>
      </c>
      <c r="Q157" s="264">
        <f t="shared" si="19"/>
        <v>0</v>
      </c>
      <c r="R157" s="161"/>
      <c r="S157" s="161"/>
      <c r="T157" s="268">
        <f t="shared" si="20"/>
        <v>0</v>
      </c>
      <c r="U157" s="268">
        <f t="shared" si="14"/>
        <v>0</v>
      </c>
      <c r="V157" s="268">
        <f t="shared" si="15"/>
        <v>0</v>
      </c>
      <c r="X157" s="148"/>
      <c r="Y157" s="148"/>
      <c r="Z157" s="148"/>
      <c r="AA157" s="150"/>
      <c r="AB157" s="148"/>
      <c r="AC157" s="148"/>
      <c r="AD157" s="150"/>
      <c r="AE157" s="148"/>
      <c r="AF157" s="148"/>
      <c r="AG157" s="150"/>
    </row>
    <row r="158" spans="1:33" ht="24" customHeight="1">
      <c r="A158" s="145"/>
      <c r="B158" s="308"/>
      <c r="C158" s="307"/>
      <c r="D158" s="158"/>
      <c r="E158" s="164"/>
      <c r="F158" s="165"/>
      <c r="G158" s="256" t="s">
        <v>273</v>
      </c>
      <c r="H158" s="167"/>
      <c r="I158" s="167"/>
      <c r="J158" s="167"/>
      <c r="K158" s="168">
        <v>1</v>
      </c>
      <c r="L158" s="259">
        <f t="shared" si="16"/>
        <v>0</v>
      </c>
      <c r="M158" s="162"/>
      <c r="N158" s="259">
        <f t="shared" si="17"/>
        <v>0</v>
      </c>
      <c r="O158" s="163"/>
      <c r="P158" s="263">
        <f t="shared" si="18"/>
        <v>0</v>
      </c>
      <c r="Q158" s="264">
        <f t="shared" si="19"/>
        <v>0</v>
      </c>
      <c r="R158" s="161"/>
      <c r="S158" s="161"/>
      <c r="T158" s="268">
        <f t="shared" si="20"/>
        <v>0</v>
      </c>
      <c r="U158" s="268">
        <f t="shared" si="14"/>
        <v>0</v>
      </c>
      <c r="V158" s="268">
        <f t="shared" si="15"/>
        <v>0</v>
      </c>
      <c r="X158" s="148"/>
      <c r="Y158" s="148"/>
      <c r="Z158" s="148"/>
      <c r="AA158" s="150"/>
      <c r="AB158" s="148"/>
      <c r="AC158" s="148"/>
      <c r="AD158" s="150"/>
      <c r="AE158" s="148"/>
      <c r="AF158" s="148"/>
      <c r="AG158" s="150"/>
    </row>
    <row r="159" spans="1:33" ht="24" customHeight="1">
      <c r="A159" s="145"/>
      <c r="B159" s="308"/>
      <c r="C159" s="307"/>
      <c r="D159" s="158"/>
      <c r="E159" s="164"/>
      <c r="F159" s="165"/>
      <c r="G159" s="256" t="s">
        <v>273</v>
      </c>
      <c r="H159" s="167"/>
      <c r="I159" s="167"/>
      <c r="J159" s="167"/>
      <c r="K159" s="168">
        <v>1</v>
      </c>
      <c r="L159" s="259">
        <f t="shared" si="16"/>
        <v>0</v>
      </c>
      <c r="M159" s="162"/>
      <c r="N159" s="259">
        <f t="shared" si="17"/>
        <v>0</v>
      </c>
      <c r="O159" s="163"/>
      <c r="P159" s="263">
        <f t="shared" si="18"/>
        <v>0</v>
      </c>
      <c r="Q159" s="264">
        <f t="shared" si="19"/>
        <v>0</v>
      </c>
      <c r="R159" s="161"/>
      <c r="S159" s="161"/>
      <c r="T159" s="268">
        <f t="shared" si="20"/>
        <v>0</v>
      </c>
      <c r="U159" s="268">
        <f t="shared" si="14"/>
        <v>0</v>
      </c>
      <c r="V159" s="268">
        <f t="shared" si="15"/>
        <v>0</v>
      </c>
      <c r="X159" s="148"/>
      <c r="Y159" s="148"/>
      <c r="Z159" s="148"/>
      <c r="AA159" s="150"/>
      <c r="AB159" s="148"/>
      <c r="AC159" s="148"/>
      <c r="AD159" s="150"/>
      <c r="AE159" s="148"/>
      <c r="AF159" s="148"/>
      <c r="AG159" s="150"/>
    </row>
    <row r="160" spans="1:33" ht="24" customHeight="1">
      <c r="A160" s="145"/>
      <c r="B160" s="308"/>
      <c r="C160" s="307"/>
      <c r="D160" s="158"/>
      <c r="E160" s="164"/>
      <c r="F160" s="165"/>
      <c r="G160" s="256" t="s">
        <v>273</v>
      </c>
      <c r="H160" s="167"/>
      <c r="I160" s="167"/>
      <c r="J160" s="167"/>
      <c r="K160" s="168">
        <v>1</v>
      </c>
      <c r="L160" s="259">
        <f t="shared" si="16"/>
        <v>0</v>
      </c>
      <c r="M160" s="162"/>
      <c r="N160" s="259">
        <f t="shared" si="17"/>
        <v>0</v>
      </c>
      <c r="O160" s="163"/>
      <c r="P160" s="263">
        <f t="shared" si="18"/>
        <v>0</v>
      </c>
      <c r="Q160" s="264">
        <f t="shared" si="19"/>
        <v>0</v>
      </c>
      <c r="R160" s="161"/>
      <c r="S160" s="161"/>
      <c r="T160" s="268">
        <f t="shared" si="20"/>
        <v>0</v>
      </c>
      <c r="U160" s="268">
        <f t="shared" si="14"/>
        <v>0</v>
      </c>
      <c r="V160" s="268">
        <f t="shared" si="15"/>
        <v>0</v>
      </c>
      <c r="X160" s="148"/>
      <c r="Y160" s="148"/>
      <c r="Z160" s="148"/>
      <c r="AA160" s="150"/>
      <c r="AB160" s="148"/>
      <c r="AC160" s="148"/>
      <c r="AD160" s="150"/>
      <c r="AE160" s="148"/>
      <c r="AF160" s="148"/>
      <c r="AG160" s="150"/>
    </row>
    <row r="161" spans="1:33" ht="24" customHeight="1">
      <c r="A161" s="145"/>
      <c r="B161" s="308"/>
      <c r="C161" s="307"/>
      <c r="D161" s="158"/>
      <c r="E161" s="164"/>
      <c r="F161" s="165"/>
      <c r="G161" s="256" t="s">
        <v>273</v>
      </c>
      <c r="H161" s="167"/>
      <c r="I161" s="167"/>
      <c r="J161" s="167"/>
      <c r="K161" s="168">
        <v>1</v>
      </c>
      <c r="L161" s="259">
        <f t="shared" si="16"/>
        <v>0</v>
      </c>
      <c r="M161" s="162"/>
      <c r="N161" s="259">
        <f t="shared" si="17"/>
        <v>0</v>
      </c>
      <c r="O161" s="163"/>
      <c r="P161" s="263">
        <f t="shared" si="18"/>
        <v>0</v>
      </c>
      <c r="Q161" s="264">
        <f t="shared" si="19"/>
        <v>0</v>
      </c>
      <c r="R161" s="161"/>
      <c r="S161" s="161"/>
      <c r="T161" s="268">
        <f t="shared" si="20"/>
        <v>0</v>
      </c>
      <c r="U161" s="268">
        <f t="shared" si="14"/>
        <v>0</v>
      </c>
      <c r="V161" s="268">
        <f t="shared" si="15"/>
        <v>0</v>
      </c>
      <c r="X161" s="148"/>
      <c r="Y161" s="148"/>
      <c r="Z161" s="148"/>
      <c r="AA161" s="150"/>
      <c r="AB161" s="148"/>
      <c r="AC161" s="148"/>
      <c r="AD161" s="150"/>
      <c r="AE161" s="148"/>
      <c r="AF161" s="148"/>
      <c r="AG161" s="150"/>
    </row>
    <row r="162" spans="1:33" ht="24" customHeight="1">
      <c r="A162" s="145"/>
      <c r="B162" s="308"/>
      <c r="C162" s="307"/>
      <c r="D162" s="158"/>
      <c r="E162" s="164"/>
      <c r="F162" s="165"/>
      <c r="G162" s="256" t="s">
        <v>273</v>
      </c>
      <c r="H162" s="167"/>
      <c r="I162" s="167"/>
      <c r="J162" s="167"/>
      <c r="K162" s="168">
        <v>1</v>
      </c>
      <c r="L162" s="259">
        <f t="shared" si="16"/>
        <v>0</v>
      </c>
      <c r="M162" s="162"/>
      <c r="N162" s="259">
        <f t="shared" si="17"/>
        <v>0</v>
      </c>
      <c r="O162" s="163"/>
      <c r="P162" s="263">
        <f t="shared" si="18"/>
        <v>0</v>
      </c>
      <c r="Q162" s="264">
        <f t="shared" si="19"/>
        <v>0</v>
      </c>
      <c r="R162" s="161"/>
      <c r="S162" s="161"/>
      <c r="T162" s="268">
        <f t="shared" si="20"/>
        <v>0</v>
      </c>
      <c r="U162" s="268">
        <f t="shared" si="14"/>
        <v>0</v>
      </c>
      <c r="V162" s="268">
        <f t="shared" si="15"/>
        <v>0</v>
      </c>
      <c r="X162" s="148"/>
      <c r="Y162" s="148"/>
      <c r="Z162" s="148"/>
      <c r="AA162" s="150"/>
      <c r="AB162" s="148"/>
      <c r="AC162" s="148"/>
      <c r="AD162" s="150"/>
      <c r="AE162" s="148"/>
      <c r="AF162" s="148"/>
      <c r="AG162" s="150"/>
    </row>
    <row r="163" spans="1:33" ht="24" customHeight="1">
      <c r="A163" s="145"/>
      <c r="B163" s="308"/>
      <c r="C163" s="307"/>
      <c r="D163" s="158"/>
      <c r="E163" s="164"/>
      <c r="F163" s="165"/>
      <c r="G163" s="256" t="s">
        <v>273</v>
      </c>
      <c r="H163" s="167"/>
      <c r="I163" s="167"/>
      <c r="J163" s="167"/>
      <c r="K163" s="168">
        <v>1</v>
      </c>
      <c r="L163" s="259">
        <f t="shared" si="16"/>
        <v>0</v>
      </c>
      <c r="M163" s="162"/>
      <c r="N163" s="259">
        <f t="shared" si="17"/>
        <v>0</v>
      </c>
      <c r="O163" s="163"/>
      <c r="P163" s="263">
        <f t="shared" si="18"/>
        <v>0</v>
      </c>
      <c r="Q163" s="264">
        <f t="shared" si="19"/>
        <v>0</v>
      </c>
      <c r="R163" s="161"/>
      <c r="S163" s="161"/>
      <c r="T163" s="268">
        <f t="shared" si="20"/>
        <v>0</v>
      </c>
      <c r="U163" s="268">
        <f t="shared" si="14"/>
        <v>0</v>
      </c>
      <c r="V163" s="268">
        <f t="shared" si="15"/>
        <v>0</v>
      </c>
      <c r="X163" s="148"/>
      <c r="Y163" s="148"/>
      <c r="Z163" s="148"/>
      <c r="AA163" s="150"/>
      <c r="AB163" s="148"/>
      <c r="AC163" s="148"/>
      <c r="AD163" s="150"/>
      <c r="AE163" s="148"/>
      <c r="AF163" s="148"/>
      <c r="AG163" s="150"/>
    </row>
    <row r="164" spans="1:33" ht="24" customHeight="1">
      <c r="A164" s="145"/>
      <c r="B164" s="308"/>
      <c r="C164" s="307"/>
      <c r="D164" s="158"/>
      <c r="E164" s="216"/>
      <c r="F164" s="217"/>
      <c r="G164" s="272" t="s">
        <v>273</v>
      </c>
      <c r="H164" s="218"/>
      <c r="I164" s="219"/>
      <c r="J164" s="219"/>
      <c r="K164" s="220">
        <v>1</v>
      </c>
      <c r="L164" s="278">
        <f t="shared" si="16"/>
        <v>0</v>
      </c>
      <c r="M164" s="221"/>
      <c r="N164" s="278">
        <f t="shared" si="17"/>
        <v>0</v>
      </c>
      <c r="O164" s="222"/>
      <c r="P164" s="286">
        <f t="shared" si="18"/>
        <v>0</v>
      </c>
      <c r="Q164" s="287">
        <f t="shared" si="19"/>
        <v>0</v>
      </c>
      <c r="R164" s="223"/>
      <c r="S164" s="223"/>
      <c r="T164" s="294">
        <f t="shared" si="20"/>
        <v>0</v>
      </c>
      <c r="U164" s="294">
        <f t="shared" si="14"/>
        <v>0</v>
      </c>
      <c r="V164" s="294">
        <f t="shared" si="15"/>
        <v>0</v>
      </c>
      <c r="X164" s="148"/>
      <c r="Y164" s="148"/>
      <c r="Z164" s="148"/>
      <c r="AA164" s="150"/>
      <c r="AB164" s="148"/>
      <c r="AC164" s="148"/>
      <c r="AD164" s="150"/>
      <c r="AE164" s="148"/>
      <c r="AF164" s="148"/>
      <c r="AG164" s="150"/>
    </row>
    <row r="165" spans="1:33" ht="24" customHeight="1">
      <c r="A165" s="145"/>
      <c r="B165" s="917" t="s">
        <v>287</v>
      </c>
      <c r="C165" s="297"/>
      <c r="D165" s="298"/>
      <c r="E165" s="299"/>
      <c r="F165" s="299"/>
      <c r="G165" s="243"/>
      <c r="H165" s="300"/>
      <c r="I165" s="300"/>
      <c r="J165" s="300"/>
      <c r="K165" s="301"/>
      <c r="L165" s="274">
        <f>SUM(L98:L164)</f>
        <v>0</v>
      </c>
      <c r="M165" s="302"/>
      <c r="N165" s="274">
        <f>SUM(N4:N164)</f>
        <v>0</v>
      </c>
      <c r="O165" s="303"/>
      <c r="P165" s="274">
        <f>SUM(P61:P164)</f>
        <v>0</v>
      </c>
      <c r="Q165" s="274">
        <f>SUM(Q61:Q164)</f>
        <v>0</v>
      </c>
      <c r="R165" s="289"/>
      <c r="S165" s="289"/>
      <c r="T165" s="290"/>
      <c r="U165" s="292">
        <f>SUM(U61:U164)</f>
        <v>0</v>
      </c>
      <c r="V165" s="292">
        <f>SUM(V61:V164)</f>
        <v>0</v>
      </c>
      <c r="X165" s="148"/>
      <c r="Y165" s="148"/>
      <c r="Z165" s="148"/>
      <c r="AA165" s="150"/>
      <c r="AB165" s="148"/>
      <c r="AC165" s="148"/>
      <c r="AD165" s="150"/>
      <c r="AE165" s="148"/>
      <c r="AF165" s="148"/>
      <c r="AG165" s="150"/>
    </row>
    <row r="166" spans="1:33" ht="24" customHeight="1">
      <c r="A166" s="145"/>
      <c r="B166" s="917"/>
      <c r="C166" s="297"/>
      <c r="D166" s="298"/>
      <c r="E166" s="299"/>
      <c r="F166" s="299"/>
      <c r="G166" s="243"/>
      <c r="H166" s="300"/>
      <c r="I166" s="300"/>
      <c r="J166" s="300"/>
      <c r="K166" s="301"/>
      <c r="L166" s="274">
        <f>ROUNDDOWN(L165,2)</f>
        <v>0</v>
      </c>
      <c r="M166" s="302"/>
      <c r="N166" s="274">
        <f>ROUNDDOWN(N165,2)</f>
        <v>0</v>
      </c>
      <c r="O166" s="303"/>
      <c r="P166" s="274">
        <f>ROUNDDOWN(P165,2)</f>
        <v>0</v>
      </c>
      <c r="Q166" s="274">
        <f>ROUNDDOWN(Q165,2)</f>
        <v>0</v>
      </c>
      <c r="R166" s="289"/>
      <c r="S166" s="289"/>
      <c r="T166" s="290" t="s">
        <v>288</v>
      </c>
      <c r="U166" s="292">
        <f>ROUNDDOWN(U165,-2)</f>
        <v>0</v>
      </c>
      <c r="V166" s="292">
        <f>ROUNDDOWN(V165,-2)</f>
        <v>0</v>
      </c>
      <c r="X166" s="148"/>
      <c r="Y166" s="148"/>
      <c r="Z166" s="148"/>
      <c r="AA166" s="150"/>
      <c r="AB166" s="148"/>
      <c r="AC166" s="148"/>
      <c r="AD166" s="150"/>
      <c r="AE166" s="148"/>
      <c r="AF166" s="148"/>
      <c r="AG166" s="150"/>
    </row>
    <row r="167" spans="1:33" ht="24" customHeight="1">
      <c r="A167" s="145"/>
      <c r="B167" s="224"/>
      <c r="C167" s="225"/>
      <c r="D167" s="226"/>
      <c r="E167" s="224"/>
      <c r="F167" s="224"/>
      <c r="G167" s="148"/>
      <c r="H167" s="227"/>
      <c r="I167" s="227"/>
      <c r="J167" s="227"/>
      <c r="K167" s="228"/>
      <c r="L167" s="229"/>
      <c r="M167" s="230"/>
      <c r="N167" s="231"/>
      <c r="O167" s="232"/>
      <c r="P167" s="229"/>
      <c r="Q167" s="229"/>
      <c r="R167" s="233"/>
      <c r="S167" s="233"/>
      <c r="T167" s="234"/>
      <c r="U167" s="235"/>
      <c r="V167" s="235"/>
      <c r="X167" s="148"/>
      <c r="Y167" s="148"/>
      <c r="Z167" s="148"/>
      <c r="AA167" s="150"/>
      <c r="AB167" s="148"/>
      <c r="AC167" s="148"/>
      <c r="AD167" s="150"/>
      <c r="AE167" s="148"/>
      <c r="AF167" s="148"/>
      <c r="AG167" s="150"/>
    </row>
    <row r="168" spans="1:33" ht="24" customHeight="1">
      <c r="A168" s="145"/>
      <c r="B168" s="224"/>
      <c r="C168" s="225"/>
      <c r="D168" s="915" t="s">
        <v>317</v>
      </c>
      <c r="E168" s="916"/>
      <c r="F168" s="237" t="s">
        <v>318</v>
      </c>
      <c r="G168" s="238" t="s">
        <v>319</v>
      </c>
      <c r="H168" s="239" t="s">
        <v>320</v>
      </c>
      <c r="I168" s="240" t="s">
        <v>321</v>
      </c>
      <c r="J168" s="236" t="s">
        <v>322</v>
      </c>
      <c r="K168" s="241" t="s">
        <v>328</v>
      </c>
      <c r="L168" s="236" t="s">
        <v>322</v>
      </c>
      <c r="M168" s="230"/>
      <c r="N168" s="231"/>
      <c r="O168" s="232"/>
      <c r="P168" s="229"/>
      <c r="Q168" s="229"/>
      <c r="T168" s="234"/>
      <c r="U168" s="235"/>
      <c r="V168" s="235"/>
      <c r="X168" s="148"/>
      <c r="Y168" s="148"/>
      <c r="Z168" s="148"/>
      <c r="AA168" s="150"/>
      <c r="AB168" s="148"/>
      <c r="AC168" s="148"/>
      <c r="AD168" s="150"/>
      <c r="AE168" s="148"/>
      <c r="AF168" s="148"/>
      <c r="AG168" s="150"/>
    </row>
    <row r="169" spans="1:33" ht="24" customHeight="1">
      <c r="A169" s="145"/>
      <c r="B169" s="150"/>
      <c r="C169" s="150"/>
      <c r="D169" s="242" t="s">
        <v>323</v>
      </c>
      <c r="E169" s="503">
        <v>20000</v>
      </c>
      <c r="F169" s="367">
        <v>23400</v>
      </c>
      <c r="G169" s="367">
        <f>IF(F169="",E169,IF(F169&gt;E169,E169,F169))</f>
        <v>20000</v>
      </c>
      <c r="H169" s="244"/>
      <c r="I169" s="295">
        <f>ROUNDDOWN(((P60+Q60)*H169),0)</f>
        <v>0</v>
      </c>
      <c r="J169" s="502">
        <f>I169*E169</f>
        <v>0</v>
      </c>
      <c r="K169" s="295">
        <f>ROUNDDOWN((P60*H169),0)</f>
        <v>0</v>
      </c>
      <c r="L169" s="502">
        <f>G169*K169</f>
        <v>0</v>
      </c>
      <c r="M169" s="150"/>
      <c r="N169" s="150"/>
      <c r="O169" s="150"/>
      <c r="P169" s="150"/>
      <c r="Q169" s="150"/>
      <c r="T169" s="150"/>
      <c r="U169" s="150"/>
      <c r="V169" s="150"/>
      <c r="W169" s="150"/>
    </row>
    <row r="170" spans="1:33" ht="24" customHeight="1">
      <c r="A170" s="145"/>
      <c r="B170" s="150"/>
      <c r="C170" s="150"/>
      <c r="D170" s="245" t="s">
        <v>324</v>
      </c>
      <c r="E170" s="503">
        <v>15000</v>
      </c>
      <c r="F170" s="367">
        <v>17500</v>
      </c>
      <c r="G170" s="367">
        <f>IF(F170="",E170,IF(F170&gt;E170,E170,F170))</f>
        <v>15000</v>
      </c>
      <c r="H170" s="246"/>
      <c r="I170" s="295">
        <f>ROUNDDOWN((I169*0.15),0)</f>
        <v>0</v>
      </c>
      <c r="J170" s="502">
        <f>I170*E170</f>
        <v>0</v>
      </c>
      <c r="K170" s="295">
        <f>ROUNDDOWN((K169*0.15),0)</f>
        <v>0</v>
      </c>
      <c r="L170" s="502">
        <f>G170*K170</f>
        <v>0</v>
      </c>
      <c r="M170" s="150"/>
      <c r="N170" s="150"/>
      <c r="O170" s="150"/>
      <c r="P170" s="150"/>
      <c r="Q170" s="150"/>
      <c r="T170" s="150"/>
      <c r="U170" s="150"/>
      <c r="V170" s="150"/>
      <c r="W170" s="150"/>
    </row>
    <row r="171" spans="1:33" ht="24" customHeight="1">
      <c r="A171" s="145"/>
      <c r="B171" s="150"/>
      <c r="C171" s="150"/>
      <c r="D171" s="245" t="s">
        <v>325</v>
      </c>
      <c r="E171" s="503">
        <v>20000</v>
      </c>
      <c r="F171" s="367">
        <v>23400</v>
      </c>
      <c r="G171" s="367">
        <f>IF(F171="",E171,IF(F171&gt;E171,E171,F171))</f>
        <v>20000</v>
      </c>
      <c r="H171" s="244"/>
      <c r="I171" s="295">
        <f>ROUNDDOWN(((P166+Q166)*H171),0)</f>
        <v>0</v>
      </c>
      <c r="J171" s="502">
        <f>I171*E171</f>
        <v>0</v>
      </c>
      <c r="K171" s="295">
        <f>ROUNDDOWN((P166*H171),0)</f>
        <v>0</v>
      </c>
      <c r="L171" s="502">
        <f>G171*K171</f>
        <v>0</v>
      </c>
      <c r="M171" s="150"/>
      <c r="N171" s="150"/>
      <c r="O171" s="150"/>
      <c r="P171" s="150"/>
      <c r="Q171" s="150"/>
      <c r="T171" s="150"/>
      <c r="U171" s="150"/>
      <c r="V171" s="150"/>
      <c r="W171" s="150"/>
    </row>
    <row r="172" spans="1:33" ht="24" customHeight="1">
      <c r="A172" s="145"/>
      <c r="B172" s="150"/>
      <c r="C172" s="150"/>
      <c r="D172" s="245" t="s">
        <v>326</v>
      </c>
      <c r="E172" s="503">
        <v>15000</v>
      </c>
      <c r="F172" s="367">
        <v>17500</v>
      </c>
      <c r="G172" s="367">
        <f>IF(F172="",E172,IF(F172&gt;E172,E172,F172))</f>
        <v>15000</v>
      </c>
      <c r="H172" s="246"/>
      <c r="I172" s="295">
        <f>ROUNDDOWN((I171*0.15),0)</f>
        <v>0</v>
      </c>
      <c r="J172" s="502">
        <f>I172*E172</f>
        <v>0</v>
      </c>
      <c r="K172" s="295">
        <f>ROUNDDOWN((K171*0.15),0)</f>
        <v>0</v>
      </c>
      <c r="L172" s="502">
        <f>G172*K172</f>
        <v>0</v>
      </c>
      <c r="M172" s="150"/>
      <c r="N172" s="150"/>
      <c r="O172" s="150"/>
      <c r="P172" s="150"/>
      <c r="Q172" s="150"/>
      <c r="T172" s="150"/>
      <c r="U172" s="150"/>
      <c r="V172" s="150"/>
      <c r="W172" s="150"/>
    </row>
  </sheetData>
  <mergeCells count="20">
    <mergeCell ref="D168:E168"/>
    <mergeCell ref="B59:B60"/>
    <mergeCell ref="B165:B166"/>
    <mergeCell ref="T2:T3"/>
    <mergeCell ref="U2:U3"/>
    <mergeCell ref="B2:B3"/>
    <mergeCell ref="C2:C3"/>
    <mergeCell ref="D2:D3"/>
    <mergeCell ref="E2:E3"/>
    <mergeCell ref="F2:F3"/>
    <mergeCell ref="G2:G3"/>
    <mergeCell ref="Y2:Y3"/>
    <mergeCell ref="Z2:Z3"/>
    <mergeCell ref="H2:L2"/>
    <mergeCell ref="M2:M3"/>
    <mergeCell ref="N2:N3"/>
    <mergeCell ref="O2:Q2"/>
    <mergeCell ref="S2:S3"/>
    <mergeCell ref="X2:X3"/>
    <mergeCell ref="V2:V3"/>
  </mergeCells>
  <phoneticPr fontId="2"/>
  <printOptions horizontalCentered="1" verticalCentered="1"/>
  <pageMargins left="0.6692913385826772" right="0.39370078740157483" top="0.78740157480314965" bottom="0.78740157480314965" header="0.51181102362204722" footer="0.19685039370078741"/>
  <pageSetup paperSize="9" scale="71" firstPageNumber="4" fitToHeight="0" orientation="landscape" r:id="rId1"/>
  <headerFooter alignWithMargins="0">
    <oddFooter>&amp;R&amp;10&amp;A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fitToPage="1"/>
  </sheetPr>
  <dimension ref="A1:AO172"/>
  <sheetViews>
    <sheetView view="pageBreakPreview" zoomScale="80" zoomScaleNormal="75" workbookViewId="0">
      <pane xSplit="3" ySplit="3" topLeftCell="D4" activePane="bottomRight" state="frozenSplit"/>
      <selection pane="topRight" activeCell="D1" sqref="D1"/>
      <selection pane="bottomLeft"/>
      <selection pane="bottomRight" activeCell="D6" sqref="D6"/>
    </sheetView>
  </sheetViews>
  <sheetFormatPr defaultColWidth="6.625" defaultRowHeight="22.5" customHeight="1"/>
  <cols>
    <col min="1" max="1" width="5.75" style="150" customWidth="1"/>
    <col min="2" max="2" width="11.625" style="145" bestFit="1" customWidth="1"/>
    <col min="3" max="3" width="12.625" style="145" customWidth="1"/>
    <col min="4" max="4" width="13.5" style="247" bestFit="1" customWidth="1"/>
    <col min="5" max="6" width="6.625" style="248" customWidth="1"/>
    <col min="7" max="7" width="6.625" style="249" customWidth="1"/>
    <col min="8" max="10" width="8.125" style="145" customWidth="1"/>
    <col min="11" max="11" width="8.125" style="250" customWidth="1"/>
    <col min="12" max="17" width="8.125" style="145" customWidth="1"/>
    <col min="18" max="19" width="9.625" style="145" customWidth="1"/>
    <col min="20" max="22" width="11.875" style="145" customWidth="1"/>
    <col min="23" max="16384" width="6.625" style="145"/>
  </cols>
  <sheetData>
    <row r="1" spans="1:41" ht="24" customHeight="1">
      <c r="A1" s="145"/>
      <c r="B1" s="146"/>
      <c r="C1" s="147" t="s">
        <v>670</v>
      </c>
      <c r="D1" s="147"/>
      <c r="E1" s="147"/>
      <c r="F1" s="147"/>
      <c r="G1" s="147"/>
      <c r="H1" s="147"/>
      <c r="I1" s="147"/>
      <c r="J1" s="147"/>
      <c r="K1" s="147"/>
      <c r="L1" s="147"/>
      <c r="M1" s="147"/>
      <c r="N1" s="147"/>
      <c r="O1" s="147"/>
      <c r="P1" s="147"/>
      <c r="Q1" s="147"/>
      <c r="R1" s="147"/>
      <c r="S1" s="146"/>
      <c r="T1" s="148"/>
      <c r="U1" s="148"/>
      <c r="V1" s="148"/>
      <c r="W1" s="149"/>
      <c r="X1" s="149"/>
      <c r="Y1" s="149"/>
      <c r="Z1" s="150"/>
      <c r="AA1" s="149"/>
      <c r="AB1" s="149"/>
      <c r="AC1" s="150"/>
      <c r="AD1" s="149"/>
      <c r="AE1" s="149"/>
      <c r="AF1" s="150"/>
      <c r="AG1" s="150"/>
      <c r="AH1" s="150"/>
      <c r="AI1" s="150"/>
      <c r="AJ1" s="150"/>
      <c r="AK1" s="150"/>
      <c r="AL1" s="150"/>
      <c r="AM1" s="150"/>
      <c r="AN1" s="150"/>
      <c r="AO1" s="150"/>
    </row>
    <row r="2" spans="1:41" s="152" customFormat="1" ht="24" customHeight="1">
      <c r="A2" s="151"/>
      <c r="B2" s="911" t="s">
        <v>252</v>
      </c>
      <c r="C2" s="911" t="s">
        <v>253</v>
      </c>
      <c r="D2" s="911" t="s">
        <v>254</v>
      </c>
      <c r="E2" s="921" t="s">
        <v>255</v>
      </c>
      <c r="F2" s="923" t="s">
        <v>256</v>
      </c>
      <c r="G2" s="909" t="s">
        <v>257</v>
      </c>
      <c r="H2" s="906" t="s">
        <v>258</v>
      </c>
      <c r="I2" s="907"/>
      <c r="J2" s="907"/>
      <c r="K2" s="907"/>
      <c r="L2" s="908"/>
      <c r="M2" s="909" t="s">
        <v>259</v>
      </c>
      <c r="N2" s="911" t="s">
        <v>260</v>
      </c>
      <c r="O2" s="906" t="s">
        <v>617</v>
      </c>
      <c r="P2" s="907"/>
      <c r="Q2" s="908"/>
      <c r="R2" s="550" t="s">
        <v>229</v>
      </c>
      <c r="S2" s="913" t="s">
        <v>261</v>
      </c>
      <c r="T2" s="918" t="s">
        <v>262</v>
      </c>
      <c r="U2" s="919" t="s">
        <v>263</v>
      </c>
      <c r="V2" s="911" t="s">
        <v>264</v>
      </c>
      <c r="X2" s="905"/>
      <c r="Y2" s="905"/>
      <c r="Z2" s="905"/>
      <c r="AA2" s="151"/>
      <c r="AB2" s="549"/>
      <c r="AC2" s="549"/>
      <c r="AD2" s="151"/>
      <c r="AE2" s="549"/>
      <c r="AF2" s="549"/>
      <c r="AG2" s="151"/>
    </row>
    <row r="3" spans="1:41" s="152" customFormat="1" ht="24" customHeight="1">
      <c r="A3" s="151"/>
      <c r="B3" s="912"/>
      <c r="C3" s="912"/>
      <c r="D3" s="912"/>
      <c r="E3" s="922"/>
      <c r="F3" s="914"/>
      <c r="G3" s="910"/>
      <c r="H3" s="314" t="s">
        <v>237</v>
      </c>
      <c r="I3" s="315" t="s">
        <v>238</v>
      </c>
      <c r="J3" s="315" t="s">
        <v>239</v>
      </c>
      <c r="K3" s="316" t="s">
        <v>265</v>
      </c>
      <c r="L3" s="546" t="s">
        <v>266</v>
      </c>
      <c r="M3" s="910"/>
      <c r="N3" s="912"/>
      <c r="O3" s="547" t="s">
        <v>267</v>
      </c>
      <c r="P3" s="317" t="s">
        <v>268</v>
      </c>
      <c r="Q3" s="318" t="s">
        <v>269</v>
      </c>
      <c r="R3" s="548" t="s">
        <v>619</v>
      </c>
      <c r="S3" s="914"/>
      <c r="T3" s="910"/>
      <c r="U3" s="920"/>
      <c r="V3" s="912"/>
      <c r="X3" s="905"/>
      <c r="Y3" s="905"/>
      <c r="Z3" s="905"/>
      <c r="AA3" s="151"/>
      <c r="AB3" s="549"/>
      <c r="AC3" s="549"/>
      <c r="AD3" s="151"/>
      <c r="AE3" s="549"/>
      <c r="AF3" s="549"/>
      <c r="AG3" s="151"/>
    </row>
    <row r="4" spans="1:41" ht="24" customHeight="1">
      <c r="B4" s="304" t="s">
        <v>270</v>
      </c>
      <c r="C4" s="307" t="s">
        <v>416</v>
      </c>
      <c r="D4" s="154"/>
      <c r="E4" s="180" t="s">
        <v>272</v>
      </c>
      <c r="F4" s="181"/>
      <c r="G4" s="255" t="s">
        <v>273</v>
      </c>
      <c r="H4" s="182"/>
      <c r="I4" s="183"/>
      <c r="J4" s="184"/>
      <c r="K4" s="184">
        <v>1</v>
      </c>
      <c r="L4" s="258">
        <f>ROUNDDOWN(H4*I4*J4*K4,3)</f>
        <v>0</v>
      </c>
      <c r="M4" s="155"/>
      <c r="N4" s="258">
        <f>M4*L4</f>
        <v>0</v>
      </c>
      <c r="O4" s="156"/>
      <c r="P4" s="261">
        <f>L4*O4</f>
        <v>0</v>
      </c>
      <c r="Q4" s="262">
        <f>N4-P4</f>
        <v>0</v>
      </c>
      <c r="R4" s="157"/>
      <c r="S4" s="157"/>
      <c r="T4" s="267">
        <f>IF(S4="",R4,MIN(R4:S4))</f>
        <v>0</v>
      </c>
      <c r="U4" s="267">
        <f t="shared" ref="U4:U58" si="0">ROUNDDOWN(R4*N4,0)</f>
        <v>0</v>
      </c>
      <c r="V4" s="267">
        <f t="shared" ref="V4:V58" si="1">ROUNDDOWN(P4*T4,0)</f>
        <v>0</v>
      </c>
      <c r="X4" s="148"/>
      <c r="Y4" s="148"/>
      <c r="Z4" s="148"/>
      <c r="AA4" s="150"/>
      <c r="AB4" s="148"/>
      <c r="AC4" s="148"/>
      <c r="AD4" s="150"/>
      <c r="AE4" s="148"/>
      <c r="AF4" s="148"/>
      <c r="AG4" s="150"/>
    </row>
    <row r="5" spans="1:41" ht="24" customHeight="1">
      <c r="B5" s="306"/>
      <c r="C5" s="307" t="s">
        <v>271</v>
      </c>
      <c r="D5" s="158"/>
      <c r="E5" s="164" t="s">
        <v>272</v>
      </c>
      <c r="F5" s="165"/>
      <c r="G5" s="256" t="s">
        <v>420</v>
      </c>
      <c r="H5" s="166"/>
      <c r="I5" s="167"/>
      <c r="J5" s="168"/>
      <c r="K5" s="168">
        <v>1</v>
      </c>
      <c r="L5" s="259">
        <f t="shared" ref="L5:L58" si="2">ROUNDDOWN(H5*I5*J5*K5,3)</f>
        <v>0</v>
      </c>
      <c r="M5" s="159"/>
      <c r="N5" s="259">
        <f t="shared" ref="N5:N58" si="3">M5*L5</f>
        <v>0</v>
      </c>
      <c r="O5" s="160"/>
      <c r="P5" s="263">
        <f t="shared" ref="P5:P58" si="4">L5*O5</f>
        <v>0</v>
      </c>
      <c r="Q5" s="264">
        <f t="shared" ref="Q5:Q58" si="5">N5-P5</f>
        <v>0</v>
      </c>
      <c r="R5" s="161"/>
      <c r="S5" s="161"/>
      <c r="T5" s="268">
        <f t="shared" ref="T5:T58" si="6">IF(S5="",R5,MIN(R5:S5))</f>
        <v>0</v>
      </c>
      <c r="U5" s="268">
        <f t="shared" si="0"/>
        <v>0</v>
      </c>
      <c r="V5" s="268">
        <f t="shared" si="1"/>
        <v>0</v>
      </c>
      <c r="X5" s="148"/>
      <c r="Y5" s="148"/>
      <c r="Z5" s="148"/>
      <c r="AA5" s="150"/>
      <c r="AB5" s="148"/>
      <c r="AC5" s="148"/>
      <c r="AD5" s="150"/>
      <c r="AE5" s="148"/>
      <c r="AF5" s="148"/>
      <c r="AG5" s="150"/>
    </row>
    <row r="6" spans="1:41" ht="24" customHeight="1">
      <c r="B6" s="306"/>
      <c r="C6" s="307" t="s">
        <v>271</v>
      </c>
      <c r="D6" s="158"/>
      <c r="E6" s="164" t="s">
        <v>272</v>
      </c>
      <c r="F6" s="165"/>
      <c r="G6" s="256" t="s">
        <v>273</v>
      </c>
      <c r="H6" s="166"/>
      <c r="I6" s="167"/>
      <c r="J6" s="168"/>
      <c r="K6" s="168">
        <v>1</v>
      </c>
      <c r="L6" s="259">
        <f t="shared" si="2"/>
        <v>0</v>
      </c>
      <c r="M6" s="159"/>
      <c r="N6" s="259">
        <f t="shared" si="3"/>
        <v>0</v>
      </c>
      <c r="O6" s="160"/>
      <c r="P6" s="263">
        <f t="shared" si="4"/>
        <v>0</v>
      </c>
      <c r="Q6" s="264">
        <f t="shared" si="5"/>
        <v>0</v>
      </c>
      <c r="R6" s="161"/>
      <c r="S6" s="161"/>
      <c r="T6" s="268">
        <f t="shared" si="6"/>
        <v>0</v>
      </c>
      <c r="U6" s="268">
        <f t="shared" si="0"/>
        <v>0</v>
      </c>
      <c r="V6" s="268">
        <f t="shared" si="1"/>
        <v>0</v>
      </c>
      <c r="X6" s="148"/>
      <c r="Y6" s="148"/>
      <c r="Z6" s="148"/>
      <c r="AA6" s="150"/>
      <c r="AB6" s="148"/>
      <c r="AC6" s="148"/>
      <c r="AD6" s="150"/>
      <c r="AE6" s="148"/>
      <c r="AF6" s="148"/>
      <c r="AG6" s="150"/>
    </row>
    <row r="7" spans="1:41" ht="24" customHeight="1">
      <c r="B7" s="308"/>
      <c r="C7" s="309" t="s">
        <v>271</v>
      </c>
      <c r="D7" s="169"/>
      <c r="E7" s="170" t="s">
        <v>272</v>
      </c>
      <c r="F7" s="171"/>
      <c r="G7" s="257" t="s">
        <v>273</v>
      </c>
      <c r="H7" s="172"/>
      <c r="I7" s="173"/>
      <c r="J7" s="174"/>
      <c r="K7" s="174">
        <v>1</v>
      </c>
      <c r="L7" s="260">
        <f t="shared" si="2"/>
        <v>0</v>
      </c>
      <c r="M7" s="178"/>
      <c r="N7" s="260">
        <f t="shared" si="3"/>
        <v>0</v>
      </c>
      <c r="O7" s="176"/>
      <c r="P7" s="265">
        <f t="shared" si="4"/>
        <v>0</v>
      </c>
      <c r="Q7" s="266">
        <f t="shared" si="5"/>
        <v>0</v>
      </c>
      <c r="R7" s="177"/>
      <c r="S7" s="177"/>
      <c r="T7" s="269">
        <f t="shared" si="6"/>
        <v>0</v>
      </c>
      <c r="U7" s="269">
        <f t="shared" si="0"/>
        <v>0</v>
      </c>
      <c r="V7" s="269">
        <f t="shared" si="1"/>
        <v>0</v>
      </c>
      <c r="X7" s="148"/>
      <c r="Y7" s="148"/>
      <c r="Z7" s="148"/>
      <c r="AA7" s="150"/>
      <c r="AB7" s="148"/>
      <c r="AC7" s="148"/>
      <c r="AD7" s="150"/>
      <c r="AE7" s="148"/>
      <c r="AF7" s="148"/>
      <c r="AG7" s="150"/>
    </row>
    <row r="8" spans="1:41" ht="24" customHeight="1">
      <c r="B8" s="308"/>
      <c r="C8" s="307" t="s">
        <v>425</v>
      </c>
      <c r="D8" s="158"/>
      <c r="E8" s="197"/>
      <c r="F8" s="198"/>
      <c r="G8" s="270" t="s">
        <v>429</v>
      </c>
      <c r="H8" s="213"/>
      <c r="I8" s="214"/>
      <c r="J8" s="296"/>
      <c r="K8" s="296">
        <v>1</v>
      </c>
      <c r="L8" s="273">
        <f t="shared" si="2"/>
        <v>0</v>
      </c>
      <c r="M8" s="190"/>
      <c r="N8" s="273">
        <f t="shared" si="3"/>
        <v>0</v>
      </c>
      <c r="O8" s="191"/>
      <c r="P8" s="279">
        <f t="shared" si="4"/>
        <v>0</v>
      </c>
      <c r="Q8" s="280">
        <f t="shared" si="5"/>
        <v>0</v>
      </c>
      <c r="R8" s="192"/>
      <c r="S8" s="192"/>
      <c r="T8" s="288">
        <f t="shared" si="6"/>
        <v>0</v>
      </c>
      <c r="U8" s="288">
        <f t="shared" si="0"/>
        <v>0</v>
      </c>
      <c r="V8" s="288">
        <f t="shared" si="1"/>
        <v>0</v>
      </c>
      <c r="X8" s="148"/>
      <c r="Y8" s="148"/>
      <c r="Z8" s="148"/>
      <c r="AA8" s="150"/>
      <c r="AB8" s="148"/>
      <c r="AC8" s="148"/>
      <c r="AD8" s="150"/>
      <c r="AE8" s="148"/>
      <c r="AF8" s="148"/>
      <c r="AG8" s="150"/>
    </row>
    <row r="9" spans="1:41" ht="24" customHeight="1">
      <c r="B9" s="308"/>
      <c r="C9" s="309" t="s">
        <v>425</v>
      </c>
      <c r="D9" s="193"/>
      <c r="E9" s="202"/>
      <c r="F9" s="203"/>
      <c r="G9" s="271" t="s">
        <v>429</v>
      </c>
      <c r="H9" s="205"/>
      <c r="I9" s="206"/>
      <c r="J9" s="215"/>
      <c r="K9" s="215">
        <v>1</v>
      </c>
      <c r="L9" s="277">
        <f t="shared" si="2"/>
        <v>0</v>
      </c>
      <c r="M9" s="326"/>
      <c r="N9" s="277">
        <f t="shared" si="3"/>
        <v>0</v>
      </c>
      <c r="O9" s="327"/>
      <c r="P9" s="281">
        <f t="shared" si="4"/>
        <v>0</v>
      </c>
      <c r="Q9" s="282">
        <f t="shared" si="5"/>
        <v>0</v>
      </c>
      <c r="R9" s="209"/>
      <c r="S9" s="209"/>
      <c r="T9" s="293">
        <f t="shared" si="6"/>
        <v>0</v>
      </c>
      <c r="U9" s="293">
        <f t="shared" si="0"/>
        <v>0</v>
      </c>
      <c r="V9" s="293">
        <f t="shared" si="1"/>
        <v>0</v>
      </c>
      <c r="X9" s="148"/>
      <c r="Y9" s="148"/>
      <c r="Z9" s="148"/>
      <c r="AA9" s="150"/>
      <c r="AB9" s="148"/>
      <c r="AC9" s="148"/>
      <c r="AD9" s="150"/>
      <c r="AE9" s="148"/>
      <c r="AF9" s="148"/>
      <c r="AG9" s="150"/>
    </row>
    <row r="10" spans="1:41" ht="24" customHeight="1">
      <c r="B10" s="308"/>
      <c r="C10" s="307" t="s">
        <v>392</v>
      </c>
      <c r="D10" s="158"/>
      <c r="E10" s="197" t="s">
        <v>419</v>
      </c>
      <c r="F10" s="198" t="s">
        <v>278</v>
      </c>
      <c r="G10" s="270" t="s">
        <v>273</v>
      </c>
      <c r="H10" s="213"/>
      <c r="I10" s="214"/>
      <c r="J10" s="296"/>
      <c r="K10" s="296">
        <v>1</v>
      </c>
      <c r="L10" s="273">
        <f t="shared" si="2"/>
        <v>0</v>
      </c>
      <c r="M10" s="200"/>
      <c r="N10" s="273">
        <f t="shared" si="3"/>
        <v>0</v>
      </c>
      <c r="O10" s="211"/>
      <c r="P10" s="279">
        <f t="shared" si="4"/>
        <v>0</v>
      </c>
      <c r="Q10" s="280">
        <f t="shared" si="5"/>
        <v>0</v>
      </c>
      <c r="R10" s="192"/>
      <c r="S10" s="192"/>
      <c r="T10" s="288">
        <f t="shared" si="6"/>
        <v>0</v>
      </c>
      <c r="U10" s="288">
        <f t="shared" si="0"/>
        <v>0</v>
      </c>
      <c r="V10" s="288">
        <f t="shared" si="1"/>
        <v>0</v>
      </c>
      <c r="X10" s="148"/>
      <c r="Y10" s="148"/>
      <c r="Z10" s="148"/>
      <c r="AA10" s="150"/>
      <c r="AB10" s="148"/>
      <c r="AC10" s="148"/>
      <c r="AD10" s="150"/>
      <c r="AE10" s="148"/>
      <c r="AF10" s="148"/>
      <c r="AG10" s="150"/>
    </row>
    <row r="11" spans="1:41" ht="24" customHeight="1">
      <c r="B11" s="308"/>
      <c r="C11" s="307" t="s">
        <v>392</v>
      </c>
      <c r="D11" s="158"/>
      <c r="E11" s="164" t="s">
        <v>275</v>
      </c>
      <c r="F11" s="165" t="s">
        <v>375</v>
      </c>
      <c r="G11" s="256" t="s">
        <v>273</v>
      </c>
      <c r="H11" s="166"/>
      <c r="I11" s="167"/>
      <c r="J11" s="168"/>
      <c r="K11" s="168">
        <v>1</v>
      </c>
      <c r="L11" s="259">
        <f t="shared" si="2"/>
        <v>0</v>
      </c>
      <c r="M11" s="159"/>
      <c r="N11" s="259">
        <f t="shared" si="3"/>
        <v>0</v>
      </c>
      <c r="O11" s="160"/>
      <c r="P11" s="263">
        <f t="shared" si="4"/>
        <v>0</v>
      </c>
      <c r="Q11" s="264">
        <f t="shared" si="5"/>
        <v>0</v>
      </c>
      <c r="R11" s="161"/>
      <c r="S11" s="161"/>
      <c r="T11" s="268">
        <f t="shared" si="6"/>
        <v>0</v>
      </c>
      <c r="U11" s="268">
        <f t="shared" si="0"/>
        <v>0</v>
      </c>
      <c r="V11" s="268">
        <f t="shared" si="1"/>
        <v>0</v>
      </c>
      <c r="X11" s="148"/>
      <c r="Y11" s="148"/>
      <c r="Z11" s="148"/>
      <c r="AA11" s="150"/>
      <c r="AB11" s="148"/>
      <c r="AC11" s="148"/>
      <c r="AD11" s="150"/>
      <c r="AE11" s="148"/>
      <c r="AF11" s="148"/>
      <c r="AG11" s="150"/>
    </row>
    <row r="12" spans="1:41" ht="24" customHeight="1">
      <c r="B12" s="308"/>
      <c r="C12" s="307" t="s">
        <v>274</v>
      </c>
      <c r="D12" s="158"/>
      <c r="E12" s="354"/>
      <c r="F12" s="355"/>
      <c r="G12" s="356" t="s">
        <v>273</v>
      </c>
      <c r="H12" s="357"/>
      <c r="I12" s="358"/>
      <c r="J12" s="358"/>
      <c r="K12" s="359">
        <v>1</v>
      </c>
      <c r="L12" s="360">
        <f t="shared" si="2"/>
        <v>0</v>
      </c>
      <c r="M12" s="361"/>
      <c r="N12" s="360">
        <f t="shared" si="3"/>
        <v>0</v>
      </c>
      <c r="O12" s="362"/>
      <c r="P12" s="363">
        <f t="shared" si="4"/>
        <v>0</v>
      </c>
      <c r="Q12" s="364">
        <f t="shared" si="5"/>
        <v>0</v>
      </c>
      <c r="R12" s="365"/>
      <c r="S12" s="365"/>
      <c r="T12" s="366">
        <f t="shared" si="6"/>
        <v>0</v>
      </c>
      <c r="U12" s="366">
        <f t="shared" si="0"/>
        <v>0</v>
      </c>
      <c r="V12" s="366">
        <f t="shared" si="1"/>
        <v>0</v>
      </c>
      <c r="X12" s="148"/>
      <c r="Y12" s="148"/>
      <c r="Z12" s="148"/>
      <c r="AA12" s="150"/>
      <c r="AB12" s="148"/>
      <c r="AC12" s="148"/>
      <c r="AD12" s="150"/>
      <c r="AE12" s="148"/>
      <c r="AF12" s="148"/>
      <c r="AG12" s="150"/>
    </row>
    <row r="13" spans="1:41" ht="24" customHeight="1">
      <c r="B13" s="308"/>
      <c r="C13" s="307" t="s">
        <v>274</v>
      </c>
      <c r="D13" s="158" t="s">
        <v>417</v>
      </c>
      <c r="E13" s="164" t="s">
        <v>285</v>
      </c>
      <c r="F13" s="165"/>
      <c r="G13" s="256" t="s">
        <v>273</v>
      </c>
      <c r="H13" s="166"/>
      <c r="I13" s="167"/>
      <c r="J13" s="167"/>
      <c r="K13" s="168">
        <v>1</v>
      </c>
      <c r="L13" s="259">
        <f t="shared" si="2"/>
        <v>0</v>
      </c>
      <c r="M13" s="159"/>
      <c r="N13" s="259">
        <f t="shared" si="3"/>
        <v>0</v>
      </c>
      <c r="O13" s="160"/>
      <c r="P13" s="263">
        <f t="shared" si="4"/>
        <v>0</v>
      </c>
      <c r="Q13" s="264">
        <f t="shared" si="5"/>
        <v>0</v>
      </c>
      <c r="R13" s="161"/>
      <c r="S13" s="161"/>
      <c r="T13" s="268">
        <f t="shared" si="6"/>
        <v>0</v>
      </c>
      <c r="U13" s="268">
        <f t="shared" si="0"/>
        <v>0</v>
      </c>
      <c r="V13" s="268">
        <f t="shared" si="1"/>
        <v>0</v>
      </c>
      <c r="X13" s="148"/>
      <c r="Y13" s="148"/>
      <c r="Z13" s="148"/>
      <c r="AA13" s="150"/>
      <c r="AB13" s="148"/>
      <c r="AC13" s="148"/>
      <c r="AD13" s="150"/>
      <c r="AE13" s="148"/>
      <c r="AF13" s="148"/>
      <c r="AG13" s="150"/>
    </row>
    <row r="14" spans="1:41" ht="24" customHeight="1">
      <c r="B14" s="308"/>
      <c r="C14" s="309" t="s">
        <v>274</v>
      </c>
      <c r="D14" s="169"/>
      <c r="E14" s="170"/>
      <c r="F14" s="171"/>
      <c r="G14" s="257" t="s">
        <v>273</v>
      </c>
      <c r="H14" s="172"/>
      <c r="I14" s="173"/>
      <c r="J14" s="173"/>
      <c r="K14" s="173">
        <v>1</v>
      </c>
      <c r="L14" s="260">
        <f t="shared" si="2"/>
        <v>0</v>
      </c>
      <c r="M14" s="178"/>
      <c r="N14" s="260">
        <f t="shared" si="3"/>
        <v>0</v>
      </c>
      <c r="O14" s="176"/>
      <c r="P14" s="265">
        <f t="shared" si="4"/>
        <v>0</v>
      </c>
      <c r="Q14" s="266">
        <f t="shared" si="5"/>
        <v>0</v>
      </c>
      <c r="R14" s="177"/>
      <c r="S14" s="177"/>
      <c r="T14" s="269">
        <f t="shared" si="6"/>
        <v>0</v>
      </c>
      <c r="U14" s="269">
        <f t="shared" si="0"/>
        <v>0</v>
      </c>
      <c r="V14" s="269">
        <f t="shared" si="1"/>
        <v>0</v>
      </c>
      <c r="X14" s="148"/>
      <c r="Y14" s="148"/>
      <c r="Z14" s="148"/>
      <c r="AA14" s="150"/>
      <c r="AB14" s="148"/>
      <c r="AC14" s="148"/>
      <c r="AD14" s="150"/>
      <c r="AE14" s="148"/>
      <c r="AF14" s="148"/>
      <c r="AG14" s="150"/>
    </row>
    <row r="15" spans="1:41" ht="24" customHeight="1">
      <c r="B15" s="308"/>
      <c r="C15" s="307" t="s">
        <v>286</v>
      </c>
      <c r="D15" s="158" t="s">
        <v>376</v>
      </c>
      <c r="E15" s="164" t="s">
        <v>275</v>
      </c>
      <c r="F15" s="165" t="s">
        <v>374</v>
      </c>
      <c r="G15" s="256" t="s">
        <v>273</v>
      </c>
      <c r="H15" s="166"/>
      <c r="I15" s="167"/>
      <c r="J15" s="167"/>
      <c r="K15" s="168">
        <v>1</v>
      </c>
      <c r="L15" s="259">
        <f t="shared" si="2"/>
        <v>0</v>
      </c>
      <c r="M15" s="159"/>
      <c r="N15" s="259">
        <f t="shared" si="3"/>
        <v>0</v>
      </c>
      <c r="O15" s="160"/>
      <c r="P15" s="263">
        <f t="shared" si="4"/>
        <v>0</v>
      </c>
      <c r="Q15" s="264">
        <f t="shared" si="5"/>
        <v>0</v>
      </c>
      <c r="R15" s="161"/>
      <c r="S15" s="161"/>
      <c r="T15" s="268">
        <f t="shared" si="6"/>
        <v>0</v>
      </c>
      <c r="U15" s="268">
        <f t="shared" si="0"/>
        <v>0</v>
      </c>
      <c r="V15" s="268">
        <f t="shared" si="1"/>
        <v>0</v>
      </c>
      <c r="X15" s="148"/>
      <c r="Y15" s="148"/>
      <c r="Z15" s="148"/>
      <c r="AA15" s="150"/>
      <c r="AB15" s="148"/>
      <c r="AC15" s="148"/>
      <c r="AD15" s="150"/>
      <c r="AE15" s="148"/>
      <c r="AF15" s="148"/>
      <c r="AG15" s="150"/>
    </row>
    <row r="16" spans="1:41" ht="24" customHeight="1">
      <c r="B16" s="308"/>
      <c r="C16" s="307" t="s">
        <v>286</v>
      </c>
      <c r="D16" s="158" t="s">
        <v>376</v>
      </c>
      <c r="E16" s="164" t="s">
        <v>275</v>
      </c>
      <c r="F16" s="165" t="s">
        <v>374</v>
      </c>
      <c r="G16" s="256" t="s">
        <v>273</v>
      </c>
      <c r="H16" s="166"/>
      <c r="I16" s="167"/>
      <c r="J16" s="167"/>
      <c r="K16" s="168">
        <v>1</v>
      </c>
      <c r="L16" s="259">
        <f t="shared" si="2"/>
        <v>0</v>
      </c>
      <c r="M16" s="159"/>
      <c r="N16" s="259">
        <f t="shared" si="3"/>
        <v>0</v>
      </c>
      <c r="O16" s="160"/>
      <c r="P16" s="263">
        <f t="shared" si="4"/>
        <v>0</v>
      </c>
      <c r="Q16" s="264">
        <f t="shared" si="5"/>
        <v>0</v>
      </c>
      <c r="R16" s="161"/>
      <c r="S16" s="161"/>
      <c r="T16" s="268">
        <f t="shared" si="6"/>
        <v>0</v>
      </c>
      <c r="U16" s="268">
        <f t="shared" si="0"/>
        <v>0</v>
      </c>
      <c r="V16" s="268">
        <f t="shared" si="1"/>
        <v>0</v>
      </c>
      <c r="X16" s="148"/>
      <c r="Y16" s="148"/>
      <c r="Z16" s="148"/>
      <c r="AA16" s="150"/>
      <c r="AB16" s="148"/>
      <c r="AC16" s="148"/>
      <c r="AD16" s="150"/>
      <c r="AE16" s="148"/>
      <c r="AF16" s="148"/>
      <c r="AG16" s="150"/>
    </row>
    <row r="17" spans="1:33" ht="24" customHeight="1">
      <c r="A17" s="145"/>
      <c r="B17" s="308"/>
      <c r="C17" s="309" t="s">
        <v>393</v>
      </c>
      <c r="D17" s="169" t="s">
        <v>376</v>
      </c>
      <c r="E17" s="170" t="s">
        <v>275</v>
      </c>
      <c r="F17" s="171" t="s">
        <v>374</v>
      </c>
      <c r="G17" s="257" t="s">
        <v>273</v>
      </c>
      <c r="H17" s="172"/>
      <c r="I17" s="173"/>
      <c r="J17" s="174"/>
      <c r="K17" s="174">
        <v>1</v>
      </c>
      <c r="L17" s="260">
        <f t="shared" si="2"/>
        <v>0</v>
      </c>
      <c r="M17" s="188"/>
      <c r="N17" s="260">
        <f t="shared" si="3"/>
        <v>0</v>
      </c>
      <c r="O17" s="189"/>
      <c r="P17" s="265">
        <f t="shared" si="4"/>
        <v>0</v>
      </c>
      <c r="Q17" s="266">
        <f t="shared" si="5"/>
        <v>0</v>
      </c>
      <c r="R17" s="177"/>
      <c r="S17" s="177"/>
      <c r="T17" s="269">
        <f t="shared" si="6"/>
        <v>0</v>
      </c>
      <c r="U17" s="269">
        <f t="shared" si="0"/>
        <v>0</v>
      </c>
      <c r="V17" s="269">
        <f t="shared" si="1"/>
        <v>0</v>
      </c>
      <c r="X17" s="148"/>
      <c r="Y17" s="148"/>
      <c r="Z17" s="148"/>
      <c r="AA17" s="150"/>
      <c r="AB17" s="148"/>
      <c r="AC17" s="148"/>
      <c r="AD17" s="150"/>
      <c r="AE17" s="148"/>
      <c r="AF17" s="148"/>
      <c r="AG17" s="150"/>
    </row>
    <row r="18" spans="1:33" ht="24" customHeight="1">
      <c r="A18" s="145"/>
      <c r="B18" s="308"/>
      <c r="C18" s="307" t="s">
        <v>276</v>
      </c>
      <c r="D18" s="158"/>
      <c r="E18" s="197" t="s">
        <v>277</v>
      </c>
      <c r="F18" s="198" t="s">
        <v>375</v>
      </c>
      <c r="G18" s="270" t="s">
        <v>273</v>
      </c>
      <c r="H18" s="213"/>
      <c r="I18" s="214"/>
      <c r="J18" s="214"/>
      <c r="K18" s="214">
        <v>1</v>
      </c>
      <c r="L18" s="273">
        <f t="shared" si="2"/>
        <v>0</v>
      </c>
      <c r="M18" s="200"/>
      <c r="N18" s="273">
        <f t="shared" si="3"/>
        <v>0</v>
      </c>
      <c r="O18" s="325"/>
      <c r="P18" s="279">
        <f t="shared" si="4"/>
        <v>0</v>
      </c>
      <c r="Q18" s="280">
        <f t="shared" si="5"/>
        <v>0</v>
      </c>
      <c r="R18" s="192"/>
      <c r="S18" s="192"/>
      <c r="T18" s="288">
        <f t="shared" si="6"/>
        <v>0</v>
      </c>
      <c r="U18" s="288">
        <f t="shared" si="0"/>
        <v>0</v>
      </c>
      <c r="V18" s="288">
        <f t="shared" si="1"/>
        <v>0</v>
      </c>
      <c r="X18" s="148"/>
      <c r="Y18" s="148"/>
      <c r="Z18" s="148"/>
      <c r="AA18" s="150"/>
      <c r="AB18" s="148"/>
      <c r="AC18" s="148"/>
      <c r="AD18" s="150"/>
      <c r="AE18" s="148"/>
      <c r="AF18" s="148"/>
      <c r="AG18" s="150"/>
    </row>
    <row r="19" spans="1:33" ht="24" customHeight="1">
      <c r="A19" s="145"/>
      <c r="B19" s="308"/>
      <c r="C19" s="307" t="s">
        <v>276</v>
      </c>
      <c r="D19" s="158"/>
      <c r="E19" s="197" t="s">
        <v>277</v>
      </c>
      <c r="F19" s="165" t="s">
        <v>375</v>
      </c>
      <c r="G19" s="256" t="s">
        <v>273</v>
      </c>
      <c r="H19" s="166"/>
      <c r="I19" s="167"/>
      <c r="J19" s="167"/>
      <c r="K19" s="167">
        <v>1</v>
      </c>
      <c r="L19" s="259">
        <f t="shared" si="2"/>
        <v>0</v>
      </c>
      <c r="M19" s="162"/>
      <c r="N19" s="259">
        <f t="shared" si="3"/>
        <v>0</v>
      </c>
      <c r="O19" s="160"/>
      <c r="P19" s="263">
        <f t="shared" si="4"/>
        <v>0</v>
      </c>
      <c r="Q19" s="264">
        <f t="shared" si="5"/>
        <v>0</v>
      </c>
      <c r="R19" s="161"/>
      <c r="S19" s="161"/>
      <c r="T19" s="268">
        <f t="shared" si="6"/>
        <v>0</v>
      </c>
      <c r="U19" s="268">
        <f t="shared" si="0"/>
        <v>0</v>
      </c>
      <c r="V19" s="268">
        <f t="shared" si="1"/>
        <v>0</v>
      </c>
      <c r="X19" s="148"/>
      <c r="Y19" s="148"/>
      <c r="Z19" s="148"/>
      <c r="AA19" s="150"/>
      <c r="AB19" s="148"/>
      <c r="AC19" s="148"/>
      <c r="AD19" s="150"/>
      <c r="AE19" s="148"/>
      <c r="AF19" s="148"/>
      <c r="AG19" s="150"/>
    </row>
    <row r="20" spans="1:33" ht="24" customHeight="1">
      <c r="A20" s="145"/>
      <c r="B20" s="308"/>
      <c r="C20" s="307" t="s">
        <v>276</v>
      </c>
      <c r="D20" s="158"/>
      <c r="E20" s="197" t="s">
        <v>277</v>
      </c>
      <c r="F20" s="165" t="s">
        <v>375</v>
      </c>
      <c r="G20" s="256" t="s">
        <v>273</v>
      </c>
      <c r="H20" s="166"/>
      <c r="I20" s="167"/>
      <c r="J20" s="167"/>
      <c r="K20" s="167">
        <v>1</v>
      </c>
      <c r="L20" s="259">
        <f t="shared" si="2"/>
        <v>0</v>
      </c>
      <c r="M20" s="159"/>
      <c r="N20" s="259">
        <f t="shared" si="3"/>
        <v>0</v>
      </c>
      <c r="O20" s="160"/>
      <c r="P20" s="263">
        <f t="shared" si="4"/>
        <v>0</v>
      </c>
      <c r="Q20" s="264">
        <f t="shared" si="5"/>
        <v>0</v>
      </c>
      <c r="R20" s="161"/>
      <c r="S20" s="161"/>
      <c r="T20" s="268">
        <f t="shared" si="6"/>
        <v>0</v>
      </c>
      <c r="U20" s="268">
        <f t="shared" si="0"/>
        <v>0</v>
      </c>
      <c r="V20" s="268">
        <f t="shared" si="1"/>
        <v>0</v>
      </c>
      <c r="X20" s="148"/>
      <c r="Y20" s="148"/>
      <c r="Z20" s="148"/>
      <c r="AA20" s="150"/>
      <c r="AB20" s="148"/>
      <c r="AC20" s="148"/>
      <c r="AD20" s="150"/>
      <c r="AE20" s="148"/>
      <c r="AF20" s="148"/>
      <c r="AG20" s="150"/>
    </row>
    <row r="21" spans="1:33" ht="24" customHeight="1">
      <c r="A21" s="145"/>
      <c r="B21" s="308"/>
      <c r="C21" s="307" t="s">
        <v>276</v>
      </c>
      <c r="D21" s="158"/>
      <c r="E21" s="197"/>
      <c r="F21" s="165"/>
      <c r="G21" s="256" t="s">
        <v>273</v>
      </c>
      <c r="H21" s="166"/>
      <c r="I21" s="167"/>
      <c r="J21" s="167"/>
      <c r="K21" s="168">
        <v>1</v>
      </c>
      <c r="L21" s="259">
        <f t="shared" si="2"/>
        <v>0</v>
      </c>
      <c r="M21" s="159"/>
      <c r="N21" s="259">
        <f t="shared" si="3"/>
        <v>0</v>
      </c>
      <c r="O21" s="160"/>
      <c r="P21" s="263">
        <f t="shared" si="4"/>
        <v>0</v>
      </c>
      <c r="Q21" s="264">
        <f t="shared" si="5"/>
        <v>0</v>
      </c>
      <c r="R21" s="161"/>
      <c r="S21" s="161"/>
      <c r="T21" s="268">
        <f t="shared" si="6"/>
        <v>0</v>
      </c>
      <c r="U21" s="268">
        <f t="shared" si="0"/>
        <v>0</v>
      </c>
      <c r="V21" s="268">
        <f t="shared" si="1"/>
        <v>0</v>
      </c>
      <c r="X21" s="148"/>
      <c r="Y21" s="148"/>
      <c r="Z21" s="148"/>
      <c r="AA21" s="150"/>
      <c r="AB21" s="148"/>
      <c r="AC21" s="148"/>
      <c r="AD21" s="150"/>
      <c r="AE21" s="148"/>
      <c r="AF21" s="148"/>
      <c r="AG21" s="150"/>
    </row>
    <row r="22" spans="1:33" ht="24" customHeight="1">
      <c r="A22" s="145"/>
      <c r="B22" s="308"/>
      <c r="C22" s="309" t="s">
        <v>276</v>
      </c>
      <c r="D22" s="169"/>
      <c r="E22" s="170"/>
      <c r="F22" s="171"/>
      <c r="G22" s="257" t="s">
        <v>273</v>
      </c>
      <c r="H22" s="172"/>
      <c r="I22" s="173"/>
      <c r="J22" s="173"/>
      <c r="K22" s="173">
        <v>1</v>
      </c>
      <c r="L22" s="260">
        <f t="shared" si="2"/>
        <v>0</v>
      </c>
      <c r="M22" s="178"/>
      <c r="N22" s="260">
        <f t="shared" si="3"/>
        <v>0</v>
      </c>
      <c r="O22" s="176"/>
      <c r="P22" s="265">
        <f t="shared" si="4"/>
        <v>0</v>
      </c>
      <c r="Q22" s="266">
        <f t="shared" si="5"/>
        <v>0</v>
      </c>
      <c r="R22" s="177"/>
      <c r="S22" s="177"/>
      <c r="T22" s="269">
        <f t="shared" si="6"/>
        <v>0</v>
      </c>
      <c r="U22" s="269">
        <f t="shared" si="0"/>
        <v>0</v>
      </c>
      <c r="V22" s="269">
        <f t="shared" si="1"/>
        <v>0</v>
      </c>
      <c r="X22" s="148"/>
      <c r="Y22" s="148"/>
      <c r="Z22" s="148"/>
      <c r="AA22" s="150"/>
      <c r="AB22" s="148"/>
      <c r="AC22" s="148"/>
      <c r="AD22" s="150"/>
      <c r="AE22" s="148"/>
      <c r="AF22" s="148"/>
      <c r="AG22" s="150"/>
    </row>
    <row r="23" spans="1:33" ht="24" customHeight="1">
      <c r="A23" s="145"/>
      <c r="B23" s="308"/>
      <c r="C23" s="305" t="s">
        <v>279</v>
      </c>
      <c r="D23" s="154"/>
      <c r="E23" s="180" t="s">
        <v>277</v>
      </c>
      <c r="F23" s="181" t="s">
        <v>374</v>
      </c>
      <c r="G23" s="255" t="s">
        <v>273</v>
      </c>
      <c r="H23" s="182"/>
      <c r="I23" s="183"/>
      <c r="J23" s="183"/>
      <c r="K23" s="184">
        <v>1</v>
      </c>
      <c r="L23" s="258">
        <f t="shared" si="2"/>
        <v>0</v>
      </c>
      <c r="M23" s="155"/>
      <c r="N23" s="258">
        <f t="shared" si="3"/>
        <v>0</v>
      </c>
      <c r="O23" s="156"/>
      <c r="P23" s="261">
        <f t="shared" si="4"/>
        <v>0</v>
      </c>
      <c r="Q23" s="262">
        <f t="shared" si="5"/>
        <v>0</v>
      </c>
      <c r="R23" s="157"/>
      <c r="S23" s="157"/>
      <c r="T23" s="267">
        <f t="shared" si="6"/>
        <v>0</v>
      </c>
      <c r="U23" s="267">
        <f t="shared" si="0"/>
        <v>0</v>
      </c>
      <c r="V23" s="267">
        <f t="shared" si="1"/>
        <v>0</v>
      </c>
      <c r="X23" s="148"/>
      <c r="Y23" s="148"/>
      <c r="Z23" s="148"/>
      <c r="AA23" s="150"/>
      <c r="AB23" s="148"/>
      <c r="AC23" s="148"/>
      <c r="AD23" s="150"/>
      <c r="AE23" s="148"/>
      <c r="AF23" s="148"/>
      <c r="AG23" s="150"/>
    </row>
    <row r="24" spans="1:33" ht="24" customHeight="1">
      <c r="A24" s="145"/>
      <c r="B24" s="308"/>
      <c r="C24" s="309" t="s">
        <v>279</v>
      </c>
      <c r="D24" s="169"/>
      <c r="E24" s="170" t="s">
        <v>277</v>
      </c>
      <c r="F24" s="171" t="s">
        <v>374</v>
      </c>
      <c r="G24" s="257" t="s">
        <v>273</v>
      </c>
      <c r="H24" s="172"/>
      <c r="I24" s="173"/>
      <c r="J24" s="173"/>
      <c r="K24" s="174">
        <v>1</v>
      </c>
      <c r="L24" s="260">
        <f t="shared" si="2"/>
        <v>0</v>
      </c>
      <c r="M24" s="175"/>
      <c r="N24" s="260">
        <f t="shared" si="3"/>
        <v>0</v>
      </c>
      <c r="O24" s="176"/>
      <c r="P24" s="265">
        <f t="shared" si="4"/>
        <v>0</v>
      </c>
      <c r="Q24" s="266">
        <f t="shared" si="5"/>
        <v>0</v>
      </c>
      <c r="R24" s="177"/>
      <c r="S24" s="177"/>
      <c r="T24" s="269">
        <f t="shared" si="6"/>
        <v>0</v>
      </c>
      <c r="U24" s="269">
        <f t="shared" si="0"/>
        <v>0</v>
      </c>
      <c r="V24" s="269">
        <f t="shared" si="1"/>
        <v>0</v>
      </c>
      <c r="X24" s="148"/>
      <c r="Y24" s="148"/>
      <c r="Z24" s="148"/>
      <c r="AA24" s="150"/>
      <c r="AB24" s="148"/>
      <c r="AC24" s="148"/>
      <c r="AD24" s="150"/>
      <c r="AE24" s="148"/>
      <c r="AF24" s="148"/>
      <c r="AG24" s="150"/>
    </row>
    <row r="25" spans="1:33" ht="24" customHeight="1">
      <c r="A25" s="145"/>
      <c r="B25" s="308"/>
      <c r="C25" s="305" t="s">
        <v>280</v>
      </c>
      <c r="D25" s="154"/>
      <c r="E25" s="180" t="s">
        <v>277</v>
      </c>
      <c r="F25" s="181" t="s">
        <v>373</v>
      </c>
      <c r="G25" s="255" t="s">
        <v>273</v>
      </c>
      <c r="H25" s="182"/>
      <c r="I25" s="183"/>
      <c r="J25" s="183"/>
      <c r="K25" s="184">
        <v>1</v>
      </c>
      <c r="L25" s="258">
        <f t="shared" si="2"/>
        <v>0</v>
      </c>
      <c r="M25" s="155"/>
      <c r="N25" s="258">
        <f t="shared" si="3"/>
        <v>0</v>
      </c>
      <c r="O25" s="156"/>
      <c r="P25" s="261">
        <f t="shared" si="4"/>
        <v>0</v>
      </c>
      <c r="Q25" s="262">
        <f t="shared" si="5"/>
        <v>0</v>
      </c>
      <c r="R25" s="157"/>
      <c r="S25" s="157"/>
      <c r="T25" s="267">
        <f t="shared" si="6"/>
        <v>0</v>
      </c>
      <c r="U25" s="267">
        <f t="shared" si="0"/>
        <v>0</v>
      </c>
      <c r="V25" s="267">
        <f t="shared" si="1"/>
        <v>0</v>
      </c>
      <c r="X25" s="148"/>
      <c r="Y25" s="148"/>
      <c r="Z25" s="148"/>
      <c r="AA25" s="150"/>
      <c r="AB25" s="148"/>
      <c r="AC25" s="148"/>
      <c r="AD25" s="150"/>
      <c r="AE25" s="148"/>
      <c r="AF25" s="148"/>
      <c r="AG25" s="150"/>
    </row>
    <row r="26" spans="1:33" ht="24" customHeight="1">
      <c r="A26" s="145"/>
      <c r="B26" s="308"/>
      <c r="C26" s="307" t="s">
        <v>280</v>
      </c>
      <c r="D26" s="158"/>
      <c r="E26" s="164" t="s">
        <v>277</v>
      </c>
      <c r="F26" s="165" t="s">
        <v>374</v>
      </c>
      <c r="G26" s="256" t="s">
        <v>273</v>
      </c>
      <c r="H26" s="166"/>
      <c r="I26" s="167"/>
      <c r="J26" s="167"/>
      <c r="K26" s="168">
        <v>1</v>
      </c>
      <c r="L26" s="259">
        <f t="shared" si="2"/>
        <v>0</v>
      </c>
      <c r="M26" s="159"/>
      <c r="N26" s="259">
        <f t="shared" si="3"/>
        <v>0</v>
      </c>
      <c r="O26" s="160"/>
      <c r="P26" s="263">
        <f t="shared" si="4"/>
        <v>0</v>
      </c>
      <c r="Q26" s="264">
        <f t="shared" si="5"/>
        <v>0</v>
      </c>
      <c r="R26" s="161"/>
      <c r="S26" s="161"/>
      <c r="T26" s="268">
        <f t="shared" si="6"/>
        <v>0</v>
      </c>
      <c r="U26" s="268">
        <f t="shared" si="0"/>
        <v>0</v>
      </c>
      <c r="V26" s="268">
        <f t="shared" si="1"/>
        <v>0</v>
      </c>
      <c r="X26" s="148"/>
      <c r="Y26" s="148"/>
      <c r="Z26" s="148"/>
      <c r="AA26" s="150"/>
      <c r="AB26" s="148"/>
      <c r="AC26" s="148"/>
      <c r="AD26" s="150"/>
      <c r="AE26" s="148"/>
      <c r="AF26" s="148"/>
      <c r="AG26" s="150"/>
    </row>
    <row r="27" spans="1:33" ht="24" customHeight="1">
      <c r="A27" s="145"/>
      <c r="B27" s="308"/>
      <c r="C27" s="307" t="s">
        <v>280</v>
      </c>
      <c r="D27" s="158"/>
      <c r="E27" s="164" t="s">
        <v>277</v>
      </c>
      <c r="F27" s="165" t="s">
        <v>374</v>
      </c>
      <c r="G27" s="256" t="s">
        <v>273</v>
      </c>
      <c r="H27" s="166"/>
      <c r="I27" s="167"/>
      <c r="J27" s="167"/>
      <c r="K27" s="168">
        <v>1</v>
      </c>
      <c r="L27" s="259">
        <f t="shared" si="2"/>
        <v>0</v>
      </c>
      <c r="M27" s="159"/>
      <c r="N27" s="259">
        <f t="shared" si="3"/>
        <v>0</v>
      </c>
      <c r="O27" s="160"/>
      <c r="P27" s="263">
        <f t="shared" si="4"/>
        <v>0</v>
      </c>
      <c r="Q27" s="264">
        <f t="shared" si="5"/>
        <v>0</v>
      </c>
      <c r="R27" s="161"/>
      <c r="S27" s="161"/>
      <c r="T27" s="268">
        <f t="shared" si="6"/>
        <v>0</v>
      </c>
      <c r="U27" s="268">
        <f t="shared" si="0"/>
        <v>0</v>
      </c>
      <c r="V27" s="268">
        <f t="shared" si="1"/>
        <v>0</v>
      </c>
      <c r="X27" s="148"/>
      <c r="Y27" s="148"/>
      <c r="Z27" s="148"/>
      <c r="AA27" s="150"/>
      <c r="AB27" s="148"/>
      <c r="AC27" s="148"/>
      <c r="AD27" s="150"/>
      <c r="AE27" s="148"/>
      <c r="AF27" s="148"/>
      <c r="AG27" s="150"/>
    </row>
    <row r="28" spans="1:33" ht="24" customHeight="1">
      <c r="A28" s="145"/>
      <c r="B28" s="308"/>
      <c r="C28" s="307" t="s">
        <v>280</v>
      </c>
      <c r="D28" s="158"/>
      <c r="E28" s="164" t="s">
        <v>277</v>
      </c>
      <c r="F28" s="165" t="s">
        <v>374</v>
      </c>
      <c r="G28" s="256" t="s">
        <v>273</v>
      </c>
      <c r="H28" s="166"/>
      <c r="I28" s="167"/>
      <c r="J28" s="167"/>
      <c r="K28" s="168">
        <v>1</v>
      </c>
      <c r="L28" s="259">
        <f t="shared" si="2"/>
        <v>0</v>
      </c>
      <c r="M28" s="159"/>
      <c r="N28" s="259">
        <f t="shared" si="3"/>
        <v>0</v>
      </c>
      <c r="O28" s="160"/>
      <c r="P28" s="263">
        <f t="shared" si="4"/>
        <v>0</v>
      </c>
      <c r="Q28" s="264">
        <f t="shared" si="5"/>
        <v>0</v>
      </c>
      <c r="R28" s="161"/>
      <c r="S28" s="161"/>
      <c r="T28" s="268">
        <f t="shared" si="6"/>
        <v>0</v>
      </c>
      <c r="U28" s="268">
        <f t="shared" si="0"/>
        <v>0</v>
      </c>
      <c r="V28" s="268">
        <f t="shared" si="1"/>
        <v>0</v>
      </c>
      <c r="X28" s="148"/>
      <c r="Y28" s="148"/>
      <c r="Z28" s="148"/>
      <c r="AA28" s="150"/>
      <c r="AB28" s="148"/>
      <c r="AC28" s="148"/>
      <c r="AD28" s="150"/>
      <c r="AE28" s="148"/>
      <c r="AF28" s="148"/>
      <c r="AG28" s="150"/>
    </row>
    <row r="29" spans="1:33" ht="24" customHeight="1">
      <c r="A29" s="145"/>
      <c r="B29" s="308"/>
      <c r="C29" s="309" t="s">
        <v>280</v>
      </c>
      <c r="D29" s="169"/>
      <c r="E29" s="170" t="s">
        <v>277</v>
      </c>
      <c r="F29" s="171" t="s">
        <v>375</v>
      </c>
      <c r="G29" s="257" t="s">
        <v>273</v>
      </c>
      <c r="H29" s="172"/>
      <c r="I29" s="173"/>
      <c r="J29" s="173"/>
      <c r="K29" s="174">
        <v>1</v>
      </c>
      <c r="L29" s="260">
        <f>ROUNDDOWN(H29*I29*J29*K29,3)</f>
        <v>0</v>
      </c>
      <c r="M29" s="175"/>
      <c r="N29" s="260">
        <f>M29*L29</f>
        <v>0</v>
      </c>
      <c r="O29" s="176"/>
      <c r="P29" s="265">
        <f>L29*O29</f>
        <v>0</v>
      </c>
      <c r="Q29" s="266">
        <f>N29-P29</f>
        <v>0</v>
      </c>
      <c r="R29" s="177"/>
      <c r="S29" s="177"/>
      <c r="T29" s="269">
        <f>IF(S29="",R29,MIN(R29:S29))</f>
        <v>0</v>
      </c>
      <c r="U29" s="269">
        <f t="shared" si="0"/>
        <v>0</v>
      </c>
      <c r="V29" s="269">
        <f t="shared" si="1"/>
        <v>0</v>
      </c>
      <c r="X29" s="148"/>
      <c r="Y29" s="148"/>
      <c r="Z29" s="148"/>
      <c r="AA29" s="150"/>
      <c r="AB29" s="148"/>
      <c r="AC29" s="148"/>
      <c r="AD29" s="150"/>
      <c r="AE29" s="148"/>
      <c r="AF29" s="148"/>
      <c r="AG29" s="150"/>
    </row>
    <row r="30" spans="1:33" ht="24" customHeight="1">
      <c r="A30" s="145"/>
      <c r="B30" s="308"/>
      <c r="C30" s="307" t="s">
        <v>280</v>
      </c>
      <c r="D30" s="158"/>
      <c r="E30" s="216" t="s">
        <v>277</v>
      </c>
      <c r="F30" s="217" t="s">
        <v>374</v>
      </c>
      <c r="G30" s="272" t="s">
        <v>273</v>
      </c>
      <c r="H30" s="218"/>
      <c r="I30" s="219"/>
      <c r="J30" s="219"/>
      <c r="K30" s="220">
        <v>1</v>
      </c>
      <c r="L30" s="278">
        <f t="shared" si="2"/>
        <v>0</v>
      </c>
      <c r="M30" s="321"/>
      <c r="N30" s="278">
        <f t="shared" si="3"/>
        <v>0</v>
      </c>
      <c r="O30" s="322"/>
      <c r="P30" s="286">
        <f t="shared" si="4"/>
        <v>0</v>
      </c>
      <c r="Q30" s="287">
        <f t="shared" si="5"/>
        <v>0</v>
      </c>
      <c r="R30" s="223"/>
      <c r="S30" s="223"/>
      <c r="T30" s="294">
        <f t="shared" si="6"/>
        <v>0</v>
      </c>
      <c r="U30" s="294">
        <f t="shared" si="0"/>
        <v>0</v>
      </c>
      <c r="V30" s="294">
        <f t="shared" si="1"/>
        <v>0</v>
      </c>
      <c r="X30" s="148"/>
      <c r="Y30" s="148"/>
      <c r="Z30" s="148"/>
      <c r="AA30" s="150"/>
      <c r="AB30" s="148"/>
      <c r="AC30" s="148"/>
      <c r="AD30" s="150"/>
      <c r="AE30" s="148"/>
      <c r="AF30" s="148"/>
      <c r="AG30" s="150"/>
    </row>
    <row r="31" spans="1:33" ht="24" customHeight="1">
      <c r="A31" s="145"/>
      <c r="B31" s="308"/>
      <c r="C31" s="309" t="s">
        <v>280</v>
      </c>
      <c r="D31" s="169"/>
      <c r="E31" s="170" t="s">
        <v>277</v>
      </c>
      <c r="F31" s="171" t="s">
        <v>375</v>
      </c>
      <c r="G31" s="257" t="s">
        <v>273</v>
      </c>
      <c r="H31" s="172"/>
      <c r="I31" s="173"/>
      <c r="J31" s="173"/>
      <c r="K31" s="174">
        <v>1</v>
      </c>
      <c r="L31" s="260">
        <f t="shared" si="2"/>
        <v>0</v>
      </c>
      <c r="M31" s="175"/>
      <c r="N31" s="260">
        <f t="shared" si="3"/>
        <v>0</v>
      </c>
      <c r="O31" s="176"/>
      <c r="P31" s="265">
        <f t="shared" si="4"/>
        <v>0</v>
      </c>
      <c r="Q31" s="266">
        <f t="shared" si="5"/>
        <v>0</v>
      </c>
      <c r="R31" s="177"/>
      <c r="S31" s="177"/>
      <c r="T31" s="269">
        <f t="shared" si="6"/>
        <v>0</v>
      </c>
      <c r="U31" s="269">
        <f t="shared" si="0"/>
        <v>0</v>
      </c>
      <c r="V31" s="269">
        <f t="shared" si="1"/>
        <v>0</v>
      </c>
      <c r="X31" s="148"/>
      <c r="Y31" s="148"/>
      <c r="Z31" s="148"/>
      <c r="AA31" s="150"/>
      <c r="AB31" s="148"/>
      <c r="AC31" s="148"/>
      <c r="AD31" s="150"/>
      <c r="AE31" s="148"/>
      <c r="AF31" s="148"/>
      <c r="AG31" s="150"/>
    </row>
    <row r="32" spans="1:33" ht="24" customHeight="1">
      <c r="A32" s="145"/>
      <c r="B32" s="304" t="s">
        <v>270</v>
      </c>
      <c r="C32" s="305" t="s">
        <v>281</v>
      </c>
      <c r="D32" s="154"/>
      <c r="E32" s="180"/>
      <c r="F32" s="181"/>
      <c r="G32" s="255" t="s">
        <v>273</v>
      </c>
      <c r="H32" s="182"/>
      <c r="I32" s="183"/>
      <c r="J32" s="183"/>
      <c r="K32" s="184">
        <v>1</v>
      </c>
      <c r="L32" s="258">
        <f t="shared" si="2"/>
        <v>0</v>
      </c>
      <c r="M32" s="155"/>
      <c r="N32" s="258">
        <f t="shared" si="3"/>
        <v>0</v>
      </c>
      <c r="O32" s="156"/>
      <c r="P32" s="261">
        <f t="shared" si="4"/>
        <v>0</v>
      </c>
      <c r="Q32" s="262">
        <f t="shared" si="5"/>
        <v>0</v>
      </c>
      <c r="R32" s="157"/>
      <c r="S32" s="157"/>
      <c r="T32" s="267">
        <f t="shared" si="6"/>
        <v>0</v>
      </c>
      <c r="U32" s="267">
        <f t="shared" si="0"/>
        <v>0</v>
      </c>
      <c r="V32" s="267">
        <f t="shared" si="1"/>
        <v>0</v>
      </c>
      <c r="X32" s="148"/>
      <c r="Y32" s="148"/>
      <c r="Z32" s="148"/>
      <c r="AA32" s="150"/>
      <c r="AB32" s="148"/>
      <c r="AC32" s="148"/>
      <c r="AD32" s="150"/>
      <c r="AE32" s="148"/>
      <c r="AF32" s="148"/>
      <c r="AG32" s="150"/>
    </row>
    <row r="33" spans="1:33" ht="24" customHeight="1">
      <c r="A33" s="145"/>
      <c r="B33" s="308"/>
      <c r="C33" s="309" t="s">
        <v>281</v>
      </c>
      <c r="D33" s="169"/>
      <c r="E33" s="170"/>
      <c r="F33" s="171"/>
      <c r="G33" s="257" t="s">
        <v>273</v>
      </c>
      <c r="H33" s="172"/>
      <c r="I33" s="173"/>
      <c r="J33" s="173"/>
      <c r="K33" s="174">
        <v>1</v>
      </c>
      <c r="L33" s="260">
        <f t="shared" si="2"/>
        <v>0</v>
      </c>
      <c r="M33" s="175"/>
      <c r="N33" s="260">
        <f t="shared" si="3"/>
        <v>0</v>
      </c>
      <c r="O33" s="176"/>
      <c r="P33" s="265">
        <f t="shared" si="4"/>
        <v>0</v>
      </c>
      <c r="Q33" s="266">
        <f t="shared" si="5"/>
        <v>0</v>
      </c>
      <c r="R33" s="177"/>
      <c r="S33" s="177"/>
      <c r="T33" s="269">
        <f t="shared" si="6"/>
        <v>0</v>
      </c>
      <c r="U33" s="269">
        <f t="shared" si="0"/>
        <v>0</v>
      </c>
      <c r="V33" s="269">
        <f t="shared" si="1"/>
        <v>0</v>
      </c>
      <c r="X33" s="148"/>
      <c r="Y33" s="148"/>
      <c r="Z33" s="148"/>
      <c r="AA33" s="150"/>
      <c r="AB33" s="148"/>
      <c r="AC33" s="148"/>
      <c r="AD33" s="150"/>
      <c r="AE33" s="148"/>
      <c r="AF33" s="148"/>
      <c r="AG33" s="150"/>
    </row>
    <row r="34" spans="1:33" ht="24" customHeight="1">
      <c r="A34" s="145"/>
      <c r="B34" s="308"/>
      <c r="C34" s="305" t="s">
        <v>282</v>
      </c>
      <c r="D34" s="154"/>
      <c r="E34" s="180" t="s">
        <v>277</v>
      </c>
      <c r="F34" s="181" t="s">
        <v>374</v>
      </c>
      <c r="G34" s="255" t="s">
        <v>273</v>
      </c>
      <c r="H34" s="182"/>
      <c r="I34" s="183"/>
      <c r="J34" s="183"/>
      <c r="K34" s="184">
        <v>1</v>
      </c>
      <c r="L34" s="258">
        <f t="shared" si="2"/>
        <v>0</v>
      </c>
      <c r="M34" s="155"/>
      <c r="N34" s="258">
        <f t="shared" si="3"/>
        <v>0</v>
      </c>
      <c r="O34" s="156"/>
      <c r="P34" s="261">
        <f t="shared" si="4"/>
        <v>0</v>
      </c>
      <c r="Q34" s="262">
        <f t="shared" si="5"/>
        <v>0</v>
      </c>
      <c r="R34" s="157"/>
      <c r="S34" s="157"/>
      <c r="T34" s="267">
        <f t="shared" si="6"/>
        <v>0</v>
      </c>
      <c r="U34" s="267">
        <f t="shared" si="0"/>
        <v>0</v>
      </c>
      <c r="V34" s="267">
        <f t="shared" si="1"/>
        <v>0</v>
      </c>
      <c r="X34" s="148"/>
      <c r="Y34" s="148"/>
      <c r="Z34" s="148"/>
      <c r="AA34" s="150"/>
      <c r="AB34" s="148"/>
      <c r="AC34" s="148"/>
      <c r="AD34" s="150"/>
      <c r="AE34" s="148"/>
      <c r="AF34" s="148"/>
      <c r="AG34" s="150"/>
    </row>
    <row r="35" spans="1:33" ht="24" customHeight="1">
      <c r="A35" s="145"/>
      <c r="B35" s="308"/>
      <c r="C35" s="307" t="s">
        <v>282</v>
      </c>
      <c r="D35" s="158"/>
      <c r="E35" s="197" t="s">
        <v>277</v>
      </c>
      <c r="F35" s="198" t="s">
        <v>374</v>
      </c>
      <c r="G35" s="270" t="s">
        <v>273</v>
      </c>
      <c r="H35" s="213"/>
      <c r="I35" s="214"/>
      <c r="J35" s="214"/>
      <c r="K35" s="296">
        <v>1</v>
      </c>
      <c r="L35" s="273">
        <f t="shared" si="2"/>
        <v>0</v>
      </c>
      <c r="M35" s="210"/>
      <c r="N35" s="273">
        <f t="shared" si="3"/>
        <v>0</v>
      </c>
      <c r="O35" s="325"/>
      <c r="P35" s="279">
        <f t="shared" si="4"/>
        <v>0</v>
      </c>
      <c r="Q35" s="280">
        <f t="shared" si="5"/>
        <v>0</v>
      </c>
      <c r="R35" s="192"/>
      <c r="S35" s="192"/>
      <c r="T35" s="288">
        <f t="shared" si="6"/>
        <v>0</v>
      </c>
      <c r="U35" s="288">
        <f t="shared" si="0"/>
        <v>0</v>
      </c>
      <c r="V35" s="288">
        <f t="shared" si="1"/>
        <v>0</v>
      </c>
      <c r="X35" s="148"/>
      <c r="Y35" s="148"/>
      <c r="Z35" s="148"/>
      <c r="AA35" s="150"/>
      <c r="AB35" s="148"/>
      <c r="AC35" s="148"/>
      <c r="AD35" s="150"/>
      <c r="AE35" s="148"/>
      <c r="AF35" s="148"/>
      <c r="AG35" s="150"/>
    </row>
    <row r="36" spans="1:33" ht="24" customHeight="1">
      <c r="A36" s="145"/>
      <c r="B36" s="308"/>
      <c r="C36" s="309" t="s">
        <v>282</v>
      </c>
      <c r="D36" s="169"/>
      <c r="E36" s="170" t="s">
        <v>277</v>
      </c>
      <c r="F36" s="171" t="s">
        <v>374</v>
      </c>
      <c r="G36" s="257" t="s">
        <v>273</v>
      </c>
      <c r="H36" s="172"/>
      <c r="I36" s="173"/>
      <c r="J36" s="173"/>
      <c r="K36" s="174">
        <v>1</v>
      </c>
      <c r="L36" s="260">
        <f t="shared" si="2"/>
        <v>0</v>
      </c>
      <c r="M36" s="175"/>
      <c r="N36" s="260">
        <f t="shared" si="3"/>
        <v>0</v>
      </c>
      <c r="O36" s="176"/>
      <c r="P36" s="265">
        <f t="shared" si="4"/>
        <v>0</v>
      </c>
      <c r="Q36" s="266">
        <f t="shared" si="5"/>
        <v>0</v>
      </c>
      <c r="R36" s="177"/>
      <c r="S36" s="177"/>
      <c r="T36" s="269">
        <f t="shared" si="6"/>
        <v>0</v>
      </c>
      <c r="U36" s="269">
        <f t="shared" si="0"/>
        <v>0</v>
      </c>
      <c r="V36" s="269">
        <f t="shared" si="1"/>
        <v>0</v>
      </c>
      <c r="X36" s="148"/>
      <c r="Y36" s="148"/>
      <c r="Z36" s="148"/>
      <c r="AA36" s="150"/>
      <c r="AB36" s="148"/>
      <c r="AC36" s="148"/>
      <c r="AD36" s="150"/>
      <c r="AE36" s="148"/>
      <c r="AF36" s="148"/>
      <c r="AG36" s="150"/>
    </row>
    <row r="37" spans="1:33" ht="24" customHeight="1">
      <c r="A37" s="145"/>
      <c r="B37" s="308"/>
      <c r="C37" s="305" t="s">
        <v>283</v>
      </c>
      <c r="D37" s="154"/>
      <c r="E37" s="180" t="s">
        <v>277</v>
      </c>
      <c r="F37" s="181" t="s">
        <v>374</v>
      </c>
      <c r="G37" s="255" t="s">
        <v>273</v>
      </c>
      <c r="H37" s="182"/>
      <c r="I37" s="183"/>
      <c r="J37" s="183"/>
      <c r="K37" s="184">
        <v>1</v>
      </c>
      <c r="L37" s="258">
        <f t="shared" si="2"/>
        <v>0</v>
      </c>
      <c r="M37" s="155"/>
      <c r="N37" s="258">
        <f t="shared" si="3"/>
        <v>0</v>
      </c>
      <c r="O37" s="156"/>
      <c r="P37" s="261">
        <f t="shared" si="4"/>
        <v>0</v>
      </c>
      <c r="Q37" s="262">
        <f t="shared" si="5"/>
        <v>0</v>
      </c>
      <c r="R37" s="157"/>
      <c r="S37" s="157"/>
      <c r="T37" s="267">
        <f t="shared" si="6"/>
        <v>0</v>
      </c>
      <c r="U37" s="267">
        <f t="shared" si="0"/>
        <v>0</v>
      </c>
      <c r="V37" s="267">
        <f t="shared" si="1"/>
        <v>0</v>
      </c>
      <c r="X37" s="148"/>
      <c r="Y37" s="148"/>
      <c r="Z37" s="148"/>
      <c r="AA37" s="150"/>
      <c r="AB37" s="148"/>
      <c r="AC37" s="148"/>
      <c r="AD37" s="150"/>
      <c r="AE37" s="148"/>
      <c r="AF37" s="148"/>
      <c r="AG37" s="150"/>
    </row>
    <row r="38" spans="1:33" ht="24" customHeight="1">
      <c r="A38" s="145"/>
      <c r="B38" s="308"/>
      <c r="C38" s="307" t="s">
        <v>283</v>
      </c>
      <c r="D38" s="158"/>
      <c r="E38" s="164" t="s">
        <v>277</v>
      </c>
      <c r="F38" s="165" t="s">
        <v>378</v>
      </c>
      <c r="G38" s="256" t="s">
        <v>273</v>
      </c>
      <c r="H38" s="166"/>
      <c r="I38" s="167"/>
      <c r="J38" s="167"/>
      <c r="K38" s="168">
        <v>1</v>
      </c>
      <c r="L38" s="259">
        <f t="shared" si="2"/>
        <v>0</v>
      </c>
      <c r="M38" s="159"/>
      <c r="N38" s="259">
        <f t="shared" si="3"/>
        <v>0</v>
      </c>
      <c r="O38" s="160"/>
      <c r="P38" s="263">
        <f t="shared" si="4"/>
        <v>0</v>
      </c>
      <c r="Q38" s="264">
        <f t="shared" si="5"/>
        <v>0</v>
      </c>
      <c r="R38" s="161"/>
      <c r="S38" s="161"/>
      <c r="T38" s="268">
        <f t="shared" si="6"/>
        <v>0</v>
      </c>
      <c r="U38" s="268">
        <f t="shared" si="0"/>
        <v>0</v>
      </c>
      <c r="V38" s="268">
        <f t="shared" si="1"/>
        <v>0</v>
      </c>
      <c r="X38" s="148"/>
      <c r="Y38" s="148"/>
      <c r="Z38" s="148"/>
      <c r="AA38" s="150"/>
      <c r="AB38" s="148"/>
      <c r="AC38" s="148"/>
      <c r="AD38" s="150"/>
      <c r="AE38" s="148"/>
      <c r="AF38" s="148"/>
      <c r="AG38" s="150"/>
    </row>
    <row r="39" spans="1:33" ht="24" customHeight="1">
      <c r="A39" s="145"/>
      <c r="B39" s="308"/>
      <c r="C39" s="309" t="s">
        <v>421</v>
      </c>
      <c r="D39" s="169"/>
      <c r="E39" s="170" t="s">
        <v>277</v>
      </c>
      <c r="F39" s="171" t="s">
        <v>374</v>
      </c>
      <c r="G39" s="257" t="s">
        <v>273</v>
      </c>
      <c r="H39" s="172"/>
      <c r="I39" s="173"/>
      <c r="J39" s="173"/>
      <c r="K39" s="174">
        <v>1</v>
      </c>
      <c r="L39" s="260">
        <f t="shared" si="2"/>
        <v>0</v>
      </c>
      <c r="M39" s="175"/>
      <c r="N39" s="260">
        <f t="shared" si="3"/>
        <v>0</v>
      </c>
      <c r="O39" s="176"/>
      <c r="P39" s="265">
        <f t="shared" si="4"/>
        <v>0</v>
      </c>
      <c r="Q39" s="266">
        <f t="shared" si="5"/>
        <v>0</v>
      </c>
      <c r="R39" s="177"/>
      <c r="S39" s="177"/>
      <c r="T39" s="269">
        <f t="shared" si="6"/>
        <v>0</v>
      </c>
      <c r="U39" s="269">
        <f t="shared" si="0"/>
        <v>0</v>
      </c>
      <c r="V39" s="269">
        <f t="shared" si="1"/>
        <v>0</v>
      </c>
      <c r="X39" s="148"/>
      <c r="Y39" s="148"/>
      <c r="Z39" s="148"/>
      <c r="AA39" s="150"/>
      <c r="AB39" s="148"/>
      <c r="AC39" s="148"/>
      <c r="AD39" s="150"/>
      <c r="AE39" s="148"/>
      <c r="AF39" s="148"/>
      <c r="AG39" s="150"/>
    </row>
    <row r="40" spans="1:33" ht="24" customHeight="1">
      <c r="A40" s="145"/>
      <c r="B40" s="308"/>
      <c r="C40" s="305" t="s">
        <v>284</v>
      </c>
      <c r="D40" s="154"/>
      <c r="E40" s="180" t="s">
        <v>285</v>
      </c>
      <c r="F40" s="181"/>
      <c r="G40" s="255" t="s">
        <v>273</v>
      </c>
      <c r="H40" s="182"/>
      <c r="I40" s="183"/>
      <c r="J40" s="183"/>
      <c r="K40" s="184">
        <v>1</v>
      </c>
      <c r="L40" s="258">
        <f t="shared" si="2"/>
        <v>0</v>
      </c>
      <c r="M40" s="155"/>
      <c r="N40" s="258">
        <f t="shared" si="3"/>
        <v>0</v>
      </c>
      <c r="O40" s="156"/>
      <c r="P40" s="261">
        <f t="shared" si="4"/>
        <v>0</v>
      </c>
      <c r="Q40" s="262">
        <f t="shared" si="5"/>
        <v>0</v>
      </c>
      <c r="R40" s="157"/>
      <c r="S40" s="157"/>
      <c r="T40" s="267">
        <f t="shared" si="6"/>
        <v>0</v>
      </c>
      <c r="U40" s="267">
        <f t="shared" si="0"/>
        <v>0</v>
      </c>
      <c r="V40" s="267">
        <f t="shared" si="1"/>
        <v>0</v>
      </c>
      <c r="X40" s="148"/>
      <c r="Y40" s="148"/>
      <c r="Z40" s="148"/>
      <c r="AA40" s="150"/>
      <c r="AB40" s="148"/>
      <c r="AC40" s="148"/>
      <c r="AD40" s="150"/>
      <c r="AE40" s="148"/>
      <c r="AF40" s="148"/>
      <c r="AG40" s="150"/>
    </row>
    <row r="41" spans="1:33" ht="24" customHeight="1">
      <c r="A41" s="145"/>
      <c r="B41" s="308"/>
      <c r="C41" s="307" t="s">
        <v>284</v>
      </c>
      <c r="D41" s="158"/>
      <c r="E41" s="164" t="s">
        <v>285</v>
      </c>
      <c r="F41" s="165"/>
      <c r="G41" s="256" t="s">
        <v>273</v>
      </c>
      <c r="H41" s="166"/>
      <c r="I41" s="167"/>
      <c r="J41" s="167"/>
      <c r="K41" s="168">
        <v>1</v>
      </c>
      <c r="L41" s="259">
        <f t="shared" si="2"/>
        <v>0</v>
      </c>
      <c r="M41" s="159"/>
      <c r="N41" s="259">
        <f t="shared" si="3"/>
        <v>0</v>
      </c>
      <c r="O41" s="160"/>
      <c r="P41" s="263">
        <f t="shared" si="4"/>
        <v>0</v>
      </c>
      <c r="Q41" s="264">
        <f t="shared" si="5"/>
        <v>0</v>
      </c>
      <c r="R41" s="161"/>
      <c r="S41" s="161"/>
      <c r="T41" s="268">
        <f t="shared" si="6"/>
        <v>0</v>
      </c>
      <c r="U41" s="268">
        <f t="shared" si="0"/>
        <v>0</v>
      </c>
      <c r="V41" s="268">
        <f t="shared" si="1"/>
        <v>0</v>
      </c>
      <c r="X41" s="148"/>
      <c r="Y41" s="148"/>
      <c r="Z41" s="148"/>
      <c r="AA41" s="150"/>
      <c r="AB41" s="148"/>
      <c r="AC41" s="148"/>
      <c r="AD41" s="150"/>
      <c r="AE41" s="148"/>
      <c r="AF41" s="148"/>
      <c r="AG41" s="150"/>
    </row>
    <row r="42" spans="1:33" ht="24" customHeight="1">
      <c r="A42" s="145"/>
      <c r="B42" s="308"/>
      <c r="C42" s="309" t="s">
        <v>377</v>
      </c>
      <c r="D42" s="169"/>
      <c r="E42" s="170" t="s">
        <v>285</v>
      </c>
      <c r="F42" s="171"/>
      <c r="G42" s="257" t="s">
        <v>273</v>
      </c>
      <c r="H42" s="172"/>
      <c r="I42" s="173"/>
      <c r="J42" s="173"/>
      <c r="K42" s="174">
        <v>1</v>
      </c>
      <c r="L42" s="260">
        <f t="shared" si="2"/>
        <v>0</v>
      </c>
      <c r="M42" s="175"/>
      <c r="N42" s="260">
        <f t="shared" si="3"/>
        <v>0</v>
      </c>
      <c r="O42" s="176"/>
      <c r="P42" s="265">
        <f t="shared" si="4"/>
        <v>0</v>
      </c>
      <c r="Q42" s="266">
        <f t="shared" si="5"/>
        <v>0</v>
      </c>
      <c r="R42" s="177"/>
      <c r="S42" s="177"/>
      <c r="T42" s="269">
        <f t="shared" si="6"/>
        <v>0</v>
      </c>
      <c r="U42" s="269">
        <f t="shared" si="0"/>
        <v>0</v>
      </c>
      <c r="V42" s="269">
        <f t="shared" si="1"/>
        <v>0</v>
      </c>
      <c r="X42" s="148"/>
      <c r="Y42" s="148"/>
      <c r="Z42" s="148"/>
      <c r="AA42" s="150"/>
      <c r="AB42" s="148"/>
      <c r="AC42" s="148"/>
      <c r="AD42" s="150"/>
      <c r="AE42" s="148"/>
      <c r="AF42" s="148"/>
      <c r="AG42" s="150"/>
    </row>
    <row r="43" spans="1:33" ht="24" customHeight="1">
      <c r="A43" s="145"/>
      <c r="B43" s="308"/>
      <c r="C43" s="305" t="s">
        <v>423</v>
      </c>
      <c r="D43" s="154"/>
      <c r="E43" s="180" t="s">
        <v>285</v>
      </c>
      <c r="F43" s="181" t="s">
        <v>374</v>
      </c>
      <c r="G43" s="255" t="s">
        <v>273</v>
      </c>
      <c r="H43" s="182"/>
      <c r="I43" s="183"/>
      <c r="J43" s="184"/>
      <c r="K43" s="184">
        <v>1</v>
      </c>
      <c r="L43" s="258">
        <f t="shared" si="2"/>
        <v>0</v>
      </c>
      <c r="M43" s="185"/>
      <c r="N43" s="258">
        <f t="shared" si="3"/>
        <v>0</v>
      </c>
      <c r="O43" s="186"/>
      <c r="P43" s="261">
        <f t="shared" si="4"/>
        <v>0</v>
      </c>
      <c r="Q43" s="262">
        <f t="shared" si="5"/>
        <v>0</v>
      </c>
      <c r="R43" s="157"/>
      <c r="S43" s="157"/>
      <c r="T43" s="267">
        <f t="shared" si="6"/>
        <v>0</v>
      </c>
      <c r="U43" s="267">
        <f t="shared" si="0"/>
        <v>0</v>
      </c>
      <c r="V43" s="267">
        <f t="shared" si="1"/>
        <v>0</v>
      </c>
      <c r="X43" s="148"/>
      <c r="Y43" s="148"/>
      <c r="Z43" s="148"/>
      <c r="AA43" s="150"/>
      <c r="AB43" s="148"/>
      <c r="AC43" s="148"/>
      <c r="AD43" s="150"/>
      <c r="AE43" s="148"/>
      <c r="AF43" s="148"/>
      <c r="AG43" s="150"/>
    </row>
    <row r="44" spans="1:33" ht="24" customHeight="1">
      <c r="A44" s="145"/>
      <c r="B44" s="308"/>
      <c r="C44" s="309" t="s">
        <v>423</v>
      </c>
      <c r="D44" s="169"/>
      <c r="E44" s="170" t="s">
        <v>285</v>
      </c>
      <c r="F44" s="171" t="s">
        <v>374</v>
      </c>
      <c r="G44" s="257" t="s">
        <v>273</v>
      </c>
      <c r="H44" s="172"/>
      <c r="I44" s="173"/>
      <c r="J44" s="174"/>
      <c r="K44" s="174">
        <v>1</v>
      </c>
      <c r="L44" s="260">
        <f t="shared" si="2"/>
        <v>0</v>
      </c>
      <c r="M44" s="188"/>
      <c r="N44" s="260">
        <f t="shared" si="3"/>
        <v>0</v>
      </c>
      <c r="O44" s="189"/>
      <c r="P44" s="265">
        <f t="shared" si="4"/>
        <v>0</v>
      </c>
      <c r="Q44" s="266">
        <f t="shared" si="5"/>
        <v>0</v>
      </c>
      <c r="R44" s="177"/>
      <c r="S44" s="177"/>
      <c r="T44" s="269">
        <f t="shared" si="6"/>
        <v>0</v>
      </c>
      <c r="U44" s="269">
        <f t="shared" si="0"/>
        <v>0</v>
      </c>
      <c r="V44" s="269">
        <f t="shared" si="1"/>
        <v>0</v>
      </c>
      <c r="X44" s="148"/>
      <c r="Y44" s="148"/>
      <c r="Z44" s="148"/>
      <c r="AA44" s="150"/>
      <c r="AB44" s="148"/>
      <c r="AC44" s="148"/>
      <c r="AD44" s="150"/>
      <c r="AE44" s="148"/>
      <c r="AF44" s="148"/>
      <c r="AG44" s="150"/>
    </row>
    <row r="45" spans="1:33" ht="24" customHeight="1">
      <c r="A45" s="145"/>
      <c r="B45" s="308"/>
      <c r="C45" s="305" t="s">
        <v>424</v>
      </c>
      <c r="D45" s="154"/>
      <c r="E45" s="180" t="s">
        <v>285</v>
      </c>
      <c r="F45" s="181" t="s">
        <v>374</v>
      </c>
      <c r="G45" s="255" t="s">
        <v>273</v>
      </c>
      <c r="H45" s="182"/>
      <c r="I45" s="183"/>
      <c r="J45" s="184"/>
      <c r="K45" s="184">
        <v>1</v>
      </c>
      <c r="L45" s="258">
        <f t="shared" si="2"/>
        <v>0</v>
      </c>
      <c r="M45" s="185"/>
      <c r="N45" s="258">
        <f t="shared" si="3"/>
        <v>0</v>
      </c>
      <c r="O45" s="186"/>
      <c r="P45" s="261">
        <f t="shared" si="4"/>
        <v>0</v>
      </c>
      <c r="Q45" s="262">
        <f t="shared" si="5"/>
        <v>0</v>
      </c>
      <c r="R45" s="157"/>
      <c r="S45" s="157"/>
      <c r="T45" s="267">
        <f t="shared" si="6"/>
        <v>0</v>
      </c>
      <c r="U45" s="267">
        <f t="shared" si="0"/>
        <v>0</v>
      </c>
      <c r="V45" s="267">
        <f t="shared" si="1"/>
        <v>0</v>
      </c>
      <c r="X45" s="148"/>
      <c r="Y45" s="148"/>
      <c r="Z45" s="148"/>
      <c r="AA45" s="150"/>
      <c r="AB45" s="148"/>
      <c r="AC45" s="148"/>
      <c r="AD45" s="150"/>
      <c r="AE45" s="148"/>
      <c r="AF45" s="148"/>
      <c r="AG45" s="150"/>
    </row>
    <row r="46" spans="1:33" ht="24" customHeight="1">
      <c r="A46" s="145"/>
      <c r="B46" s="308"/>
      <c r="C46" s="309" t="s">
        <v>424</v>
      </c>
      <c r="D46" s="169"/>
      <c r="E46" s="170" t="s">
        <v>285</v>
      </c>
      <c r="F46" s="171" t="s">
        <v>374</v>
      </c>
      <c r="G46" s="257" t="s">
        <v>273</v>
      </c>
      <c r="H46" s="172"/>
      <c r="I46" s="173"/>
      <c r="J46" s="174"/>
      <c r="K46" s="174">
        <v>1</v>
      </c>
      <c r="L46" s="260">
        <f t="shared" si="2"/>
        <v>0</v>
      </c>
      <c r="M46" s="188"/>
      <c r="N46" s="260">
        <f t="shared" si="3"/>
        <v>0</v>
      </c>
      <c r="O46" s="189"/>
      <c r="P46" s="265">
        <f t="shared" si="4"/>
        <v>0</v>
      </c>
      <c r="Q46" s="266">
        <f t="shared" si="5"/>
        <v>0</v>
      </c>
      <c r="R46" s="177"/>
      <c r="S46" s="177"/>
      <c r="T46" s="269">
        <f t="shared" si="6"/>
        <v>0</v>
      </c>
      <c r="U46" s="269">
        <f t="shared" si="0"/>
        <v>0</v>
      </c>
      <c r="V46" s="269">
        <f t="shared" si="1"/>
        <v>0</v>
      </c>
      <c r="X46" s="148"/>
      <c r="Y46" s="148"/>
      <c r="Z46" s="148"/>
      <c r="AA46" s="150"/>
      <c r="AB46" s="148"/>
      <c r="AC46" s="148"/>
      <c r="AD46" s="150"/>
      <c r="AE46" s="148"/>
      <c r="AF46" s="148"/>
      <c r="AG46" s="150"/>
    </row>
    <row r="47" spans="1:33" ht="24" customHeight="1">
      <c r="A47" s="145"/>
      <c r="B47" s="308"/>
      <c r="C47" s="307"/>
      <c r="D47" s="158"/>
      <c r="E47" s="197"/>
      <c r="F47" s="198"/>
      <c r="G47" s="270" t="s">
        <v>273</v>
      </c>
      <c r="H47" s="213"/>
      <c r="I47" s="214"/>
      <c r="J47" s="296"/>
      <c r="K47" s="296">
        <v>1</v>
      </c>
      <c r="L47" s="273">
        <f t="shared" si="2"/>
        <v>0</v>
      </c>
      <c r="M47" s="190"/>
      <c r="N47" s="273">
        <f t="shared" si="3"/>
        <v>0</v>
      </c>
      <c r="O47" s="191"/>
      <c r="P47" s="279">
        <f t="shared" si="4"/>
        <v>0</v>
      </c>
      <c r="Q47" s="280">
        <f t="shared" si="5"/>
        <v>0</v>
      </c>
      <c r="R47" s="192"/>
      <c r="S47" s="192"/>
      <c r="T47" s="288">
        <f t="shared" si="6"/>
        <v>0</v>
      </c>
      <c r="U47" s="288">
        <f t="shared" si="0"/>
        <v>0</v>
      </c>
      <c r="V47" s="288">
        <f t="shared" si="1"/>
        <v>0</v>
      </c>
      <c r="X47" s="148"/>
      <c r="Y47" s="148"/>
      <c r="Z47" s="148"/>
      <c r="AA47" s="150"/>
      <c r="AB47" s="148"/>
      <c r="AC47" s="148"/>
      <c r="AD47" s="150"/>
      <c r="AE47" s="148"/>
      <c r="AF47" s="148"/>
      <c r="AG47" s="150"/>
    </row>
    <row r="48" spans="1:33" ht="24" customHeight="1">
      <c r="A48" s="145"/>
      <c r="B48" s="308"/>
      <c r="C48" s="307"/>
      <c r="D48" s="158"/>
      <c r="E48" s="197"/>
      <c r="F48" s="198"/>
      <c r="G48" s="270" t="s">
        <v>273</v>
      </c>
      <c r="H48" s="213"/>
      <c r="I48" s="214"/>
      <c r="J48" s="214"/>
      <c r="K48" s="214">
        <v>1</v>
      </c>
      <c r="L48" s="273">
        <f t="shared" si="2"/>
        <v>0</v>
      </c>
      <c r="M48" s="200"/>
      <c r="N48" s="273">
        <f t="shared" si="3"/>
        <v>0</v>
      </c>
      <c r="O48" s="325"/>
      <c r="P48" s="279">
        <f t="shared" si="4"/>
        <v>0</v>
      </c>
      <c r="Q48" s="280">
        <f t="shared" si="5"/>
        <v>0</v>
      </c>
      <c r="R48" s="192"/>
      <c r="S48" s="192"/>
      <c r="T48" s="288">
        <f t="shared" si="6"/>
        <v>0</v>
      </c>
      <c r="U48" s="288">
        <f t="shared" si="0"/>
        <v>0</v>
      </c>
      <c r="V48" s="288">
        <f t="shared" si="1"/>
        <v>0</v>
      </c>
      <c r="X48" s="148"/>
      <c r="Y48" s="148"/>
      <c r="Z48" s="148"/>
      <c r="AA48" s="150"/>
      <c r="AB48" s="148"/>
      <c r="AC48" s="148"/>
      <c r="AD48" s="150"/>
      <c r="AE48" s="148"/>
      <c r="AF48" s="148"/>
      <c r="AG48" s="150"/>
    </row>
    <row r="49" spans="1:33" ht="24" customHeight="1">
      <c r="A49" s="145"/>
      <c r="B49" s="306"/>
      <c r="C49" s="307"/>
      <c r="D49" s="158"/>
      <c r="E49" s="164"/>
      <c r="F49" s="165"/>
      <c r="G49" s="256" t="s">
        <v>273</v>
      </c>
      <c r="H49" s="166"/>
      <c r="I49" s="167"/>
      <c r="J49" s="168"/>
      <c r="K49" s="168">
        <v>1</v>
      </c>
      <c r="L49" s="259">
        <f t="shared" si="2"/>
        <v>0</v>
      </c>
      <c r="M49" s="159"/>
      <c r="N49" s="259">
        <f t="shared" si="3"/>
        <v>0</v>
      </c>
      <c r="O49" s="160"/>
      <c r="P49" s="263">
        <f t="shared" si="4"/>
        <v>0</v>
      </c>
      <c r="Q49" s="264">
        <f t="shared" si="5"/>
        <v>0</v>
      </c>
      <c r="R49" s="161"/>
      <c r="S49" s="161"/>
      <c r="T49" s="268">
        <f t="shared" si="6"/>
        <v>0</v>
      </c>
      <c r="U49" s="268">
        <f t="shared" si="0"/>
        <v>0</v>
      </c>
      <c r="V49" s="268">
        <f t="shared" si="1"/>
        <v>0</v>
      </c>
      <c r="X49" s="148"/>
      <c r="Y49" s="148"/>
      <c r="Z49" s="148"/>
      <c r="AA49" s="150"/>
      <c r="AB49" s="148"/>
      <c r="AC49" s="148"/>
      <c r="AD49" s="150"/>
      <c r="AE49" s="148"/>
      <c r="AF49" s="148"/>
      <c r="AG49" s="150"/>
    </row>
    <row r="50" spans="1:33" ht="24" customHeight="1">
      <c r="B50" s="308"/>
      <c r="C50" s="307"/>
      <c r="D50" s="158"/>
      <c r="E50" s="197"/>
      <c r="F50" s="198"/>
      <c r="G50" s="270" t="s">
        <v>273</v>
      </c>
      <c r="H50" s="213"/>
      <c r="I50" s="214"/>
      <c r="J50" s="214"/>
      <c r="K50" s="214">
        <v>1</v>
      </c>
      <c r="L50" s="273">
        <f t="shared" si="2"/>
        <v>0</v>
      </c>
      <c r="M50" s="200"/>
      <c r="N50" s="273">
        <f t="shared" si="3"/>
        <v>0</v>
      </c>
      <c r="O50" s="325"/>
      <c r="P50" s="279">
        <f t="shared" si="4"/>
        <v>0</v>
      </c>
      <c r="Q50" s="280">
        <f t="shared" si="5"/>
        <v>0</v>
      </c>
      <c r="R50" s="192"/>
      <c r="S50" s="192"/>
      <c r="T50" s="288">
        <f t="shared" si="6"/>
        <v>0</v>
      </c>
      <c r="U50" s="288">
        <f t="shared" si="0"/>
        <v>0</v>
      </c>
      <c r="V50" s="288">
        <f t="shared" si="1"/>
        <v>0</v>
      </c>
      <c r="X50" s="148"/>
      <c r="Y50" s="148"/>
      <c r="Z50" s="148"/>
      <c r="AA50" s="150"/>
      <c r="AB50" s="148"/>
      <c r="AC50" s="148"/>
      <c r="AD50" s="150"/>
      <c r="AE50" s="148"/>
      <c r="AF50" s="148"/>
      <c r="AG50" s="150"/>
    </row>
    <row r="51" spans="1:33" ht="24" customHeight="1">
      <c r="B51" s="306"/>
      <c r="C51" s="307"/>
      <c r="D51" s="158"/>
      <c r="E51" s="164"/>
      <c r="F51" s="165"/>
      <c r="G51" s="256" t="s">
        <v>273</v>
      </c>
      <c r="H51" s="166"/>
      <c r="I51" s="167"/>
      <c r="J51" s="168"/>
      <c r="K51" s="168">
        <v>1</v>
      </c>
      <c r="L51" s="259">
        <f>ROUNDDOWN(H51*I51*J51*K51,3)</f>
        <v>0</v>
      </c>
      <c r="M51" s="159"/>
      <c r="N51" s="259">
        <f>M51*L51</f>
        <v>0</v>
      </c>
      <c r="O51" s="160"/>
      <c r="P51" s="263">
        <f>L51*O51</f>
        <v>0</v>
      </c>
      <c r="Q51" s="264">
        <f>N51-P51</f>
        <v>0</v>
      </c>
      <c r="R51" s="161"/>
      <c r="S51" s="161"/>
      <c r="T51" s="268">
        <f>IF(S51="",R51,MIN(R51:S51))</f>
        <v>0</v>
      </c>
      <c r="U51" s="268">
        <f t="shared" si="0"/>
        <v>0</v>
      </c>
      <c r="V51" s="268">
        <f t="shared" si="1"/>
        <v>0</v>
      </c>
      <c r="X51" s="148"/>
      <c r="Y51" s="148"/>
      <c r="Z51" s="148"/>
      <c r="AA51" s="150"/>
      <c r="AB51" s="148"/>
      <c r="AC51" s="148"/>
      <c r="AD51" s="150"/>
      <c r="AE51" s="148"/>
      <c r="AF51" s="148"/>
      <c r="AG51" s="150"/>
    </row>
    <row r="52" spans="1:33" ht="24" customHeight="1">
      <c r="B52" s="308"/>
      <c r="C52" s="307"/>
      <c r="D52" s="158"/>
      <c r="E52" s="164"/>
      <c r="F52" s="165"/>
      <c r="G52" s="256" t="s">
        <v>273</v>
      </c>
      <c r="H52" s="166"/>
      <c r="I52" s="167"/>
      <c r="J52" s="167"/>
      <c r="K52" s="168">
        <v>1</v>
      </c>
      <c r="L52" s="259">
        <f>ROUNDDOWN(H52*I52*J52*K52,3)</f>
        <v>0</v>
      </c>
      <c r="M52" s="159"/>
      <c r="N52" s="259">
        <f>M52*L52</f>
        <v>0</v>
      </c>
      <c r="O52" s="160"/>
      <c r="P52" s="263">
        <f>L52*O52</f>
        <v>0</v>
      </c>
      <c r="Q52" s="264">
        <f>N52-P52</f>
        <v>0</v>
      </c>
      <c r="R52" s="161"/>
      <c r="S52" s="161"/>
      <c r="T52" s="268">
        <f>IF(S52="",R52,MIN(R52:S52))</f>
        <v>0</v>
      </c>
      <c r="U52" s="268">
        <f t="shared" si="0"/>
        <v>0</v>
      </c>
      <c r="V52" s="268">
        <f t="shared" si="1"/>
        <v>0</v>
      </c>
      <c r="X52" s="148"/>
      <c r="Y52" s="148"/>
      <c r="Z52" s="148"/>
      <c r="AA52" s="150"/>
      <c r="AB52" s="148"/>
      <c r="AC52" s="148"/>
      <c r="AD52" s="150"/>
      <c r="AE52" s="148"/>
      <c r="AF52" s="148"/>
      <c r="AG52" s="150"/>
    </row>
    <row r="53" spans="1:33" ht="24" customHeight="1">
      <c r="B53" s="308"/>
      <c r="C53" s="307"/>
      <c r="D53" s="158"/>
      <c r="E53" s="164"/>
      <c r="F53" s="165"/>
      <c r="G53" s="256" t="s">
        <v>273</v>
      </c>
      <c r="H53" s="166"/>
      <c r="I53" s="167"/>
      <c r="J53" s="167"/>
      <c r="K53" s="168">
        <v>1</v>
      </c>
      <c r="L53" s="259">
        <f>ROUNDDOWN(H53*I53*J53*K53,3)</f>
        <v>0</v>
      </c>
      <c r="M53" s="159"/>
      <c r="N53" s="259">
        <f>M53*L53</f>
        <v>0</v>
      </c>
      <c r="O53" s="160"/>
      <c r="P53" s="263">
        <f>L53*O53</f>
        <v>0</v>
      </c>
      <c r="Q53" s="264">
        <f>N53-P53</f>
        <v>0</v>
      </c>
      <c r="R53" s="161"/>
      <c r="S53" s="161"/>
      <c r="T53" s="268">
        <f>IF(S53="",R53,MIN(R53:S53))</f>
        <v>0</v>
      </c>
      <c r="U53" s="268">
        <f t="shared" si="0"/>
        <v>0</v>
      </c>
      <c r="V53" s="268">
        <f t="shared" si="1"/>
        <v>0</v>
      </c>
      <c r="X53" s="148"/>
      <c r="Y53" s="148"/>
      <c r="Z53" s="148"/>
      <c r="AA53" s="150"/>
      <c r="AB53" s="148"/>
      <c r="AC53" s="148"/>
      <c r="AD53" s="150"/>
      <c r="AE53" s="148"/>
      <c r="AF53" s="148"/>
      <c r="AG53" s="150"/>
    </row>
    <row r="54" spans="1:33" ht="24" customHeight="1">
      <c r="B54" s="306"/>
      <c r="C54" s="307"/>
      <c r="D54" s="158"/>
      <c r="E54" s="164"/>
      <c r="F54" s="165"/>
      <c r="G54" s="256" t="s">
        <v>273</v>
      </c>
      <c r="H54" s="166"/>
      <c r="I54" s="167"/>
      <c r="J54" s="168"/>
      <c r="K54" s="168">
        <v>1</v>
      </c>
      <c r="L54" s="259">
        <f t="shared" si="2"/>
        <v>0</v>
      </c>
      <c r="M54" s="159"/>
      <c r="N54" s="259">
        <f t="shared" si="3"/>
        <v>0</v>
      </c>
      <c r="O54" s="160"/>
      <c r="P54" s="263">
        <f t="shared" si="4"/>
        <v>0</v>
      </c>
      <c r="Q54" s="264">
        <f t="shared" si="5"/>
        <v>0</v>
      </c>
      <c r="R54" s="161"/>
      <c r="S54" s="161"/>
      <c r="T54" s="268">
        <f t="shared" si="6"/>
        <v>0</v>
      </c>
      <c r="U54" s="268">
        <f t="shared" si="0"/>
        <v>0</v>
      </c>
      <c r="V54" s="268">
        <f t="shared" si="1"/>
        <v>0</v>
      </c>
      <c r="X54" s="148"/>
      <c r="Y54" s="148"/>
      <c r="Z54" s="148"/>
      <c r="AA54" s="150"/>
      <c r="AB54" s="148"/>
      <c r="AC54" s="148"/>
      <c r="AD54" s="150"/>
      <c r="AE54" s="148"/>
      <c r="AF54" s="148"/>
      <c r="AG54" s="150"/>
    </row>
    <row r="55" spans="1:33" ht="24" customHeight="1">
      <c r="B55" s="308"/>
      <c r="C55" s="307"/>
      <c r="D55" s="158"/>
      <c r="E55" s="164"/>
      <c r="F55" s="165"/>
      <c r="G55" s="256" t="s">
        <v>273</v>
      </c>
      <c r="H55" s="166"/>
      <c r="I55" s="167"/>
      <c r="J55" s="167"/>
      <c r="K55" s="168">
        <v>1</v>
      </c>
      <c r="L55" s="259">
        <f t="shared" si="2"/>
        <v>0</v>
      </c>
      <c r="M55" s="159"/>
      <c r="N55" s="259">
        <f t="shared" si="3"/>
        <v>0</v>
      </c>
      <c r="O55" s="160"/>
      <c r="P55" s="263">
        <f t="shared" si="4"/>
        <v>0</v>
      </c>
      <c r="Q55" s="264">
        <f t="shared" si="5"/>
        <v>0</v>
      </c>
      <c r="R55" s="161"/>
      <c r="S55" s="161"/>
      <c r="T55" s="268">
        <f t="shared" si="6"/>
        <v>0</v>
      </c>
      <c r="U55" s="268">
        <f t="shared" si="0"/>
        <v>0</v>
      </c>
      <c r="V55" s="268">
        <f t="shared" si="1"/>
        <v>0</v>
      </c>
      <c r="X55" s="148"/>
      <c r="Y55" s="148"/>
      <c r="Z55" s="148"/>
      <c r="AA55" s="150"/>
      <c r="AB55" s="148"/>
      <c r="AC55" s="148"/>
      <c r="AD55" s="150"/>
      <c r="AE55" s="148"/>
      <c r="AF55" s="148"/>
      <c r="AG55" s="150"/>
    </row>
    <row r="56" spans="1:33" ht="24" customHeight="1">
      <c r="B56" s="308"/>
      <c r="C56" s="307"/>
      <c r="D56" s="158"/>
      <c r="E56" s="164"/>
      <c r="F56" s="165"/>
      <c r="G56" s="256" t="s">
        <v>273</v>
      </c>
      <c r="H56" s="166"/>
      <c r="I56" s="167"/>
      <c r="J56" s="167"/>
      <c r="K56" s="168">
        <v>1</v>
      </c>
      <c r="L56" s="259">
        <f t="shared" si="2"/>
        <v>0</v>
      </c>
      <c r="M56" s="159"/>
      <c r="N56" s="259">
        <f t="shared" si="3"/>
        <v>0</v>
      </c>
      <c r="O56" s="160"/>
      <c r="P56" s="263">
        <f t="shared" si="4"/>
        <v>0</v>
      </c>
      <c r="Q56" s="264">
        <f t="shared" si="5"/>
        <v>0</v>
      </c>
      <c r="R56" s="161"/>
      <c r="S56" s="161"/>
      <c r="T56" s="268">
        <f t="shared" si="6"/>
        <v>0</v>
      </c>
      <c r="U56" s="268">
        <f t="shared" si="0"/>
        <v>0</v>
      </c>
      <c r="V56" s="268">
        <f t="shared" si="1"/>
        <v>0</v>
      </c>
      <c r="X56" s="148"/>
      <c r="Y56" s="148"/>
      <c r="Z56" s="148"/>
      <c r="AA56" s="150"/>
      <c r="AB56" s="148"/>
      <c r="AC56" s="148"/>
      <c r="AD56" s="150"/>
      <c r="AE56" s="148"/>
      <c r="AF56" s="148"/>
      <c r="AG56" s="150"/>
    </row>
    <row r="57" spans="1:33" ht="24" customHeight="1">
      <c r="B57" s="308"/>
      <c r="C57" s="307"/>
      <c r="D57" s="158"/>
      <c r="E57" s="164"/>
      <c r="F57" s="165"/>
      <c r="G57" s="256" t="s">
        <v>273</v>
      </c>
      <c r="H57" s="166"/>
      <c r="I57" s="167"/>
      <c r="J57" s="167"/>
      <c r="K57" s="168">
        <v>1</v>
      </c>
      <c r="L57" s="259">
        <f t="shared" si="2"/>
        <v>0</v>
      </c>
      <c r="M57" s="159"/>
      <c r="N57" s="259">
        <f t="shared" si="3"/>
        <v>0</v>
      </c>
      <c r="O57" s="160"/>
      <c r="P57" s="263">
        <f t="shared" si="4"/>
        <v>0</v>
      </c>
      <c r="Q57" s="264">
        <f t="shared" si="5"/>
        <v>0</v>
      </c>
      <c r="R57" s="161"/>
      <c r="S57" s="161"/>
      <c r="T57" s="268">
        <f t="shared" si="6"/>
        <v>0</v>
      </c>
      <c r="U57" s="268">
        <f t="shared" si="0"/>
        <v>0</v>
      </c>
      <c r="V57" s="268">
        <f t="shared" si="1"/>
        <v>0</v>
      </c>
      <c r="X57" s="148"/>
      <c r="Y57" s="148"/>
      <c r="Z57" s="148"/>
      <c r="AA57" s="150"/>
      <c r="AB57" s="148"/>
      <c r="AC57" s="148"/>
      <c r="AD57" s="150"/>
      <c r="AE57" s="148"/>
      <c r="AF57" s="148"/>
      <c r="AG57" s="150"/>
    </row>
    <row r="58" spans="1:33" ht="24" customHeight="1">
      <c r="B58" s="308"/>
      <c r="C58" s="309"/>
      <c r="D58" s="169"/>
      <c r="E58" s="170"/>
      <c r="F58" s="171"/>
      <c r="G58" s="257" t="s">
        <v>273</v>
      </c>
      <c r="H58" s="172"/>
      <c r="I58" s="173"/>
      <c r="J58" s="174"/>
      <c r="K58" s="174">
        <v>1</v>
      </c>
      <c r="L58" s="260">
        <f t="shared" si="2"/>
        <v>0</v>
      </c>
      <c r="M58" s="188"/>
      <c r="N58" s="260">
        <f t="shared" si="3"/>
        <v>0</v>
      </c>
      <c r="O58" s="189"/>
      <c r="P58" s="265">
        <f t="shared" si="4"/>
        <v>0</v>
      </c>
      <c r="Q58" s="266">
        <f t="shared" si="5"/>
        <v>0</v>
      </c>
      <c r="R58" s="177"/>
      <c r="S58" s="177"/>
      <c r="T58" s="269">
        <f t="shared" si="6"/>
        <v>0</v>
      </c>
      <c r="U58" s="269">
        <f t="shared" si="0"/>
        <v>0</v>
      </c>
      <c r="V58" s="269">
        <f t="shared" si="1"/>
        <v>0</v>
      </c>
      <c r="X58" s="148"/>
      <c r="Y58" s="148"/>
      <c r="Z58" s="148"/>
      <c r="AA58" s="150"/>
      <c r="AB58" s="148"/>
      <c r="AC58" s="148"/>
      <c r="AD58" s="150"/>
      <c r="AE58" s="148"/>
      <c r="AF58" s="148"/>
      <c r="AG58" s="150"/>
    </row>
    <row r="59" spans="1:33" s="152" customFormat="1" ht="24" customHeight="1">
      <c r="A59" s="151"/>
      <c r="B59" s="917" t="s">
        <v>287</v>
      </c>
      <c r="C59" s="297"/>
      <c r="D59" s="298"/>
      <c r="E59" s="299"/>
      <c r="F59" s="299"/>
      <c r="G59" s="243"/>
      <c r="H59" s="300"/>
      <c r="I59" s="300"/>
      <c r="J59" s="300"/>
      <c r="K59" s="301"/>
      <c r="L59" s="274">
        <f>SUM(L4:L58)</f>
        <v>0</v>
      </c>
      <c r="M59" s="302"/>
      <c r="N59" s="274">
        <f>SUM(N4:N58)</f>
        <v>0</v>
      </c>
      <c r="O59" s="274"/>
      <c r="P59" s="274">
        <f>SUM(P4:P58)</f>
        <v>0</v>
      </c>
      <c r="Q59" s="274">
        <f>SUM(Q4:Q58)</f>
        <v>0</v>
      </c>
      <c r="R59" s="289"/>
      <c r="S59" s="289"/>
      <c r="T59" s="290"/>
      <c r="U59" s="291">
        <f>SUM(U4:U58)</f>
        <v>0</v>
      </c>
      <c r="V59" s="291">
        <f>SUM(V4:V58)</f>
        <v>0</v>
      </c>
      <c r="X59" s="549"/>
      <c r="Y59" s="549"/>
      <c r="Z59" s="549"/>
      <c r="AA59" s="151"/>
      <c r="AB59" s="549"/>
      <c r="AC59" s="549"/>
      <c r="AD59" s="151"/>
      <c r="AE59" s="549"/>
      <c r="AF59" s="549"/>
      <c r="AG59" s="151"/>
    </row>
    <row r="60" spans="1:33" s="152" customFormat="1" ht="24" customHeight="1">
      <c r="A60" s="151"/>
      <c r="B60" s="917"/>
      <c r="C60" s="297"/>
      <c r="D60" s="298"/>
      <c r="E60" s="299"/>
      <c r="F60" s="299"/>
      <c r="G60" s="243"/>
      <c r="H60" s="300"/>
      <c r="I60" s="300"/>
      <c r="J60" s="300"/>
      <c r="K60" s="301"/>
      <c r="L60" s="274">
        <f>ROUNDDOWN(L59,2)</f>
        <v>0</v>
      </c>
      <c r="M60" s="302"/>
      <c r="N60" s="274">
        <f>ROUNDDOWN(N59,2)</f>
        <v>0</v>
      </c>
      <c r="O60" s="274"/>
      <c r="P60" s="274">
        <f>ROUNDDOWN(P59,2)</f>
        <v>0</v>
      </c>
      <c r="Q60" s="274">
        <f>ROUNDDOWN(Q59,2)</f>
        <v>0</v>
      </c>
      <c r="R60" s="289"/>
      <c r="S60" s="289"/>
      <c r="T60" s="290" t="s">
        <v>288</v>
      </c>
      <c r="U60" s="292">
        <f>ROUNDDOWN(U59,-2)</f>
        <v>0</v>
      </c>
      <c r="V60" s="292">
        <f>ROUNDDOWN(V59,-2)</f>
        <v>0</v>
      </c>
      <c r="X60" s="549"/>
      <c r="Y60" s="549"/>
      <c r="Z60" s="549"/>
      <c r="AA60" s="151"/>
      <c r="AB60" s="549"/>
      <c r="AC60" s="549"/>
      <c r="AD60" s="151"/>
      <c r="AE60" s="549"/>
      <c r="AF60" s="549"/>
      <c r="AG60" s="151"/>
    </row>
    <row r="61" spans="1:33" ht="24" customHeight="1">
      <c r="B61" s="304" t="s">
        <v>289</v>
      </c>
      <c r="C61" s="305" t="s">
        <v>308</v>
      </c>
      <c r="D61" s="154"/>
      <c r="E61" s="180"/>
      <c r="F61" s="181"/>
      <c r="G61" s="255" t="s">
        <v>273</v>
      </c>
      <c r="H61" s="182"/>
      <c r="I61" s="183"/>
      <c r="J61" s="183"/>
      <c r="K61" s="183">
        <v>1</v>
      </c>
      <c r="L61" s="258">
        <f t="shared" ref="L61:L127" si="7">ROUNDDOWN(H61*I61*J61*K61,3)</f>
        <v>0</v>
      </c>
      <c r="M61" s="179"/>
      <c r="N61" s="258">
        <f t="shared" ref="N61:N127" si="8">M61*L61</f>
        <v>0</v>
      </c>
      <c r="O61" s="201"/>
      <c r="P61" s="261">
        <f t="shared" ref="P61:P127" si="9">L61*O61</f>
        <v>0</v>
      </c>
      <c r="Q61" s="262">
        <f t="shared" ref="Q61:Q127" si="10">N61-P61</f>
        <v>0</v>
      </c>
      <c r="R61" s="157"/>
      <c r="S61" s="157"/>
      <c r="T61" s="267">
        <f t="shared" ref="T61:T127" si="11">IF(S61="",R61,MIN(R61:S61))</f>
        <v>0</v>
      </c>
      <c r="U61" s="267">
        <f t="shared" ref="U61:U124" si="12">ROUNDDOWN(R61*N61,0)</f>
        <v>0</v>
      </c>
      <c r="V61" s="267">
        <f t="shared" ref="V61:V124" si="13">ROUNDDOWN(P61*T61,0)</f>
        <v>0</v>
      </c>
      <c r="X61" s="148"/>
      <c r="Y61" s="148"/>
      <c r="Z61" s="148"/>
      <c r="AA61" s="150"/>
      <c r="AB61" s="148"/>
      <c r="AC61" s="148"/>
      <c r="AD61" s="150"/>
      <c r="AE61" s="148"/>
      <c r="AF61" s="148"/>
      <c r="AG61" s="150"/>
    </row>
    <row r="62" spans="1:33" ht="24" customHeight="1">
      <c r="B62" s="308"/>
      <c r="C62" s="307" t="s">
        <v>308</v>
      </c>
      <c r="D62" s="158"/>
      <c r="E62" s="197"/>
      <c r="F62" s="198"/>
      <c r="G62" s="256" t="s">
        <v>273</v>
      </c>
      <c r="H62" s="213"/>
      <c r="I62" s="214"/>
      <c r="J62" s="167"/>
      <c r="K62" s="214">
        <v>1</v>
      </c>
      <c r="L62" s="259">
        <f t="shared" si="7"/>
        <v>0</v>
      </c>
      <c r="M62" s="200"/>
      <c r="N62" s="259">
        <f t="shared" si="8"/>
        <v>0</v>
      </c>
      <c r="O62" s="163"/>
      <c r="P62" s="263">
        <f t="shared" si="9"/>
        <v>0</v>
      </c>
      <c r="Q62" s="264">
        <f t="shared" si="10"/>
        <v>0</v>
      </c>
      <c r="R62" s="161"/>
      <c r="S62" s="161"/>
      <c r="T62" s="268">
        <f t="shared" si="11"/>
        <v>0</v>
      </c>
      <c r="U62" s="268">
        <f t="shared" si="12"/>
        <v>0</v>
      </c>
      <c r="V62" s="268">
        <f t="shared" si="13"/>
        <v>0</v>
      </c>
      <c r="X62" s="148"/>
      <c r="Y62" s="148"/>
      <c r="Z62" s="148"/>
      <c r="AA62" s="150"/>
      <c r="AB62" s="148"/>
      <c r="AC62" s="148"/>
      <c r="AD62" s="150"/>
      <c r="AE62" s="148"/>
      <c r="AF62" s="148"/>
      <c r="AG62" s="150"/>
    </row>
    <row r="63" spans="1:33" ht="24" customHeight="1">
      <c r="B63" s="308"/>
      <c r="C63" s="307" t="s">
        <v>308</v>
      </c>
      <c r="D63" s="158"/>
      <c r="E63" s="197"/>
      <c r="F63" s="198"/>
      <c r="G63" s="256" t="s">
        <v>273</v>
      </c>
      <c r="H63" s="213"/>
      <c r="I63" s="214"/>
      <c r="J63" s="167"/>
      <c r="K63" s="214">
        <v>1</v>
      </c>
      <c r="L63" s="259">
        <f t="shared" si="7"/>
        <v>0</v>
      </c>
      <c r="M63" s="200"/>
      <c r="N63" s="259">
        <f t="shared" si="8"/>
        <v>0</v>
      </c>
      <c r="O63" s="200"/>
      <c r="P63" s="263">
        <f t="shared" si="9"/>
        <v>0</v>
      </c>
      <c r="Q63" s="264">
        <f t="shared" si="10"/>
        <v>0</v>
      </c>
      <c r="R63" s="161"/>
      <c r="S63" s="161"/>
      <c r="T63" s="268">
        <f t="shared" si="11"/>
        <v>0</v>
      </c>
      <c r="U63" s="268">
        <f t="shared" si="12"/>
        <v>0</v>
      </c>
      <c r="V63" s="268">
        <f t="shared" si="13"/>
        <v>0</v>
      </c>
      <c r="X63" s="148"/>
      <c r="Y63" s="148"/>
      <c r="Z63" s="148"/>
      <c r="AA63" s="150"/>
      <c r="AB63" s="148"/>
      <c r="AC63" s="148"/>
      <c r="AD63" s="150"/>
      <c r="AE63" s="148"/>
      <c r="AF63" s="148"/>
      <c r="AG63" s="150"/>
    </row>
    <row r="64" spans="1:33" ht="24" customHeight="1">
      <c r="B64" s="308"/>
      <c r="C64" s="307" t="s">
        <v>308</v>
      </c>
      <c r="D64" s="158"/>
      <c r="E64" s="197"/>
      <c r="F64" s="198"/>
      <c r="G64" s="256" t="s">
        <v>273</v>
      </c>
      <c r="H64" s="213"/>
      <c r="I64" s="214"/>
      <c r="J64" s="167"/>
      <c r="K64" s="214">
        <v>1</v>
      </c>
      <c r="L64" s="259">
        <f t="shared" si="7"/>
        <v>0</v>
      </c>
      <c r="M64" s="200"/>
      <c r="N64" s="259">
        <f t="shared" si="8"/>
        <v>0</v>
      </c>
      <c r="O64" s="200"/>
      <c r="P64" s="263">
        <f t="shared" si="9"/>
        <v>0</v>
      </c>
      <c r="Q64" s="264">
        <f t="shared" si="10"/>
        <v>0</v>
      </c>
      <c r="R64" s="161"/>
      <c r="S64" s="161"/>
      <c r="T64" s="268">
        <f t="shared" si="11"/>
        <v>0</v>
      </c>
      <c r="U64" s="268">
        <f t="shared" si="12"/>
        <v>0</v>
      </c>
      <c r="V64" s="268">
        <f t="shared" si="13"/>
        <v>0</v>
      </c>
      <c r="X64" s="148"/>
      <c r="Y64" s="148"/>
      <c r="Z64" s="148"/>
      <c r="AA64" s="150"/>
      <c r="AB64" s="148"/>
      <c r="AC64" s="148"/>
      <c r="AD64" s="150"/>
      <c r="AE64" s="148"/>
      <c r="AF64" s="148"/>
      <c r="AG64" s="150"/>
    </row>
    <row r="65" spans="1:33" ht="24" customHeight="1">
      <c r="B65" s="308"/>
      <c r="C65" s="309" t="s">
        <v>308</v>
      </c>
      <c r="D65" s="169"/>
      <c r="E65" s="202"/>
      <c r="F65" s="203"/>
      <c r="G65" s="257" t="s">
        <v>273</v>
      </c>
      <c r="H65" s="205"/>
      <c r="I65" s="206"/>
      <c r="J65" s="173"/>
      <c r="K65" s="206">
        <v>1</v>
      </c>
      <c r="L65" s="260">
        <f t="shared" si="7"/>
        <v>0</v>
      </c>
      <c r="M65" s="212"/>
      <c r="N65" s="260">
        <f t="shared" si="8"/>
        <v>0</v>
      </c>
      <c r="O65" s="204"/>
      <c r="P65" s="265">
        <f t="shared" si="9"/>
        <v>0</v>
      </c>
      <c r="Q65" s="266">
        <f t="shared" si="10"/>
        <v>0</v>
      </c>
      <c r="R65" s="177"/>
      <c r="S65" s="177"/>
      <c r="T65" s="269">
        <f t="shared" si="11"/>
        <v>0</v>
      </c>
      <c r="U65" s="269">
        <f t="shared" si="12"/>
        <v>0</v>
      </c>
      <c r="V65" s="269">
        <f t="shared" si="13"/>
        <v>0</v>
      </c>
      <c r="X65" s="148"/>
      <c r="Y65" s="148"/>
      <c r="Z65" s="148"/>
      <c r="AA65" s="150"/>
      <c r="AB65" s="148"/>
      <c r="AC65" s="148"/>
      <c r="AD65" s="150"/>
      <c r="AE65" s="148"/>
      <c r="AF65" s="148"/>
      <c r="AG65" s="150"/>
    </row>
    <row r="66" spans="1:33" ht="24" customHeight="1">
      <c r="B66" s="308"/>
      <c r="C66" s="305" t="s">
        <v>309</v>
      </c>
      <c r="D66" s="154"/>
      <c r="E66" s="180"/>
      <c r="F66" s="181"/>
      <c r="G66" s="255" t="s">
        <v>273</v>
      </c>
      <c r="H66" s="182"/>
      <c r="I66" s="183"/>
      <c r="J66" s="183"/>
      <c r="K66" s="183">
        <v>1</v>
      </c>
      <c r="L66" s="258">
        <f t="shared" si="7"/>
        <v>0</v>
      </c>
      <c r="M66" s="179"/>
      <c r="N66" s="258">
        <f t="shared" si="8"/>
        <v>0</v>
      </c>
      <c r="O66" s="201"/>
      <c r="P66" s="261">
        <f t="shared" si="9"/>
        <v>0</v>
      </c>
      <c r="Q66" s="262">
        <f t="shared" si="10"/>
        <v>0</v>
      </c>
      <c r="R66" s="157"/>
      <c r="S66" s="157"/>
      <c r="T66" s="267">
        <f t="shared" si="11"/>
        <v>0</v>
      </c>
      <c r="U66" s="267">
        <f t="shared" si="12"/>
        <v>0</v>
      </c>
      <c r="V66" s="267">
        <f t="shared" si="13"/>
        <v>0</v>
      </c>
      <c r="X66" s="148"/>
      <c r="Y66" s="148"/>
      <c r="Z66" s="148"/>
      <c r="AA66" s="150"/>
      <c r="AB66" s="148"/>
      <c r="AC66" s="148"/>
      <c r="AD66" s="150"/>
      <c r="AE66" s="148"/>
      <c r="AF66" s="148"/>
      <c r="AG66" s="150"/>
    </row>
    <row r="67" spans="1:33" ht="24" customHeight="1">
      <c r="B67" s="308"/>
      <c r="C67" s="307" t="s">
        <v>309</v>
      </c>
      <c r="D67" s="158"/>
      <c r="E67" s="197"/>
      <c r="F67" s="198"/>
      <c r="G67" s="256" t="s">
        <v>273</v>
      </c>
      <c r="H67" s="213"/>
      <c r="I67" s="214"/>
      <c r="J67" s="167"/>
      <c r="K67" s="214">
        <v>1</v>
      </c>
      <c r="L67" s="259">
        <f t="shared" si="7"/>
        <v>0</v>
      </c>
      <c r="M67" s="200"/>
      <c r="N67" s="259">
        <f t="shared" si="8"/>
        <v>0</v>
      </c>
      <c r="O67" s="163"/>
      <c r="P67" s="263">
        <f t="shared" si="9"/>
        <v>0</v>
      </c>
      <c r="Q67" s="264">
        <f t="shared" si="10"/>
        <v>0</v>
      </c>
      <c r="R67" s="161"/>
      <c r="S67" s="161"/>
      <c r="T67" s="268">
        <f t="shared" si="11"/>
        <v>0</v>
      </c>
      <c r="U67" s="268">
        <f t="shared" si="12"/>
        <v>0</v>
      </c>
      <c r="V67" s="268">
        <f t="shared" si="13"/>
        <v>0</v>
      </c>
      <c r="X67" s="148"/>
      <c r="Y67" s="148"/>
      <c r="Z67" s="148"/>
      <c r="AA67" s="150"/>
      <c r="AB67" s="148"/>
      <c r="AC67" s="148"/>
      <c r="AD67" s="150"/>
      <c r="AE67" s="148"/>
      <c r="AF67" s="148"/>
      <c r="AG67" s="150"/>
    </row>
    <row r="68" spans="1:33" ht="24" customHeight="1">
      <c r="A68" s="145"/>
      <c r="B68" s="308"/>
      <c r="C68" s="307" t="s">
        <v>309</v>
      </c>
      <c r="D68" s="158"/>
      <c r="E68" s="197"/>
      <c r="F68" s="198"/>
      <c r="G68" s="256" t="s">
        <v>273</v>
      </c>
      <c r="H68" s="213"/>
      <c r="I68" s="214"/>
      <c r="J68" s="167"/>
      <c r="K68" s="214">
        <v>1</v>
      </c>
      <c r="L68" s="259">
        <f t="shared" si="7"/>
        <v>0</v>
      </c>
      <c r="M68" s="200"/>
      <c r="N68" s="259">
        <f t="shared" si="8"/>
        <v>0</v>
      </c>
      <c r="O68" s="163"/>
      <c r="P68" s="263">
        <f t="shared" si="9"/>
        <v>0</v>
      </c>
      <c r="Q68" s="264">
        <f t="shared" si="10"/>
        <v>0</v>
      </c>
      <c r="R68" s="192"/>
      <c r="S68" s="192"/>
      <c r="T68" s="288">
        <f t="shared" si="11"/>
        <v>0</v>
      </c>
      <c r="U68" s="288">
        <f t="shared" si="12"/>
        <v>0</v>
      </c>
      <c r="V68" s="288">
        <f t="shared" si="13"/>
        <v>0</v>
      </c>
      <c r="X68" s="148"/>
      <c r="Y68" s="148"/>
      <c r="Z68" s="148"/>
      <c r="AA68" s="150"/>
      <c r="AB68" s="148"/>
      <c r="AC68" s="148"/>
      <c r="AD68" s="150"/>
      <c r="AE68" s="148"/>
      <c r="AF68" s="148"/>
      <c r="AG68" s="150"/>
    </row>
    <row r="69" spans="1:33" ht="24" customHeight="1">
      <c r="A69" s="145"/>
      <c r="B69" s="308"/>
      <c r="C69" s="309" t="s">
        <v>396</v>
      </c>
      <c r="D69" s="169"/>
      <c r="E69" s="202"/>
      <c r="F69" s="203"/>
      <c r="G69" s="257" t="s">
        <v>273</v>
      </c>
      <c r="H69" s="205"/>
      <c r="I69" s="206"/>
      <c r="J69" s="173"/>
      <c r="K69" s="206">
        <v>1</v>
      </c>
      <c r="L69" s="260">
        <f t="shared" si="7"/>
        <v>0</v>
      </c>
      <c r="M69" s="212"/>
      <c r="N69" s="260">
        <f t="shared" si="8"/>
        <v>0</v>
      </c>
      <c r="O69" s="204"/>
      <c r="P69" s="265">
        <f t="shared" si="9"/>
        <v>0</v>
      </c>
      <c r="Q69" s="266">
        <f t="shared" si="10"/>
        <v>0</v>
      </c>
      <c r="R69" s="177"/>
      <c r="S69" s="177"/>
      <c r="T69" s="269">
        <f t="shared" si="11"/>
        <v>0</v>
      </c>
      <c r="U69" s="269">
        <f t="shared" si="12"/>
        <v>0</v>
      </c>
      <c r="V69" s="269">
        <f t="shared" si="13"/>
        <v>0</v>
      </c>
      <c r="X69" s="148"/>
      <c r="Y69" s="148"/>
      <c r="Z69" s="148"/>
      <c r="AA69" s="150"/>
      <c r="AB69" s="148"/>
      <c r="AC69" s="148"/>
      <c r="AD69" s="150"/>
      <c r="AE69" s="148"/>
      <c r="AF69" s="148"/>
      <c r="AG69" s="150"/>
    </row>
    <row r="70" spans="1:33" ht="24" customHeight="1">
      <c r="A70" s="145"/>
      <c r="B70" s="308"/>
      <c r="C70" s="307" t="s">
        <v>310</v>
      </c>
      <c r="D70" s="158"/>
      <c r="E70" s="197"/>
      <c r="F70" s="198"/>
      <c r="G70" s="256" t="s">
        <v>273</v>
      </c>
      <c r="H70" s="213"/>
      <c r="I70" s="214"/>
      <c r="J70" s="214"/>
      <c r="K70" s="214">
        <v>1</v>
      </c>
      <c r="L70" s="259">
        <f t="shared" si="7"/>
        <v>0</v>
      </c>
      <c r="M70" s="200"/>
      <c r="N70" s="259">
        <f t="shared" si="8"/>
        <v>0</v>
      </c>
      <c r="O70" s="200"/>
      <c r="P70" s="263">
        <f t="shared" si="9"/>
        <v>0</v>
      </c>
      <c r="Q70" s="264">
        <f t="shared" si="10"/>
        <v>0</v>
      </c>
      <c r="R70" s="161"/>
      <c r="S70" s="161"/>
      <c r="T70" s="268">
        <f t="shared" si="11"/>
        <v>0</v>
      </c>
      <c r="U70" s="268">
        <f t="shared" si="12"/>
        <v>0</v>
      </c>
      <c r="V70" s="268">
        <f t="shared" si="13"/>
        <v>0</v>
      </c>
      <c r="X70" s="148"/>
      <c r="Y70" s="148"/>
      <c r="Z70" s="148"/>
      <c r="AA70" s="150"/>
      <c r="AB70" s="148"/>
      <c r="AC70" s="148"/>
      <c r="AD70" s="150"/>
      <c r="AE70" s="148"/>
      <c r="AF70" s="148"/>
      <c r="AG70" s="150"/>
    </row>
    <row r="71" spans="1:33" ht="24" customHeight="1">
      <c r="A71" s="145"/>
      <c r="B71" s="308"/>
      <c r="C71" s="309" t="s">
        <v>310</v>
      </c>
      <c r="D71" s="169"/>
      <c r="E71" s="202"/>
      <c r="F71" s="203"/>
      <c r="G71" s="257" t="s">
        <v>273</v>
      </c>
      <c r="H71" s="205"/>
      <c r="I71" s="206"/>
      <c r="J71" s="173"/>
      <c r="K71" s="206">
        <v>1</v>
      </c>
      <c r="L71" s="260">
        <f t="shared" si="7"/>
        <v>0</v>
      </c>
      <c r="M71" s="212"/>
      <c r="N71" s="260">
        <f t="shared" si="8"/>
        <v>0</v>
      </c>
      <c r="O71" s="204"/>
      <c r="P71" s="265">
        <f t="shared" si="9"/>
        <v>0</v>
      </c>
      <c r="Q71" s="266">
        <f t="shared" si="10"/>
        <v>0</v>
      </c>
      <c r="R71" s="177"/>
      <c r="S71" s="177"/>
      <c r="T71" s="269">
        <f t="shared" si="11"/>
        <v>0</v>
      </c>
      <c r="U71" s="269">
        <f t="shared" si="12"/>
        <v>0</v>
      </c>
      <c r="V71" s="269">
        <f t="shared" si="13"/>
        <v>0</v>
      </c>
      <c r="X71" s="148"/>
      <c r="Y71" s="148"/>
      <c r="Z71" s="148"/>
      <c r="AA71" s="150"/>
      <c r="AB71" s="148"/>
      <c r="AC71" s="148"/>
      <c r="AD71" s="150"/>
      <c r="AE71" s="148"/>
      <c r="AF71" s="148"/>
      <c r="AG71" s="150"/>
    </row>
    <row r="72" spans="1:33" ht="24" customHeight="1">
      <c r="A72" s="145"/>
      <c r="B72" s="308"/>
      <c r="C72" s="305" t="s">
        <v>311</v>
      </c>
      <c r="D72" s="154"/>
      <c r="E72" s="180" t="s">
        <v>292</v>
      </c>
      <c r="F72" s="181"/>
      <c r="G72" s="255" t="s">
        <v>273</v>
      </c>
      <c r="H72" s="182"/>
      <c r="I72" s="183"/>
      <c r="J72" s="183"/>
      <c r="K72" s="183">
        <v>1</v>
      </c>
      <c r="L72" s="258">
        <f t="shared" si="7"/>
        <v>0</v>
      </c>
      <c r="M72" s="179"/>
      <c r="N72" s="258">
        <f t="shared" si="8"/>
        <v>0</v>
      </c>
      <c r="O72" s="201"/>
      <c r="P72" s="261">
        <f t="shared" si="9"/>
        <v>0</v>
      </c>
      <c r="Q72" s="262">
        <f t="shared" si="10"/>
        <v>0</v>
      </c>
      <c r="R72" s="157"/>
      <c r="S72" s="157"/>
      <c r="T72" s="267">
        <f t="shared" si="11"/>
        <v>0</v>
      </c>
      <c r="U72" s="267">
        <f t="shared" si="12"/>
        <v>0</v>
      </c>
      <c r="V72" s="267">
        <f t="shared" si="13"/>
        <v>0</v>
      </c>
      <c r="X72" s="148"/>
      <c r="Y72" s="148"/>
      <c r="Z72" s="148"/>
      <c r="AA72" s="150"/>
      <c r="AB72" s="148"/>
      <c r="AC72" s="148"/>
      <c r="AD72" s="150"/>
      <c r="AE72" s="148"/>
      <c r="AF72" s="148"/>
      <c r="AG72" s="150"/>
    </row>
    <row r="73" spans="1:33" ht="24" customHeight="1">
      <c r="A73" s="145"/>
      <c r="B73" s="308"/>
      <c r="C73" s="309" t="s">
        <v>311</v>
      </c>
      <c r="D73" s="169"/>
      <c r="E73" s="202" t="s">
        <v>292</v>
      </c>
      <c r="F73" s="203"/>
      <c r="G73" s="257" t="s">
        <v>273</v>
      </c>
      <c r="H73" s="205"/>
      <c r="I73" s="206"/>
      <c r="J73" s="173"/>
      <c r="K73" s="206">
        <v>1</v>
      </c>
      <c r="L73" s="260">
        <f t="shared" si="7"/>
        <v>0</v>
      </c>
      <c r="M73" s="212"/>
      <c r="N73" s="260">
        <f t="shared" si="8"/>
        <v>0</v>
      </c>
      <c r="O73" s="204"/>
      <c r="P73" s="265">
        <f t="shared" si="9"/>
        <v>0</v>
      </c>
      <c r="Q73" s="266">
        <f t="shared" si="10"/>
        <v>0</v>
      </c>
      <c r="R73" s="177"/>
      <c r="S73" s="177"/>
      <c r="T73" s="269">
        <f t="shared" si="11"/>
        <v>0</v>
      </c>
      <c r="U73" s="269">
        <f t="shared" si="12"/>
        <v>0</v>
      </c>
      <c r="V73" s="269">
        <f t="shared" si="13"/>
        <v>0</v>
      </c>
      <c r="X73" s="148"/>
      <c r="Y73" s="148"/>
      <c r="Z73" s="148"/>
      <c r="AA73" s="150"/>
      <c r="AB73" s="148"/>
      <c r="AC73" s="148"/>
      <c r="AD73" s="150"/>
      <c r="AE73" s="148"/>
      <c r="AF73" s="148"/>
      <c r="AG73" s="150"/>
    </row>
    <row r="74" spans="1:33" ht="24" customHeight="1">
      <c r="A74" s="145"/>
      <c r="B74" s="308"/>
      <c r="C74" s="305" t="s">
        <v>312</v>
      </c>
      <c r="D74" s="154"/>
      <c r="E74" s="180" t="s">
        <v>296</v>
      </c>
      <c r="F74" s="181"/>
      <c r="G74" s="255" t="s">
        <v>273</v>
      </c>
      <c r="H74" s="182"/>
      <c r="I74" s="183"/>
      <c r="J74" s="183"/>
      <c r="K74" s="183">
        <v>1</v>
      </c>
      <c r="L74" s="258">
        <f t="shared" si="7"/>
        <v>0</v>
      </c>
      <c r="M74" s="179"/>
      <c r="N74" s="258">
        <f t="shared" si="8"/>
        <v>0</v>
      </c>
      <c r="O74" s="201"/>
      <c r="P74" s="261">
        <f t="shared" si="9"/>
        <v>0</v>
      </c>
      <c r="Q74" s="262">
        <f t="shared" si="10"/>
        <v>0</v>
      </c>
      <c r="R74" s="157"/>
      <c r="S74" s="157"/>
      <c r="T74" s="267">
        <f t="shared" si="11"/>
        <v>0</v>
      </c>
      <c r="U74" s="267">
        <f t="shared" si="12"/>
        <v>0</v>
      </c>
      <c r="V74" s="267">
        <f t="shared" si="13"/>
        <v>0</v>
      </c>
      <c r="X74" s="148"/>
      <c r="Y74" s="148"/>
      <c r="Z74" s="148"/>
      <c r="AA74" s="150"/>
      <c r="AB74" s="148"/>
      <c r="AC74" s="148"/>
      <c r="AD74" s="150"/>
      <c r="AE74" s="148"/>
      <c r="AF74" s="148"/>
      <c r="AG74" s="150"/>
    </row>
    <row r="75" spans="1:33" ht="24" customHeight="1">
      <c r="A75" s="145"/>
      <c r="B75" s="308"/>
      <c r="C75" s="309" t="s">
        <v>312</v>
      </c>
      <c r="D75" s="169"/>
      <c r="E75" s="202" t="s">
        <v>296</v>
      </c>
      <c r="F75" s="203"/>
      <c r="G75" s="271" t="s">
        <v>273</v>
      </c>
      <c r="H75" s="205"/>
      <c r="I75" s="206"/>
      <c r="J75" s="206"/>
      <c r="K75" s="206">
        <v>1</v>
      </c>
      <c r="L75" s="277">
        <f t="shared" si="7"/>
        <v>0</v>
      </c>
      <c r="M75" s="212"/>
      <c r="N75" s="277">
        <f t="shared" si="8"/>
        <v>0</v>
      </c>
      <c r="O75" s="208"/>
      <c r="P75" s="281">
        <f t="shared" si="9"/>
        <v>0</v>
      </c>
      <c r="Q75" s="282">
        <f t="shared" si="10"/>
        <v>0</v>
      </c>
      <c r="R75" s="209"/>
      <c r="S75" s="209"/>
      <c r="T75" s="293">
        <f t="shared" si="11"/>
        <v>0</v>
      </c>
      <c r="U75" s="293">
        <f t="shared" si="12"/>
        <v>0</v>
      </c>
      <c r="V75" s="293">
        <f t="shared" si="13"/>
        <v>0</v>
      </c>
      <c r="X75" s="148"/>
      <c r="Y75" s="148"/>
      <c r="Z75" s="148"/>
      <c r="AA75" s="150"/>
      <c r="AB75" s="148"/>
      <c r="AC75" s="148"/>
      <c r="AD75" s="150"/>
      <c r="AE75" s="148"/>
      <c r="AF75" s="148"/>
      <c r="AG75" s="150"/>
    </row>
    <row r="76" spans="1:33" ht="24" customHeight="1">
      <c r="A76" s="145"/>
      <c r="B76" s="308"/>
      <c r="C76" s="307" t="s">
        <v>428</v>
      </c>
      <c r="D76" s="158"/>
      <c r="E76" s="197"/>
      <c r="F76" s="198"/>
      <c r="G76" s="256" t="s">
        <v>273</v>
      </c>
      <c r="H76" s="213"/>
      <c r="I76" s="214"/>
      <c r="J76" s="214"/>
      <c r="K76" s="214">
        <v>1</v>
      </c>
      <c r="L76" s="259">
        <f t="shared" si="7"/>
        <v>0</v>
      </c>
      <c r="M76" s="200"/>
      <c r="N76" s="259">
        <f t="shared" si="8"/>
        <v>0</v>
      </c>
      <c r="O76" s="200"/>
      <c r="P76" s="263">
        <f t="shared" si="9"/>
        <v>0</v>
      </c>
      <c r="Q76" s="264">
        <f t="shared" si="10"/>
        <v>0</v>
      </c>
      <c r="R76" s="161"/>
      <c r="S76" s="161"/>
      <c r="T76" s="268">
        <f t="shared" si="11"/>
        <v>0</v>
      </c>
      <c r="U76" s="268">
        <f t="shared" si="12"/>
        <v>0</v>
      </c>
      <c r="V76" s="268">
        <f t="shared" si="13"/>
        <v>0</v>
      </c>
      <c r="X76" s="148"/>
      <c r="Y76" s="148"/>
      <c r="Z76" s="148"/>
      <c r="AA76" s="150"/>
      <c r="AB76" s="148"/>
      <c r="AC76" s="148"/>
      <c r="AD76" s="150"/>
      <c r="AE76" s="148"/>
      <c r="AF76" s="148"/>
      <c r="AG76" s="150"/>
    </row>
    <row r="77" spans="1:33" ht="24" customHeight="1">
      <c r="A77" s="145"/>
      <c r="B77" s="308"/>
      <c r="C77" s="307" t="s">
        <v>428</v>
      </c>
      <c r="D77" s="158"/>
      <c r="E77" s="197"/>
      <c r="F77" s="198"/>
      <c r="G77" s="256" t="s">
        <v>273</v>
      </c>
      <c r="H77" s="213"/>
      <c r="I77" s="214"/>
      <c r="J77" s="214"/>
      <c r="K77" s="214">
        <v>1</v>
      </c>
      <c r="L77" s="259">
        <f t="shared" si="7"/>
        <v>0</v>
      </c>
      <c r="M77" s="200"/>
      <c r="N77" s="259">
        <f t="shared" si="8"/>
        <v>0</v>
      </c>
      <c r="O77" s="200"/>
      <c r="P77" s="263">
        <f t="shared" si="9"/>
        <v>0</v>
      </c>
      <c r="Q77" s="264">
        <f t="shared" si="10"/>
        <v>0</v>
      </c>
      <c r="R77" s="161"/>
      <c r="S77" s="161"/>
      <c r="T77" s="268">
        <f t="shared" si="11"/>
        <v>0</v>
      </c>
      <c r="U77" s="268">
        <f t="shared" si="12"/>
        <v>0</v>
      </c>
      <c r="V77" s="268">
        <f t="shared" si="13"/>
        <v>0</v>
      </c>
      <c r="X77" s="148"/>
      <c r="Y77" s="148"/>
      <c r="Z77" s="148"/>
      <c r="AA77" s="150"/>
      <c r="AB77" s="148"/>
      <c r="AC77" s="148"/>
      <c r="AD77" s="150"/>
      <c r="AE77" s="148"/>
      <c r="AF77" s="148"/>
      <c r="AG77" s="150"/>
    </row>
    <row r="78" spans="1:33" ht="24" customHeight="1">
      <c r="A78" s="145"/>
      <c r="B78" s="306"/>
      <c r="C78" s="307" t="s">
        <v>428</v>
      </c>
      <c r="D78" s="158"/>
      <c r="E78" s="197"/>
      <c r="F78" s="198"/>
      <c r="G78" s="270" t="s">
        <v>273</v>
      </c>
      <c r="H78" s="213"/>
      <c r="I78" s="214"/>
      <c r="J78" s="214"/>
      <c r="K78" s="214">
        <v>1</v>
      </c>
      <c r="L78" s="273">
        <f t="shared" si="7"/>
        <v>0</v>
      </c>
      <c r="M78" s="210"/>
      <c r="N78" s="273">
        <f t="shared" si="8"/>
        <v>0</v>
      </c>
      <c r="O78" s="211"/>
      <c r="P78" s="279">
        <f t="shared" si="9"/>
        <v>0</v>
      </c>
      <c r="Q78" s="280">
        <f t="shared" si="10"/>
        <v>0</v>
      </c>
      <c r="R78" s="192"/>
      <c r="S78" s="192"/>
      <c r="T78" s="288">
        <f t="shared" si="11"/>
        <v>0</v>
      </c>
      <c r="U78" s="288">
        <f t="shared" si="12"/>
        <v>0</v>
      </c>
      <c r="V78" s="288">
        <f t="shared" si="13"/>
        <v>0</v>
      </c>
      <c r="X78" s="148"/>
      <c r="Y78" s="148"/>
      <c r="Z78" s="148"/>
      <c r="AA78" s="150"/>
      <c r="AB78" s="148"/>
      <c r="AC78" s="148"/>
      <c r="AD78" s="150"/>
      <c r="AE78" s="148"/>
      <c r="AF78" s="148"/>
      <c r="AG78" s="150"/>
    </row>
    <row r="79" spans="1:33" ht="24" customHeight="1">
      <c r="A79" s="145"/>
      <c r="B79" s="308"/>
      <c r="C79" s="307" t="s">
        <v>428</v>
      </c>
      <c r="D79" s="158"/>
      <c r="E79" s="197"/>
      <c r="F79" s="198"/>
      <c r="G79" s="256" t="s">
        <v>273</v>
      </c>
      <c r="H79" s="166"/>
      <c r="I79" s="167"/>
      <c r="J79" s="167"/>
      <c r="K79" s="167">
        <v>1</v>
      </c>
      <c r="L79" s="259">
        <f t="shared" si="7"/>
        <v>0</v>
      </c>
      <c r="M79" s="159"/>
      <c r="N79" s="259">
        <f t="shared" si="8"/>
        <v>0</v>
      </c>
      <c r="O79" s="163"/>
      <c r="P79" s="263">
        <f t="shared" si="9"/>
        <v>0</v>
      </c>
      <c r="Q79" s="264">
        <f t="shared" si="10"/>
        <v>0</v>
      </c>
      <c r="R79" s="161"/>
      <c r="S79" s="161"/>
      <c r="T79" s="268">
        <f t="shared" si="11"/>
        <v>0</v>
      </c>
      <c r="U79" s="268">
        <f t="shared" si="12"/>
        <v>0</v>
      </c>
      <c r="V79" s="268">
        <f t="shared" si="13"/>
        <v>0</v>
      </c>
      <c r="X79" s="148"/>
      <c r="Y79" s="148"/>
      <c r="Z79" s="148"/>
      <c r="AA79" s="150"/>
      <c r="AB79" s="148"/>
      <c r="AC79" s="148"/>
      <c r="AD79" s="150"/>
      <c r="AE79" s="148"/>
      <c r="AF79" s="148"/>
      <c r="AG79" s="150"/>
    </row>
    <row r="80" spans="1:33" ht="24" customHeight="1">
      <c r="A80" s="145"/>
      <c r="B80" s="308"/>
      <c r="C80" s="309" t="s">
        <v>428</v>
      </c>
      <c r="D80" s="169"/>
      <c r="E80" s="202"/>
      <c r="F80" s="203"/>
      <c r="G80" s="257" t="s">
        <v>273</v>
      </c>
      <c r="H80" s="172"/>
      <c r="I80" s="173"/>
      <c r="J80" s="173"/>
      <c r="K80" s="173">
        <v>1</v>
      </c>
      <c r="L80" s="260">
        <f t="shared" si="7"/>
        <v>0</v>
      </c>
      <c r="M80" s="175"/>
      <c r="N80" s="260">
        <f t="shared" si="8"/>
        <v>0</v>
      </c>
      <c r="O80" s="204"/>
      <c r="P80" s="265">
        <f t="shared" si="9"/>
        <v>0</v>
      </c>
      <c r="Q80" s="266">
        <f t="shared" si="10"/>
        <v>0</v>
      </c>
      <c r="R80" s="177"/>
      <c r="S80" s="177"/>
      <c r="T80" s="269">
        <f t="shared" si="11"/>
        <v>0</v>
      </c>
      <c r="U80" s="269">
        <f t="shared" si="12"/>
        <v>0</v>
      </c>
      <c r="V80" s="269">
        <f t="shared" si="13"/>
        <v>0</v>
      </c>
      <c r="X80" s="148"/>
      <c r="Y80" s="148"/>
      <c r="Z80" s="148"/>
      <c r="AA80" s="150"/>
      <c r="AB80" s="148"/>
      <c r="AC80" s="148"/>
      <c r="AD80" s="150"/>
      <c r="AE80" s="148"/>
      <c r="AF80" s="148"/>
      <c r="AG80" s="150"/>
    </row>
    <row r="81" spans="1:33" ht="24" customHeight="1">
      <c r="A81" s="145"/>
      <c r="B81" s="308"/>
      <c r="C81" s="305" t="s">
        <v>313</v>
      </c>
      <c r="D81" s="154"/>
      <c r="E81" s="180"/>
      <c r="F81" s="181"/>
      <c r="G81" s="255" t="s">
        <v>273</v>
      </c>
      <c r="H81" s="182"/>
      <c r="I81" s="183"/>
      <c r="J81" s="183"/>
      <c r="K81" s="183">
        <v>1</v>
      </c>
      <c r="L81" s="258">
        <f t="shared" si="7"/>
        <v>0</v>
      </c>
      <c r="M81" s="179"/>
      <c r="N81" s="258">
        <f t="shared" si="8"/>
        <v>0</v>
      </c>
      <c r="O81" s="179"/>
      <c r="P81" s="261">
        <f t="shared" si="9"/>
        <v>0</v>
      </c>
      <c r="Q81" s="262">
        <f t="shared" si="10"/>
        <v>0</v>
      </c>
      <c r="R81" s="157"/>
      <c r="S81" s="157"/>
      <c r="T81" s="267">
        <f t="shared" si="11"/>
        <v>0</v>
      </c>
      <c r="U81" s="267">
        <f t="shared" si="12"/>
        <v>0</v>
      </c>
      <c r="V81" s="267">
        <f t="shared" si="13"/>
        <v>0</v>
      </c>
      <c r="X81" s="148"/>
      <c r="Y81" s="148"/>
      <c r="Z81" s="148"/>
      <c r="AA81" s="150"/>
      <c r="AB81" s="148"/>
      <c r="AC81" s="148"/>
      <c r="AD81" s="150"/>
      <c r="AE81" s="148"/>
      <c r="AF81" s="148"/>
      <c r="AG81" s="150"/>
    </row>
    <row r="82" spans="1:33" ht="24" customHeight="1">
      <c r="A82" s="145"/>
      <c r="B82" s="308"/>
      <c r="C82" s="309" t="s">
        <v>313</v>
      </c>
      <c r="D82" s="169"/>
      <c r="E82" s="202"/>
      <c r="F82" s="203"/>
      <c r="G82" s="257" t="s">
        <v>273</v>
      </c>
      <c r="H82" s="205"/>
      <c r="I82" s="206"/>
      <c r="J82" s="173"/>
      <c r="K82" s="206">
        <v>1</v>
      </c>
      <c r="L82" s="260">
        <f t="shared" si="7"/>
        <v>0</v>
      </c>
      <c r="M82" s="212"/>
      <c r="N82" s="260">
        <f t="shared" si="8"/>
        <v>0</v>
      </c>
      <c r="O82" s="212"/>
      <c r="P82" s="265">
        <f t="shared" si="9"/>
        <v>0</v>
      </c>
      <c r="Q82" s="266">
        <f t="shared" si="10"/>
        <v>0</v>
      </c>
      <c r="R82" s="209"/>
      <c r="S82" s="209"/>
      <c r="T82" s="293">
        <f t="shared" si="11"/>
        <v>0</v>
      </c>
      <c r="U82" s="293">
        <f t="shared" si="12"/>
        <v>0</v>
      </c>
      <c r="V82" s="293">
        <f t="shared" si="13"/>
        <v>0</v>
      </c>
      <c r="X82" s="148"/>
      <c r="Y82" s="148"/>
      <c r="Z82" s="148"/>
      <c r="AA82" s="150"/>
      <c r="AB82" s="148"/>
      <c r="AC82" s="148"/>
      <c r="AD82" s="150"/>
      <c r="AE82" s="148"/>
      <c r="AF82" s="148"/>
      <c r="AG82" s="150"/>
    </row>
    <row r="83" spans="1:33" ht="24" customHeight="1">
      <c r="A83" s="145"/>
      <c r="B83" s="308"/>
      <c r="C83" s="305" t="s">
        <v>305</v>
      </c>
      <c r="D83" s="154" t="s">
        <v>395</v>
      </c>
      <c r="E83" s="180"/>
      <c r="F83" s="181"/>
      <c r="G83" s="255" t="s">
        <v>273</v>
      </c>
      <c r="H83" s="182"/>
      <c r="I83" s="183"/>
      <c r="J83" s="184"/>
      <c r="K83" s="184">
        <v>1</v>
      </c>
      <c r="L83" s="258">
        <f t="shared" si="7"/>
        <v>0</v>
      </c>
      <c r="M83" s="185"/>
      <c r="N83" s="258">
        <f t="shared" si="8"/>
        <v>0</v>
      </c>
      <c r="O83" s="194"/>
      <c r="P83" s="261">
        <f t="shared" si="9"/>
        <v>0</v>
      </c>
      <c r="Q83" s="262">
        <f t="shared" si="10"/>
        <v>0</v>
      </c>
      <c r="R83" s="157"/>
      <c r="S83" s="157"/>
      <c r="T83" s="267">
        <f t="shared" si="11"/>
        <v>0</v>
      </c>
      <c r="U83" s="267">
        <f t="shared" si="12"/>
        <v>0</v>
      </c>
      <c r="V83" s="267">
        <f t="shared" si="13"/>
        <v>0</v>
      </c>
      <c r="X83" s="148"/>
      <c r="Y83" s="148"/>
      <c r="Z83" s="148"/>
      <c r="AA83" s="150"/>
      <c r="AB83" s="148"/>
      <c r="AC83" s="148"/>
      <c r="AD83" s="150"/>
      <c r="AE83" s="148"/>
      <c r="AF83" s="148"/>
      <c r="AG83" s="150"/>
    </row>
    <row r="84" spans="1:33" ht="24" customHeight="1">
      <c r="A84" s="145"/>
      <c r="B84" s="306"/>
      <c r="C84" s="307" t="s">
        <v>305</v>
      </c>
      <c r="D84" s="158" t="s">
        <v>382</v>
      </c>
      <c r="E84" s="197"/>
      <c r="F84" s="198"/>
      <c r="G84" s="270" t="s">
        <v>273</v>
      </c>
      <c r="H84" s="213"/>
      <c r="I84" s="214"/>
      <c r="J84" s="214"/>
      <c r="K84" s="214">
        <v>1</v>
      </c>
      <c r="L84" s="273">
        <f t="shared" si="7"/>
        <v>0</v>
      </c>
      <c r="M84" s="210"/>
      <c r="N84" s="273">
        <f t="shared" si="8"/>
        <v>0</v>
      </c>
      <c r="O84" s="211"/>
      <c r="P84" s="279">
        <f t="shared" si="9"/>
        <v>0</v>
      </c>
      <c r="Q84" s="280">
        <f t="shared" si="10"/>
        <v>0</v>
      </c>
      <c r="R84" s="192"/>
      <c r="S84" s="192"/>
      <c r="T84" s="288">
        <f t="shared" si="11"/>
        <v>0</v>
      </c>
      <c r="U84" s="288">
        <f t="shared" si="12"/>
        <v>0</v>
      </c>
      <c r="V84" s="288">
        <f t="shared" si="13"/>
        <v>0</v>
      </c>
      <c r="X84" s="148"/>
      <c r="Y84" s="148"/>
      <c r="Z84" s="148"/>
      <c r="AA84" s="150"/>
      <c r="AB84" s="148"/>
      <c r="AC84" s="148"/>
      <c r="AD84" s="150"/>
      <c r="AE84" s="148"/>
      <c r="AF84" s="148"/>
      <c r="AG84" s="150"/>
    </row>
    <row r="85" spans="1:33" ht="24" customHeight="1">
      <c r="A85" s="145"/>
      <c r="B85" s="306"/>
      <c r="C85" s="307" t="s">
        <v>305</v>
      </c>
      <c r="D85" s="158" t="s">
        <v>382</v>
      </c>
      <c r="E85" s="197"/>
      <c r="F85" s="198"/>
      <c r="G85" s="256" t="s">
        <v>273</v>
      </c>
      <c r="H85" s="166"/>
      <c r="I85" s="167"/>
      <c r="J85" s="167"/>
      <c r="K85" s="167">
        <v>1</v>
      </c>
      <c r="L85" s="259">
        <f t="shared" si="7"/>
        <v>0</v>
      </c>
      <c r="M85" s="159"/>
      <c r="N85" s="259">
        <f t="shared" si="8"/>
        <v>0</v>
      </c>
      <c r="O85" s="163"/>
      <c r="P85" s="263">
        <f t="shared" si="9"/>
        <v>0</v>
      </c>
      <c r="Q85" s="264">
        <f t="shared" si="10"/>
        <v>0</v>
      </c>
      <c r="R85" s="161"/>
      <c r="S85" s="161"/>
      <c r="T85" s="268">
        <f t="shared" si="11"/>
        <v>0</v>
      </c>
      <c r="U85" s="268">
        <f t="shared" si="12"/>
        <v>0</v>
      </c>
      <c r="V85" s="268">
        <f t="shared" si="13"/>
        <v>0</v>
      </c>
      <c r="X85" s="148"/>
      <c r="Y85" s="148"/>
      <c r="Z85" s="148"/>
      <c r="AA85" s="150"/>
      <c r="AB85" s="148"/>
      <c r="AC85" s="148"/>
      <c r="AD85" s="150"/>
      <c r="AE85" s="148"/>
      <c r="AF85" s="148"/>
      <c r="AG85" s="150"/>
    </row>
    <row r="86" spans="1:33" ht="24" customHeight="1">
      <c r="A86" s="145"/>
      <c r="B86" s="306"/>
      <c r="C86" s="307" t="s">
        <v>305</v>
      </c>
      <c r="D86" s="158" t="s">
        <v>382</v>
      </c>
      <c r="E86" s="197"/>
      <c r="F86" s="198"/>
      <c r="G86" s="270" t="s">
        <v>273</v>
      </c>
      <c r="H86" s="213"/>
      <c r="I86" s="214"/>
      <c r="J86" s="214"/>
      <c r="K86" s="214">
        <v>1</v>
      </c>
      <c r="L86" s="273">
        <f>ROUNDDOWN(H86*I86*J86*K86,3)</f>
        <v>0</v>
      </c>
      <c r="M86" s="210"/>
      <c r="N86" s="273">
        <f>M86*L86</f>
        <v>0</v>
      </c>
      <c r="O86" s="211"/>
      <c r="P86" s="279">
        <f>L86*O86</f>
        <v>0</v>
      </c>
      <c r="Q86" s="280">
        <f>N86-P86</f>
        <v>0</v>
      </c>
      <c r="R86" s="192"/>
      <c r="S86" s="192"/>
      <c r="T86" s="288">
        <f>IF(S86="",R86,MIN(R86:S86))</f>
        <v>0</v>
      </c>
      <c r="U86" s="288">
        <f t="shared" si="12"/>
        <v>0</v>
      </c>
      <c r="V86" s="288">
        <f t="shared" si="13"/>
        <v>0</v>
      </c>
      <c r="X86" s="148"/>
      <c r="Y86" s="148"/>
      <c r="Z86" s="148"/>
      <c r="AA86" s="150"/>
      <c r="AB86" s="148"/>
      <c r="AC86" s="148"/>
      <c r="AD86" s="150"/>
      <c r="AE86" s="148"/>
      <c r="AF86" s="148"/>
      <c r="AG86" s="150"/>
    </row>
    <row r="87" spans="1:33" ht="24" customHeight="1">
      <c r="A87" s="145"/>
      <c r="B87" s="306"/>
      <c r="C87" s="307" t="s">
        <v>305</v>
      </c>
      <c r="D87" s="158" t="s">
        <v>382</v>
      </c>
      <c r="E87" s="197"/>
      <c r="F87" s="198"/>
      <c r="G87" s="256" t="s">
        <v>273</v>
      </c>
      <c r="H87" s="166"/>
      <c r="I87" s="167"/>
      <c r="J87" s="167"/>
      <c r="K87" s="167">
        <v>1</v>
      </c>
      <c r="L87" s="259">
        <f>ROUNDDOWN(H87*I87*J87*K87,3)</f>
        <v>0</v>
      </c>
      <c r="M87" s="159"/>
      <c r="N87" s="259">
        <f>M87*L87</f>
        <v>0</v>
      </c>
      <c r="O87" s="163"/>
      <c r="P87" s="263">
        <f>L87*O87</f>
        <v>0</v>
      </c>
      <c r="Q87" s="264">
        <f>N87-P87</f>
        <v>0</v>
      </c>
      <c r="R87" s="161"/>
      <c r="S87" s="161"/>
      <c r="T87" s="268">
        <f>IF(S87="",R87,MIN(R87:S87))</f>
        <v>0</v>
      </c>
      <c r="U87" s="268">
        <f t="shared" si="12"/>
        <v>0</v>
      </c>
      <c r="V87" s="268">
        <f t="shared" si="13"/>
        <v>0</v>
      </c>
      <c r="X87" s="148"/>
      <c r="Y87" s="148"/>
      <c r="Z87" s="148"/>
      <c r="AA87" s="150"/>
      <c r="AB87" s="148"/>
      <c r="AC87" s="148"/>
      <c r="AD87" s="150"/>
      <c r="AE87" s="148"/>
      <c r="AF87" s="148"/>
      <c r="AG87" s="150"/>
    </row>
    <row r="88" spans="1:33" ht="24" customHeight="1">
      <c r="A88" s="145"/>
      <c r="B88" s="306"/>
      <c r="C88" s="307" t="s">
        <v>305</v>
      </c>
      <c r="D88" s="158" t="s">
        <v>384</v>
      </c>
      <c r="E88" s="197"/>
      <c r="F88" s="198"/>
      <c r="G88" s="256" t="s">
        <v>273</v>
      </c>
      <c r="H88" s="166"/>
      <c r="I88" s="167"/>
      <c r="J88" s="167"/>
      <c r="K88" s="167">
        <v>1</v>
      </c>
      <c r="L88" s="259">
        <f t="shared" si="7"/>
        <v>0</v>
      </c>
      <c r="M88" s="159"/>
      <c r="N88" s="259">
        <f t="shared" si="8"/>
        <v>0</v>
      </c>
      <c r="O88" s="163"/>
      <c r="P88" s="263">
        <f t="shared" si="9"/>
        <v>0</v>
      </c>
      <c r="Q88" s="264">
        <f t="shared" si="10"/>
        <v>0</v>
      </c>
      <c r="R88" s="161"/>
      <c r="S88" s="161"/>
      <c r="T88" s="268">
        <f t="shared" si="11"/>
        <v>0</v>
      </c>
      <c r="U88" s="268">
        <f t="shared" si="12"/>
        <v>0</v>
      </c>
      <c r="V88" s="268">
        <f t="shared" si="13"/>
        <v>0</v>
      </c>
      <c r="X88" s="148"/>
      <c r="Y88" s="148"/>
      <c r="Z88" s="148"/>
      <c r="AA88" s="150"/>
      <c r="AB88" s="148"/>
      <c r="AC88" s="148"/>
      <c r="AD88" s="150"/>
      <c r="AE88" s="148"/>
      <c r="AF88" s="148"/>
      <c r="AG88" s="150"/>
    </row>
    <row r="89" spans="1:33" ht="24" customHeight="1">
      <c r="A89" s="145"/>
      <c r="B89" s="306"/>
      <c r="C89" s="309" t="s">
        <v>305</v>
      </c>
      <c r="D89" s="169" t="s">
        <v>384</v>
      </c>
      <c r="E89" s="202"/>
      <c r="F89" s="203"/>
      <c r="G89" s="257" t="s">
        <v>273</v>
      </c>
      <c r="H89" s="172"/>
      <c r="I89" s="173"/>
      <c r="J89" s="173"/>
      <c r="K89" s="173">
        <v>1</v>
      </c>
      <c r="L89" s="260">
        <f t="shared" si="7"/>
        <v>0</v>
      </c>
      <c r="M89" s="175"/>
      <c r="N89" s="260">
        <f t="shared" si="8"/>
        <v>0</v>
      </c>
      <c r="O89" s="204"/>
      <c r="P89" s="265">
        <f t="shared" si="9"/>
        <v>0</v>
      </c>
      <c r="Q89" s="266">
        <f t="shared" si="10"/>
        <v>0</v>
      </c>
      <c r="R89" s="177"/>
      <c r="S89" s="177"/>
      <c r="T89" s="269">
        <f t="shared" si="11"/>
        <v>0</v>
      </c>
      <c r="U89" s="269">
        <f t="shared" si="12"/>
        <v>0</v>
      </c>
      <c r="V89" s="269">
        <f t="shared" si="13"/>
        <v>0</v>
      </c>
      <c r="X89" s="148"/>
      <c r="Y89" s="148"/>
      <c r="Z89" s="148"/>
      <c r="AA89" s="150"/>
      <c r="AB89" s="148"/>
      <c r="AC89" s="148"/>
      <c r="AD89" s="150"/>
      <c r="AE89" s="148"/>
      <c r="AF89" s="148"/>
      <c r="AG89" s="150"/>
    </row>
    <row r="90" spans="1:33" ht="24" customHeight="1">
      <c r="A90" s="145"/>
      <c r="B90" s="304" t="s">
        <v>289</v>
      </c>
      <c r="C90" s="305" t="s">
        <v>306</v>
      </c>
      <c r="D90" s="154" t="s">
        <v>382</v>
      </c>
      <c r="E90" s="180"/>
      <c r="F90" s="181"/>
      <c r="G90" s="255" t="s">
        <v>273</v>
      </c>
      <c r="H90" s="182"/>
      <c r="I90" s="183"/>
      <c r="J90" s="183"/>
      <c r="K90" s="183">
        <v>1</v>
      </c>
      <c r="L90" s="258">
        <f t="shared" si="7"/>
        <v>0</v>
      </c>
      <c r="M90" s="155"/>
      <c r="N90" s="258">
        <f t="shared" si="8"/>
        <v>0</v>
      </c>
      <c r="O90" s="201"/>
      <c r="P90" s="261">
        <f t="shared" si="9"/>
        <v>0</v>
      </c>
      <c r="Q90" s="262">
        <f t="shared" si="10"/>
        <v>0</v>
      </c>
      <c r="R90" s="157"/>
      <c r="S90" s="157"/>
      <c r="T90" s="267">
        <f t="shared" si="11"/>
        <v>0</v>
      </c>
      <c r="U90" s="267">
        <f t="shared" si="12"/>
        <v>0</v>
      </c>
      <c r="V90" s="267">
        <f t="shared" si="13"/>
        <v>0</v>
      </c>
      <c r="X90" s="148"/>
      <c r="Y90" s="148"/>
      <c r="Z90" s="148"/>
      <c r="AA90" s="150"/>
      <c r="AB90" s="148"/>
      <c r="AC90" s="148"/>
      <c r="AD90" s="150"/>
      <c r="AE90" s="148"/>
      <c r="AF90" s="148"/>
      <c r="AG90" s="150"/>
    </row>
    <row r="91" spans="1:33" ht="24" customHeight="1">
      <c r="A91" s="145"/>
      <c r="B91" s="306"/>
      <c r="C91" s="309" t="s">
        <v>306</v>
      </c>
      <c r="D91" s="169" t="s">
        <v>394</v>
      </c>
      <c r="E91" s="202"/>
      <c r="F91" s="203"/>
      <c r="G91" s="257" t="s">
        <v>273</v>
      </c>
      <c r="H91" s="205"/>
      <c r="I91" s="206"/>
      <c r="J91" s="206"/>
      <c r="K91" s="206">
        <v>1</v>
      </c>
      <c r="L91" s="276">
        <f t="shared" si="7"/>
        <v>0</v>
      </c>
      <c r="M91" s="207"/>
      <c r="N91" s="260">
        <f t="shared" si="8"/>
        <v>0</v>
      </c>
      <c r="O91" s="208"/>
      <c r="P91" s="265">
        <f t="shared" si="9"/>
        <v>0</v>
      </c>
      <c r="Q91" s="266">
        <f t="shared" si="10"/>
        <v>0</v>
      </c>
      <c r="R91" s="209"/>
      <c r="S91" s="209"/>
      <c r="T91" s="293">
        <f t="shared" si="11"/>
        <v>0</v>
      </c>
      <c r="U91" s="293">
        <f t="shared" si="12"/>
        <v>0</v>
      </c>
      <c r="V91" s="293">
        <f t="shared" si="13"/>
        <v>0</v>
      </c>
      <c r="X91" s="148"/>
      <c r="Y91" s="148"/>
      <c r="Z91" s="148"/>
      <c r="AA91" s="150"/>
      <c r="AB91" s="148"/>
      <c r="AC91" s="148"/>
      <c r="AD91" s="150"/>
      <c r="AE91" s="148"/>
      <c r="AF91" s="148"/>
      <c r="AG91" s="150"/>
    </row>
    <row r="92" spans="1:33" ht="24" customHeight="1">
      <c r="A92" s="145"/>
      <c r="B92" s="308"/>
      <c r="C92" s="305" t="s">
        <v>307</v>
      </c>
      <c r="D92" s="154" t="s">
        <v>382</v>
      </c>
      <c r="E92" s="180"/>
      <c r="F92" s="181"/>
      <c r="G92" s="255" t="s">
        <v>273</v>
      </c>
      <c r="H92" s="182"/>
      <c r="I92" s="183"/>
      <c r="J92" s="183"/>
      <c r="K92" s="183">
        <v>1</v>
      </c>
      <c r="L92" s="258">
        <f t="shared" si="7"/>
        <v>0</v>
      </c>
      <c r="M92" s="155"/>
      <c r="N92" s="258">
        <f t="shared" si="8"/>
        <v>0</v>
      </c>
      <c r="O92" s="201"/>
      <c r="P92" s="261">
        <f t="shared" si="9"/>
        <v>0</v>
      </c>
      <c r="Q92" s="262">
        <f t="shared" si="10"/>
        <v>0</v>
      </c>
      <c r="R92" s="157"/>
      <c r="S92" s="157"/>
      <c r="T92" s="267">
        <f t="shared" si="11"/>
        <v>0</v>
      </c>
      <c r="U92" s="267">
        <f t="shared" si="12"/>
        <v>0</v>
      </c>
      <c r="V92" s="267">
        <f t="shared" si="13"/>
        <v>0</v>
      </c>
      <c r="X92" s="148"/>
      <c r="Y92" s="148"/>
      <c r="Z92" s="148"/>
      <c r="AA92" s="150"/>
      <c r="AB92" s="148"/>
      <c r="AC92" s="148"/>
      <c r="AD92" s="150"/>
      <c r="AE92" s="148"/>
      <c r="AF92" s="148"/>
      <c r="AG92" s="150"/>
    </row>
    <row r="93" spans="1:33" ht="24" customHeight="1">
      <c r="A93" s="145"/>
      <c r="B93" s="308"/>
      <c r="C93" s="307" t="s">
        <v>307</v>
      </c>
      <c r="D93" s="158" t="s">
        <v>382</v>
      </c>
      <c r="E93" s="164"/>
      <c r="F93" s="165"/>
      <c r="G93" s="256" t="s">
        <v>273</v>
      </c>
      <c r="H93" s="166"/>
      <c r="I93" s="167"/>
      <c r="J93" s="167"/>
      <c r="K93" s="167">
        <v>1</v>
      </c>
      <c r="L93" s="259">
        <f t="shared" si="7"/>
        <v>0</v>
      </c>
      <c r="M93" s="159"/>
      <c r="N93" s="259">
        <f t="shared" si="8"/>
        <v>0</v>
      </c>
      <c r="O93" s="163"/>
      <c r="P93" s="263">
        <f t="shared" si="9"/>
        <v>0</v>
      </c>
      <c r="Q93" s="264">
        <f t="shared" si="10"/>
        <v>0</v>
      </c>
      <c r="R93" s="161"/>
      <c r="S93" s="161"/>
      <c r="T93" s="268">
        <f t="shared" si="11"/>
        <v>0</v>
      </c>
      <c r="U93" s="268">
        <f t="shared" si="12"/>
        <v>0</v>
      </c>
      <c r="V93" s="268">
        <f t="shared" si="13"/>
        <v>0</v>
      </c>
      <c r="X93" s="148"/>
      <c r="Y93" s="148"/>
      <c r="Z93" s="148"/>
      <c r="AA93" s="150"/>
      <c r="AB93" s="148"/>
      <c r="AC93" s="148"/>
      <c r="AD93" s="150"/>
      <c r="AE93" s="148"/>
      <c r="AF93" s="148"/>
      <c r="AG93" s="150"/>
    </row>
    <row r="94" spans="1:33" ht="24" customHeight="1">
      <c r="A94" s="145"/>
      <c r="B94" s="308"/>
      <c r="C94" s="307" t="s">
        <v>307</v>
      </c>
      <c r="D94" s="158" t="s">
        <v>383</v>
      </c>
      <c r="E94" s="197"/>
      <c r="F94" s="198"/>
      <c r="G94" s="256" t="s">
        <v>273</v>
      </c>
      <c r="H94" s="166"/>
      <c r="I94" s="167"/>
      <c r="J94" s="167"/>
      <c r="K94" s="167">
        <v>1</v>
      </c>
      <c r="L94" s="259">
        <f t="shared" si="7"/>
        <v>0</v>
      </c>
      <c r="M94" s="159"/>
      <c r="N94" s="259">
        <f t="shared" si="8"/>
        <v>0</v>
      </c>
      <c r="O94" s="163"/>
      <c r="P94" s="263">
        <f t="shared" si="9"/>
        <v>0</v>
      </c>
      <c r="Q94" s="264">
        <f t="shared" si="10"/>
        <v>0</v>
      </c>
      <c r="R94" s="161"/>
      <c r="S94" s="161"/>
      <c r="T94" s="268">
        <f t="shared" si="11"/>
        <v>0</v>
      </c>
      <c r="U94" s="268">
        <f t="shared" si="12"/>
        <v>0</v>
      </c>
      <c r="V94" s="268">
        <f t="shared" si="13"/>
        <v>0</v>
      </c>
      <c r="X94" s="148"/>
      <c r="Y94" s="148"/>
      <c r="Z94" s="148"/>
      <c r="AA94" s="150"/>
      <c r="AB94" s="148"/>
      <c r="AC94" s="148"/>
      <c r="AD94" s="150"/>
      <c r="AE94" s="148"/>
      <c r="AF94" s="148"/>
      <c r="AG94" s="150"/>
    </row>
    <row r="95" spans="1:33" ht="24" customHeight="1">
      <c r="A95" s="145"/>
      <c r="B95" s="308"/>
      <c r="C95" s="307" t="s">
        <v>307</v>
      </c>
      <c r="D95" s="158" t="s">
        <v>383</v>
      </c>
      <c r="E95" s="197"/>
      <c r="F95" s="198"/>
      <c r="G95" s="256" t="s">
        <v>273</v>
      </c>
      <c r="H95" s="166"/>
      <c r="I95" s="167"/>
      <c r="J95" s="167"/>
      <c r="K95" s="167">
        <v>1</v>
      </c>
      <c r="L95" s="259">
        <f t="shared" si="7"/>
        <v>0</v>
      </c>
      <c r="M95" s="159"/>
      <c r="N95" s="259">
        <f t="shared" si="8"/>
        <v>0</v>
      </c>
      <c r="O95" s="163"/>
      <c r="P95" s="263">
        <f t="shared" si="9"/>
        <v>0</v>
      </c>
      <c r="Q95" s="264">
        <f t="shared" si="10"/>
        <v>0</v>
      </c>
      <c r="R95" s="161"/>
      <c r="S95" s="161"/>
      <c r="T95" s="268">
        <f t="shared" si="11"/>
        <v>0</v>
      </c>
      <c r="U95" s="268">
        <f t="shared" si="12"/>
        <v>0</v>
      </c>
      <c r="V95" s="268">
        <f t="shared" si="13"/>
        <v>0</v>
      </c>
      <c r="X95" s="148"/>
      <c r="Y95" s="148"/>
      <c r="Z95" s="148"/>
      <c r="AA95" s="150"/>
      <c r="AB95" s="148"/>
      <c r="AC95" s="148"/>
      <c r="AD95" s="150"/>
      <c r="AE95" s="148"/>
      <c r="AF95" s="148"/>
      <c r="AG95" s="150"/>
    </row>
    <row r="96" spans="1:33" ht="24" customHeight="1">
      <c r="A96" s="145"/>
      <c r="B96" s="308"/>
      <c r="C96" s="307" t="s">
        <v>307</v>
      </c>
      <c r="D96" s="158"/>
      <c r="E96" s="197"/>
      <c r="F96" s="198"/>
      <c r="G96" s="256" t="s">
        <v>273</v>
      </c>
      <c r="H96" s="166"/>
      <c r="I96" s="167"/>
      <c r="J96" s="167"/>
      <c r="K96" s="167">
        <v>1</v>
      </c>
      <c r="L96" s="259">
        <f t="shared" si="7"/>
        <v>0</v>
      </c>
      <c r="M96" s="159"/>
      <c r="N96" s="259">
        <f t="shared" si="8"/>
        <v>0</v>
      </c>
      <c r="O96" s="163"/>
      <c r="P96" s="263">
        <f t="shared" si="9"/>
        <v>0</v>
      </c>
      <c r="Q96" s="264">
        <f t="shared" si="10"/>
        <v>0</v>
      </c>
      <c r="R96" s="161"/>
      <c r="S96" s="161"/>
      <c r="T96" s="268">
        <f t="shared" si="11"/>
        <v>0</v>
      </c>
      <c r="U96" s="268">
        <f t="shared" si="12"/>
        <v>0</v>
      </c>
      <c r="V96" s="268">
        <f t="shared" si="13"/>
        <v>0</v>
      </c>
      <c r="X96" s="148"/>
      <c r="Y96" s="148"/>
      <c r="Z96" s="148"/>
      <c r="AA96" s="150"/>
      <c r="AB96" s="148"/>
      <c r="AC96" s="148"/>
      <c r="AD96" s="150"/>
      <c r="AE96" s="148"/>
      <c r="AF96" s="148"/>
      <c r="AG96" s="150"/>
    </row>
    <row r="97" spans="1:33" ht="24" customHeight="1">
      <c r="A97" s="145"/>
      <c r="B97" s="308"/>
      <c r="C97" s="309" t="s">
        <v>307</v>
      </c>
      <c r="D97" s="169"/>
      <c r="E97" s="202"/>
      <c r="F97" s="203"/>
      <c r="G97" s="257" t="s">
        <v>273</v>
      </c>
      <c r="H97" s="172"/>
      <c r="I97" s="173"/>
      <c r="J97" s="173"/>
      <c r="K97" s="173">
        <v>1</v>
      </c>
      <c r="L97" s="260">
        <f t="shared" si="7"/>
        <v>0</v>
      </c>
      <c r="M97" s="175"/>
      <c r="N97" s="260">
        <f t="shared" si="8"/>
        <v>0</v>
      </c>
      <c r="O97" s="204"/>
      <c r="P97" s="265">
        <f t="shared" si="9"/>
        <v>0</v>
      </c>
      <c r="Q97" s="266">
        <f t="shared" si="10"/>
        <v>0</v>
      </c>
      <c r="R97" s="177"/>
      <c r="S97" s="177"/>
      <c r="T97" s="269">
        <f t="shared" si="11"/>
        <v>0</v>
      </c>
      <c r="U97" s="269">
        <f t="shared" si="12"/>
        <v>0</v>
      </c>
      <c r="V97" s="269">
        <f t="shared" si="13"/>
        <v>0</v>
      </c>
      <c r="X97" s="148"/>
      <c r="Y97" s="148"/>
      <c r="Z97" s="148"/>
      <c r="AA97" s="150"/>
      <c r="AB97" s="148"/>
      <c r="AC97" s="148"/>
      <c r="AD97" s="150"/>
      <c r="AE97" s="148"/>
      <c r="AF97" s="148"/>
      <c r="AG97" s="150"/>
    </row>
    <row r="98" spans="1:33" ht="24" customHeight="1">
      <c r="A98" s="145"/>
      <c r="B98" s="308"/>
      <c r="C98" s="305" t="s">
        <v>290</v>
      </c>
      <c r="D98" s="154" t="s">
        <v>291</v>
      </c>
      <c r="E98" s="180" t="s">
        <v>285</v>
      </c>
      <c r="F98" s="181" t="s">
        <v>426</v>
      </c>
      <c r="G98" s="255" t="s">
        <v>273</v>
      </c>
      <c r="H98" s="182"/>
      <c r="I98" s="183"/>
      <c r="J98" s="184"/>
      <c r="K98" s="184">
        <v>1</v>
      </c>
      <c r="L98" s="258">
        <f t="shared" si="7"/>
        <v>0</v>
      </c>
      <c r="M98" s="185"/>
      <c r="N98" s="258">
        <f t="shared" si="8"/>
        <v>0</v>
      </c>
      <c r="O98" s="194"/>
      <c r="P98" s="261">
        <f t="shared" si="9"/>
        <v>0</v>
      </c>
      <c r="Q98" s="262">
        <f t="shared" si="10"/>
        <v>0</v>
      </c>
      <c r="R98" s="157"/>
      <c r="S98" s="157"/>
      <c r="T98" s="267">
        <f t="shared" si="11"/>
        <v>0</v>
      </c>
      <c r="U98" s="267">
        <f t="shared" si="12"/>
        <v>0</v>
      </c>
      <c r="V98" s="267">
        <f t="shared" si="13"/>
        <v>0</v>
      </c>
      <c r="X98" s="148"/>
      <c r="Y98" s="148"/>
      <c r="Z98" s="148"/>
      <c r="AA98" s="150"/>
      <c r="AB98" s="148"/>
      <c r="AC98" s="148"/>
      <c r="AD98" s="150"/>
      <c r="AE98" s="148"/>
      <c r="AF98" s="148"/>
      <c r="AG98" s="150"/>
    </row>
    <row r="99" spans="1:33" ht="24" customHeight="1">
      <c r="A99" s="145"/>
      <c r="B99" s="308"/>
      <c r="C99" s="307" t="s">
        <v>290</v>
      </c>
      <c r="D99" s="158" t="s">
        <v>379</v>
      </c>
      <c r="E99" s="164" t="s">
        <v>418</v>
      </c>
      <c r="F99" s="165" t="s">
        <v>427</v>
      </c>
      <c r="G99" s="256" t="s">
        <v>273</v>
      </c>
      <c r="H99" s="166"/>
      <c r="I99" s="167"/>
      <c r="J99" s="168"/>
      <c r="K99" s="168">
        <v>1</v>
      </c>
      <c r="L99" s="259">
        <f t="shared" si="7"/>
        <v>0</v>
      </c>
      <c r="M99" s="187"/>
      <c r="N99" s="259">
        <f t="shared" si="8"/>
        <v>0</v>
      </c>
      <c r="O99" s="195"/>
      <c r="P99" s="263">
        <f t="shared" si="9"/>
        <v>0</v>
      </c>
      <c r="Q99" s="264">
        <f t="shared" si="10"/>
        <v>0</v>
      </c>
      <c r="R99" s="161"/>
      <c r="S99" s="161"/>
      <c r="T99" s="268">
        <f t="shared" si="11"/>
        <v>0</v>
      </c>
      <c r="U99" s="268">
        <f t="shared" si="12"/>
        <v>0</v>
      </c>
      <c r="V99" s="268">
        <f t="shared" si="13"/>
        <v>0</v>
      </c>
      <c r="X99" s="148"/>
      <c r="Y99" s="148"/>
      <c r="Z99" s="148"/>
      <c r="AA99" s="150"/>
      <c r="AB99" s="148"/>
      <c r="AC99" s="148"/>
      <c r="AD99" s="150"/>
      <c r="AE99" s="148"/>
      <c r="AF99" s="148"/>
      <c r="AG99" s="150"/>
    </row>
    <row r="100" spans="1:33" ht="24" customHeight="1">
      <c r="A100" s="145"/>
      <c r="B100" s="308"/>
      <c r="C100" s="307" t="s">
        <v>290</v>
      </c>
      <c r="D100" s="158" t="s">
        <v>293</v>
      </c>
      <c r="E100" s="164" t="s">
        <v>418</v>
      </c>
      <c r="F100" s="165" t="s">
        <v>427</v>
      </c>
      <c r="G100" s="256" t="s">
        <v>273</v>
      </c>
      <c r="H100" s="166"/>
      <c r="I100" s="167"/>
      <c r="J100" s="168"/>
      <c r="K100" s="168">
        <v>1</v>
      </c>
      <c r="L100" s="259">
        <f t="shared" si="7"/>
        <v>0</v>
      </c>
      <c r="M100" s="187"/>
      <c r="N100" s="259">
        <f t="shared" si="8"/>
        <v>0</v>
      </c>
      <c r="O100" s="195"/>
      <c r="P100" s="263">
        <f t="shared" si="9"/>
        <v>0</v>
      </c>
      <c r="Q100" s="264">
        <f t="shared" si="10"/>
        <v>0</v>
      </c>
      <c r="R100" s="161"/>
      <c r="S100" s="161"/>
      <c r="T100" s="268">
        <f t="shared" si="11"/>
        <v>0</v>
      </c>
      <c r="U100" s="268">
        <f t="shared" si="12"/>
        <v>0</v>
      </c>
      <c r="V100" s="268">
        <f t="shared" si="13"/>
        <v>0</v>
      </c>
      <c r="X100" s="148"/>
      <c r="Y100" s="148"/>
      <c r="Z100" s="148"/>
      <c r="AA100" s="150"/>
      <c r="AB100" s="148"/>
      <c r="AC100" s="148"/>
      <c r="AD100" s="150"/>
      <c r="AE100" s="148"/>
      <c r="AF100" s="148"/>
      <c r="AG100" s="150"/>
    </row>
    <row r="101" spans="1:33" ht="24" customHeight="1">
      <c r="A101" s="145"/>
      <c r="B101" s="310"/>
      <c r="C101" s="307" t="s">
        <v>290</v>
      </c>
      <c r="D101" s="158" t="s">
        <v>380</v>
      </c>
      <c r="E101" s="216" t="s">
        <v>418</v>
      </c>
      <c r="F101" s="217" t="s">
        <v>427</v>
      </c>
      <c r="G101" s="272" t="s">
        <v>273</v>
      </c>
      <c r="H101" s="218"/>
      <c r="I101" s="219"/>
      <c r="J101" s="220"/>
      <c r="K101" s="220">
        <v>1</v>
      </c>
      <c r="L101" s="278">
        <f t="shared" si="7"/>
        <v>0</v>
      </c>
      <c r="M101" s="323"/>
      <c r="N101" s="278">
        <f t="shared" si="8"/>
        <v>0</v>
      </c>
      <c r="O101" s="324"/>
      <c r="P101" s="286">
        <f t="shared" si="9"/>
        <v>0</v>
      </c>
      <c r="Q101" s="287">
        <f t="shared" si="10"/>
        <v>0</v>
      </c>
      <c r="R101" s="223"/>
      <c r="S101" s="223"/>
      <c r="T101" s="294">
        <f t="shared" si="11"/>
        <v>0</v>
      </c>
      <c r="U101" s="294">
        <f t="shared" si="12"/>
        <v>0</v>
      </c>
      <c r="V101" s="294">
        <f t="shared" si="13"/>
        <v>0</v>
      </c>
      <c r="X101" s="148"/>
      <c r="Y101" s="148"/>
      <c r="Z101" s="148"/>
      <c r="AA101" s="150"/>
      <c r="AB101" s="148"/>
      <c r="AC101" s="148"/>
      <c r="AD101" s="150"/>
      <c r="AE101" s="148"/>
      <c r="AF101" s="148"/>
      <c r="AG101" s="150"/>
    </row>
    <row r="102" spans="1:33" ht="24" customHeight="1">
      <c r="A102" s="145"/>
      <c r="B102" s="310"/>
      <c r="C102" s="309" t="s">
        <v>381</v>
      </c>
      <c r="D102" s="169"/>
      <c r="E102" s="170" t="s">
        <v>418</v>
      </c>
      <c r="F102" s="171" t="s">
        <v>427</v>
      </c>
      <c r="G102" s="257" t="s">
        <v>273</v>
      </c>
      <c r="H102" s="172"/>
      <c r="I102" s="173"/>
      <c r="J102" s="174"/>
      <c r="K102" s="174">
        <v>1</v>
      </c>
      <c r="L102" s="260">
        <f t="shared" si="7"/>
        <v>0</v>
      </c>
      <c r="M102" s="188"/>
      <c r="N102" s="260">
        <f t="shared" si="8"/>
        <v>0</v>
      </c>
      <c r="O102" s="189"/>
      <c r="P102" s="265">
        <f t="shared" si="9"/>
        <v>0</v>
      </c>
      <c r="Q102" s="266">
        <f t="shared" si="10"/>
        <v>0</v>
      </c>
      <c r="R102" s="177"/>
      <c r="S102" s="177"/>
      <c r="T102" s="269">
        <f t="shared" si="11"/>
        <v>0</v>
      </c>
      <c r="U102" s="269">
        <f t="shared" si="12"/>
        <v>0</v>
      </c>
      <c r="V102" s="269">
        <f t="shared" si="13"/>
        <v>0</v>
      </c>
      <c r="X102" s="148"/>
      <c r="Y102" s="148"/>
      <c r="Z102" s="148"/>
      <c r="AA102" s="150"/>
      <c r="AB102" s="148"/>
      <c r="AC102" s="148"/>
      <c r="AD102" s="150"/>
      <c r="AE102" s="148"/>
      <c r="AF102" s="148"/>
      <c r="AG102" s="150"/>
    </row>
    <row r="103" spans="1:33" ht="24" customHeight="1">
      <c r="A103" s="145"/>
      <c r="B103" s="308"/>
      <c r="C103" s="307" t="s">
        <v>301</v>
      </c>
      <c r="D103" s="158" t="s">
        <v>302</v>
      </c>
      <c r="E103" s="164" t="s">
        <v>285</v>
      </c>
      <c r="F103" s="165"/>
      <c r="G103" s="256" t="s">
        <v>273</v>
      </c>
      <c r="H103" s="166"/>
      <c r="I103" s="167"/>
      <c r="J103" s="168"/>
      <c r="K103" s="168">
        <v>1</v>
      </c>
      <c r="L103" s="259">
        <f t="shared" si="7"/>
        <v>0</v>
      </c>
      <c r="M103" s="187"/>
      <c r="N103" s="259">
        <f t="shared" si="8"/>
        <v>0</v>
      </c>
      <c r="O103" s="195"/>
      <c r="P103" s="263">
        <f t="shared" si="9"/>
        <v>0</v>
      </c>
      <c r="Q103" s="264">
        <f t="shared" si="10"/>
        <v>0</v>
      </c>
      <c r="R103" s="161"/>
      <c r="S103" s="161"/>
      <c r="T103" s="268">
        <f t="shared" si="11"/>
        <v>0</v>
      </c>
      <c r="U103" s="268">
        <f t="shared" si="12"/>
        <v>0</v>
      </c>
      <c r="V103" s="268">
        <f t="shared" si="13"/>
        <v>0</v>
      </c>
      <c r="X103" s="148"/>
      <c r="Y103" s="148"/>
      <c r="Z103" s="148"/>
      <c r="AA103" s="150"/>
      <c r="AB103" s="148"/>
      <c r="AC103" s="148"/>
      <c r="AD103" s="150"/>
      <c r="AE103" s="148"/>
      <c r="AF103" s="148"/>
      <c r="AG103" s="150"/>
    </row>
    <row r="104" spans="1:33" ht="24" customHeight="1">
      <c r="A104" s="145"/>
      <c r="B104" s="308"/>
      <c r="C104" s="307" t="s">
        <v>301</v>
      </c>
      <c r="D104" s="158" t="s">
        <v>303</v>
      </c>
      <c r="E104" s="164" t="s">
        <v>285</v>
      </c>
      <c r="F104" s="165"/>
      <c r="G104" s="256" t="s">
        <v>273</v>
      </c>
      <c r="H104" s="166"/>
      <c r="I104" s="167"/>
      <c r="J104" s="168"/>
      <c r="K104" s="168">
        <v>1</v>
      </c>
      <c r="L104" s="259">
        <f t="shared" si="7"/>
        <v>0</v>
      </c>
      <c r="M104" s="187"/>
      <c r="N104" s="259">
        <f t="shared" si="8"/>
        <v>0</v>
      </c>
      <c r="O104" s="195"/>
      <c r="P104" s="263">
        <f t="shared" si="9"/>
        <v>0</v>
      </c>
      <c r="Q104" s="264">
        <f t="shared" si="10"/>
        <v>0</v>
      </c>
      <c r="R104" s="161"/>
      <c r="S104" s="161"/>
      <c r="T104" s="268">
        <f t="shared" si="11"/>
        <v>0</v>
      </c>
      <c r="U104" s="268">
        <f t="shared" si="12"/>
        <v>0</v>
      </c>
      <c r="V104" s="268">
        <f t="shared" si="13"/>
        <v>0</v>
      </c>
      <c r="X104" s="148"/>
      <c r="Y104" s="148"/>
      <c r="Z104" s="148"/>
      <c r="AA104" s="150"/>
      <c r="AB104" s="148"/>
      <c r="AC104" s="148"/>
      <c r="AD104" s="150"/>
      <c r="AE104" s="148"/>
      <c r="AF104" s="148"/>
      <c r="AG104" s="150"/>
    </row>
    <row r="105" spans="1:33" ht="24" customHeight="1">
      <c r="A105" s="145"/>
      <c r="B105" s="308"/>
      <c r="C105" s="307" t="s">
        <v>301</v>
      </c>
      <c r="D105" s="158" t="s">
        <v>304</v>
      </c>
      <c r="E105" s="164" t="s">
        <v>285</v>
      </c>
      <c r="F105" s="165"/>
      <c r="G105" s="256" t="s">
        <v>273</v>
      </c>
      <c r="H105" s="166"/>
      <c r="I105" s="167"/>
      <c r="J105" s="168"/>
      <c r="K105" s="168">
        <v>1</v>
      </c>
      <c r="L105" s="259">
        <f t="shared" si="7"/>
        <v>0</v>
      </c>
      <c r="M105" s="187"/>
      <c r="N105" s="259">
        <f t="shared" si="8"/>
        <v>0</v>
      </c>
      <c r="O105" s="195"/>
      <c r="P105" s="263">
        <f t="shared" si="9"/>
        <v>0</v>
      </c>
      <c r="Q105" s="264">
        <f t="shared" si="10"/>
        <v>0</v>
      </c>
      <c r="R105" s="161"/>
      <c r="S105" s="161"/>
      <c r="T105" s="268">
        <f t="shared" si="11"/>
        <v>0</v>
      </c>
      <c r="U105" s="268">
        <f t="shared" si="12"/>
        <v>0</v>
      </c>
      <c r="V105" s="268">
        <f t="shared" si="13"/>
        <v>0</v>
      </c>
      <c r="X105" s="148"/>
      <c r="Y105" s="148"/>
      <c r="Z105" s="148"/>
      <c r="AA105" s="150"/>
      <c r="AB105" s="148"/>
      <c r="AC105" s="148"/>
      <c r="AD105" s="150"/>
      <c r="AE105" s="148"/>
      <c r="AF105" s="148"/>
      <c r="AG105" s="150"/>
    </row>
    <row r="106" spans="1:33" ht="24" customHeight="1">
      <c r="A106" s="145"/>
      <c r="B106" s="308"/>
      <c r="C106" s="309" t="s">
        <v>301</v>
      </c>
      <c r="D106" s="169" t="s">
        <v>297</v>
      </c>
      <c r="E106" s="170" t="s">
        <v>285</v>
      </c>
      <c r="F106" s="171"/>
      <c r="G106" s="257" t="s">
        <v>273</v>
      </c>
      <c r="H106" s="172"/>
      <c r="I106" s="173"/>
      <c r="J106" s="174"/>
      <c r="K106" s="174">
        <v>1</v>
      </c>
      <c r="L106" s="260">
        <f t="shared" si="7"/>
        <v>0</v>
      </c>
      <c r="M106" s="188"/>
      <c r="N106" s="260">
        <f t="shared" si="8"/>
        <v>0</v>
      </c>
      <c r="O106" s="196"/>
      <c r="P106" s="265">
        <f t="shared" si="9"/>
        <v>0</v>
      </c>
      <c r="Q106" s="266">
        <f t="shared" si="10"/>
        <v>0</v>
      </c>
      <c r="R106" s="177"/>
      <c r="S106" s="177"/>
      <c r="T106" s="269">
        <f t="shared" si="11"/>
        <v>0</v>
      </c>
      <c r="U106" s="269">
        <f t="shared" si="12"/>
        <v>0</v>
      </c>
      <c r="V106" s="269">
        <f t="shared" si="13"/>
        <v>0</v>
      </c>
      <c r="X106" s="148"/>
      <c r="Y106" s="148"/>
      <c r="Z106" s="148"/>
      <c r="AA106" s="150"/>
      <c r="AB106" s="148"/>
      <c r="AC106" s="148"/>
      <c r="AD106" s="150"/>
      <c r="AE106" s="148"/>
      <c r="AF106" s="148"/>
      <c r="AG106" s="150"/>
    </row>
    <row r="107" spans="1:33" ht="24" customHeight="1">
      <c r="A107" s="145"/>
      <c r="B107" s="308"/>
      <c r="C107" s="305" t="s">
        <v>386</v>
      </c>
      <c r="D107" s="154"/>
      <c r="E107" s="180" t="s">
        <v>385</v>
      </c>
      <c r="F107" s="181"/>
      <c r="G107" s="255" t="s">
        <v>273</v>
      </c>
      <c r="H107" s="182"/>
      <c r="I107" s="183"/>
      <c r="J107" s="183"/>
      <c r="K107" s="184">
        <v>1</v>
      </c>
      <c r="L107" s="258">
        <f t="shared" si="7"/>
        <v>0</v>
      </c>
      <c r="M107" s="179"/>
      <c r="N107" s="258">
        <f t="shared" si="8"/>
        <v>0</v>
      </c>
      <c r="O107" s="201"/>
      <c r="P107" s="261">
        <f t="shared" si="9"/>
        <v>0</v>
      </c>
      <c r="Q107" s="262">
        <f t="shared" si="10"/>
        <v>0</v>
      </c>
      <c r="R107" s="157"/>
      <c r="S107" s="157"/>
      <c r="T107" s="267">
        <f t="shared" si="11"/>
        <v>0</v>
      </c>
      <c r="U107" s="267">
        <f t="shared" si="12"/>
        <v>0</v>
      </c>
      <c r="V107" s="267">
        <f t="shared" si="13"/>
        <v>0</v>
      </c>
      <c r="X107" s="148"/>
      <c r="Y107" s="148"/>
      <c r="Z107" s="148"/>
      <c r="AA107" s="150"/>
      <c r="AB107" s="148"/>
      <c r="AC107" s="148"/>
      <c r="AD107" s="150"/>
      <c r="AE107" s="148"/>
      <c r="AF107" s="148"/>
      <c r="AG107" s="150"/>
    </row>
    <row r="108" spans="1:33" ht="24" customHeight="1">
      <c r="A108" s="145"/>
      <c r="B108" s="308"/>
      <c r="C108" s="307" t="s">
        <v>386</v>
      </c>
      <c r="D108" s="158"/>
      <c r="E108" s="164" t="s">
        <v>385</v>
      </c>
      <c r="F108" s="165"/>
      <c r="G108" s="256" t="s">
        <v>273</v>
      </c>
      <c r="H108" s="167"/>
      <c r="I108" s="167"/>
      <c r="J108" s="167"/>
      <c r="K108" s="168">
        <v>1</v>
      </c>
      <c r="L108" s="259">
        <f t="shared" si="7"/>
        <v>0</v>
      </c>
      <c r="M108" s="162"/>
      <c r="N108" s="259">
        <f t="shared" si="8"/>
        <v>0</v>
      </c>
      <c r="O108" s="163"/>
      <c r="P108" s="263">
        <f t="shared" si="9"/>
        <v>0</v>
      </c>
      <c r="Q108" s="264">
        <f t="shared" si="10"/>
        <v>0</v>
      </c>
      <c r="R108" s="161"/>
      <c r="S108" s="161"/>
      <c r="T108" s="268">
        <f t="shared" si="11"/>
        <v>0</v>
      </c>
      <c r="U108" s="268">
        <f t="shared" si="12"/>
        <v>0</v>
      </c>
      <c r="V108" s="268">
        <f t="shared" si="13"/>
        <v>0</v>
      </c>
      <c r="X108" s="148"/>
      <c r="Y108" s="148"/>
      <c r="Z108" s="148"/>
      <c r="AA108" s="150"/>
      <c r="AB108" s="148"/>
      <c r="AC108" s="148"/>
      <c r="AD108" s="150"/>
      <c r="AE108" s="148"/>
      <c r="AF108" s="148"/>
      <c r="AG108" s="150"/>
    </row>
    <row r="109" spans="1:33" ht="24" customHeight="1">
      <c r="A109" s="145"/>
      <c r="B109" s="308"/>
      <c r="C109" s="307" t="s">
        <v>386</v>
      </c>
      <c r="D109" s="158"/>
      <c r="E109" s="164" t="s">
        <v>385</v>
      </c>
      <c r="F109" s="165"/>
      <c r="G109" s="256" t="s">
        <v>273</v>
      </c>
      <c r="H109" s="167"/>
      <c r="I109" s="167"/>
      <c r="J109" s="167"/>
      <c r="K109" s="168">
        <v>1</v>
      </c>
      <c r="L109" s="259">
        <f t="shared" si="7"/>
        <v>0</v>
      </c>
      <c r="M109" s="162"/>
      <c r="N109" s="259">
        <f t="shared" si="8"/>
        <v>0</v>
      </c>
      <c r="O109" s="163"/>
      <c r="P109" s="263">
        <f t="shared" si="9"/>
        <v>0</v>
      </c>
      <c r="Q109" s="264">
        <f t="shared" si="10"/>
        <v>0</v>
      </c>
      <c r="R109" s="161"/>
      <c r="S109" s="161"/>
      <c r="T109" s="268">
        <f t="shared" si="11"/>
        <v>0</v>
      </c>
      <c r="U109" s="268">
        <f t="shared" si="12"/>
        <v>0</v>
      </c>
      <c r="V109" s="268">
        <f t="shared" si="13"/>
        <v>0</v>
      </c>
      <c r="X109" s="148"/>
      <c r="Y109" s="148"/>
      <c r="Z109" s="148"/>
      <c r="AA109" s="150"/>
      <c r="AB109" s="148"/>
      <c r="AC109" s="148"/>
      <c r="AD109" s="150"/>
      <c r="AE109" s="148"/>
      <c r="AF109" s="148"/>
      <c r="AG109" s="150"/>
    </row>
    <row r="110" spans="1:33" ht="24" customHeight="1">
      <c r="A110" s="145"/>
      <c r="B110" s="308"/>
      <c r="C110" s="309" t="s">
        <v>386</v>
      </c>
      <c r="D110" s="169"/>
      <c r="E110" s="170" t="s">
        <v>385</v>
      </c>
      <c r="F110" s="171"/>
      <c r="G110" s="257" t="s">
        <v>273</v>
      </c>
      <c r="H110" s="173"/>
      <c r="I110" s="173"/>
      <c r="J110" s="173"/>
      <c r="K110" s="174">
        <v>1</v>
      </c>
      <c r="L110" s="260">
        <f t="shared" si="7"/>
        <v>0</v>
      </c>
      <c r="M110" s="178"/>
      <c r="N110" s="260">
        <f t="shared" si="8"/>
        <v>0</v>
      </c>
      <c r="O110" s="204"/>
      <c r="P110" s="265">
        <f t="shared" si="9"/>
        <v>0</v>
      </c>
      <c r="Q110" s="266">
        <f t="shared" si="10"/>
        <v>0</v>
      </c>
      <c r="R110" s="177"/>
      <c r="S110" s="177"/>
      <c r="T110" s="269">
        <f t="shared" si="11"/>
        <v>0</v>
      </c>
      <c r="U110" s="269">
        <f t="shared" si="12"/>
        <v>0</v>
      </c>
      <c r="V110" s="269">
        <f t="shared" si="13"/>
        <v>0</v>
      </c>
      <c r="X110" s="148"/>
      <c r="Y110" s="148"/>
      <c r="Z110" s="148"/>
      <c r="AA110" s="150"/>
      <c r="AB110" s="148"/>
      <c r="AC110" s="148"/>
      <c r="AD110" s="150"/>
      <c r="AE110" s="148"/>
      <c r="AF110" s="148"/>
      <c r="AG110" s="150"/>
    </row>
    <row r="111" spans="1:33" ht="24" customHeight="1">
      <c r="A111" s="145"/>
      <c r="B111" s="308"/>
      <c r="C111" s="305"/>
      <c r="D111" s="154"/>
      <c r="E111" s="180"/>
      <c r="F111" s="181"/>
      <c r="G111" s="255" t="s">
        <v>429</v>
      </c>
      <c r="H111" s="182"/>
      <c r="I111" s="183"/>
      <c r="J111" s="183"/>
      <c r="K111" s="183">
        <v>1</v>
      </c>
      <c r="L111" s="258">
        <f>ROUNDDOWN(H111*I111*J111*K111,3)</f>
        <v>0</v>
      </c>
      <c r="M111" s="179"/>
      <c r="N111" s="258">
        <f>M111*L111</f>
        <v>0</v>
      </c>
      <c r="O111" s="201"/>
      <c r="P111" s="261">
        <f>L111*O111</f>
        <v>0</v>
      </c>
      <c r="Q111" s="262">
        <f>N111-P111</f>
        <v>0</v>
      </c>
      <c r="R111" s="157"/>
      <c r="S111" s="157"/>
      <c r="T111" s="267">
        <f>IF(S111="",R111,MIN(R111:S111))</f>
        <v>0</v>
      </c>
      <c r="U111" s="267">
        <f t="shared" si="12"/>
        <v>0</v>
      </c>
      <c r="V111" s="267">
        <f t="shared" si="13"/>
        <v>0</v>
      </c>
      <c r="X111" s="148"/>
      <c r="Y111" s="148"/>
      <c r="Z111" s="148"/>
      <c r="AA111" s="150"/>
      <c r="AB111" s="148"/>
      <c r="AC111" s="148"/>
      <c r="AD111" s="150"/>
      <c r="AE111" s="148"/>
      <c r="AF111" s="148"/>
      <c r="AG111" s="150"/>
    </row>
    <row r="112" spans="1:33" ht="24" customHeight="1">
      <c r="A112" s="145"/>
      <c r="B112" s="308"/>
      <c r="C112" s="307"/>
      <c r="D112" s="158"/>
      <c r="E112" s="197"/>
      <c r="F112" s="198"/>
      <c r="G112" s="256" t="s">
        <v>429</v>
      </c>
      <c r="H112" s="213"/>
      <c r="I112" s="214"/>
      <c r="J112" s="167"/>
      <c r="K112" s="214">
        <v>1</v>
      </c>
      <c r="L112" s="259">
        <f>ROUNDDOWN(H112*I112*J112*K112,3)</f>
        <v>0</v>
      </c>
      <c r="M112" s="200"/>
      <c r="N112" s="259">
        <f>M112*L112</f>
        <v>0</v>
      </c>
      <c r="O112" s="163"/>
      <c r="P112" s="263">
        <f>L112*O112</f>
        <v>0</v>
      </c>
      <c r="Q112" s="264">
        <f>N112-P112</f>
        <v>0</v>
      </c>
      <c r="R112" s="192"/>
      <c r="S112" s="192"/>
      <c r="T112" s="288">
        <f>IF(S112="",R112,MIN(R112:S112))</f>
        <v>0</v>
      </c>
      <c r="U112" s="288">
        <f t="shared" si="12"/>
        <v>0</v>
      </c>
      <c r="V112" s="288">
        <f t="shared" si="13"/>
        <v>0</v>
      </c>
      <c r="X112" s="148"/>
      <c r="Y112" s="148"/>
      <c r="Z112" s="148"/>
      <c r="AA112" s="150"/>
      <c r="AB112" s="148"/>
      <c r="AC112" s="148"/>
      <c r="AD112" s="150"/>
      <c r="AE112" s="148"/>
      <c r="AF112" s="148"/>
      <c r="AG112" s="150"/>
    </row>
    <row r="113" spans="1:33" ht="24" customHeight="1">
      <c r="A113" s="145"/>
      <c r="B113" s="308"/>
      <c r="C113" s="307"/>
      <c r="D113" s="158"/>
      <c r="E113" s="197"/>
      <c r="F113" s="198"/>
      <c r="G113" s="256" t="s">
        <v>429</v>
      </c>
      <c r="H113" s="213"/>
      <c r="I113" s="214"/>
      <c r="J113" s="167"/>
      <c r="K113" s="214">
        <v>1</v>
      </c>
      <c r="L113" s="259">
        <f>ROUNDDOWN(H113*I113*J113*K113,3)</f>
        <v>0</v>
      </c>
      <c r="M113" s="200"/>
      <c r="N113" s="259">
        <f>M113*L113</f>
        <v>0</v>
      </c>
      <c r="O113" s="200"/>
      <c r="P113" s="263">
        <f>L113*O113</f>
        <v>0</v>
      </c>
      <c r="Q113" s="264">
        <f>N113-P113</f>
        <v>0</v>
      </c>
      <c r="R113" s="192"/>
      <c r="S113" s="192"/>
      <c r="T113" s="288">
        <f>IF(S113="",R113,MIN(R113:S113))</f>
        <v>0</v>
      </c>
      <c r="U113" s="288">
        <f t="shared" si="12"/>
        <v>0</v>
      </c>
      <c r="V113" s="288">
        <f t="shared" si="13"/>
        <v>0</v>
      </c>
      <c r="X113" s="148"/>
      <c r="Y113" s="148"/>
      <c r="Z113" s="148"/>
      <c r="AA113" s="150"/>
      <c r="AB113" s="148"/>
      <c r="AC113" s="148"/>
      <c r="AD113" s="150"/>
      <c r="AE113" s="148"/>
      <c r="AF113" s="148"/>
      <c r="AG113" s="150"/>
    </row>
    <row r="114" spans="1:33" ht="24" customHeight="1">
      <c r="A114" s="145"/>
      <c r="B114" s="308"/>
      <c r="C114" s="309"/>
      <c r="D114" s="169"/>
      <c r="E114" s="202"/>
      <c r="F114" s="203"/>
      <c r="G114" s="257" t="s">
        <v>429</v>
      </c>
      <c r="H114" s="205"/>
      <c r="I114" s="206"/>
      <c r="J114" s="173"/>
      <c r="K114" s="206">
        <v>1</v>
      </c>
      <c r="L114" s="260">
        <f>ROUNDDOWN(H114*I114*J114*K114,3)</f>
        <v>0</v>
      </c>
      <c r="M114" s="212"/>
      <c r="N114" s="260">
        <f>M114*L114</f>
        <v>0</v>
      </c>
      <c r="O114" s="212"/>
      <c r="P114" s="265">
        <f>L114*O114</f>
        <v>0</v>
      </c>
      <c r="Q114" s="266">
        <f>N114-P114</f>
        <v>0</v>
      </c>
      <c r="R114" s="209"/>
      <c r="S114" s="209"/>
      <c r="T114" s="293">
        <f>IF(S114="",R114,MIN(R114:S114))</f>
        <v>0</v>
      </c>
      <c r="U114" s="293">
        <f t="shared" si="12"/>
        <v>0</v>
      </c>
      <c r="V114" s="293">
        <f t="shared" si="13"/>
        <v>0</v>
      </c>
      <c r="X114" s="148"/>
      <c r="Y114" s="148"/>
      <c r="Z114" s="148"/>
      <c r="AA114" s="150"/>
      <c r="AB114" s="148"/>
      <c r="AC114" s="148"/>
      <c r="AD114" s="150"/>
      <c r="AE114" s="148"/>
      <c r="AF114" s="148"/>
      <c r="AG114" s="150"/>
    </row>
    <row r="115" spans="1:33" ht="24" customHeight="1">
      <c r="A115" s="145"/>
      <c r="B115" s="308"/>
      <c r="C115" s="305"/>
      <c r="D115" s="154"/>
      <c r="E115" s="180"/>
      <c r="F115" s="181"/>
      <c r="G115" s="255" t="s">
        <v>429</v>
      </c>
      <c r="H115" s="182"/>
      <c r="I115" s="183"/>
      <c r="J115" s="183"/>
      <c r="K115" s="183">
        <v>1</v>
      </c>
      <c r="L115" s="258">
        <f t="shared" si="7"/>
        <v>0</v>
      </c>
      <c r="M115" s="179"/>
      <c r="N115" s="258">
        <f t="shared" si="8"/>
        <v>0</v>
      </c>
      <c r="O115" s="201"/>
      <c r="P115" s="261">
        <f t="shared" si="9"/>
        <v>0</v>
      </c>
      <c r="Q115" s="262">
        <f t="shared" si="10"/>
        <v>0</v>
      </c>
      <c r="R115" s="157"/>
      <c r="S115" s="157"/>
      <c r="T115" s="267">
        <f t="shared" si="11"/>
        <v>0</v>
      </c>
      <c r="U115" s="267">
        <f t="shared" si="12"/>
        <v>0</v>
      </c>
      <c r="V115" s="267">
        <f t="shared" si="13"/>
        <v>0</v>
      </c>
      <c r="X115" s="148"/>
      <c r="Y115" s="148"/>
      <c r="Z115" s="148"/>
      <c r="AA115" s="150"/>
      <c r="AB115" s="148"/>
      <c r="AC115" s="148"/>
      <c r="AD115" s="150"/>
      <c r="AE115" s="148"/>
      <c r="AF115" s="148"/>
      <c r="AG115" s="150"/>
    </row>
    <row r="116" spans="1:33" ht="24" customHeight="1">
      <c r="A116" s="145"/>
      <c r="B116" s="308"/>
      <c r="C116" s="307"/>
      <c r="D116" s="158"/>
      <c r="E116" s="197"/>
      <c r="F116" s="198"/>
      <c r="G116" s="256" t="s">
        <v>429</v>
      </c>
      <c r="H116" s="213"/>
      <c r="I116" s="214"/>
      <c r="J116" s="167"/>
      <c r="K116" s="214">
        <v>1</v>
      </c>
      <c r="L116" s="259">
        <f t="shared" si="7"/>
        <v>0</v>
      </c>
      <c r="M116" s="200"/>
      <c r="N116" s="259">
        <f t="shared" si="8"/>
        <v>0</v>
      </c>
      <c r="O116" s="163"/>
      <c r="P116" s="263">
        <f t="shared" si="9"/>
        <v>0</v>
      </c>
      <c r="Q116" s="264">
        <f t="shared" si="10"/>
        <v>0</v>
      </c>
      <c r="R116" s="192"/>
      <c r="S116" s="192"/>
      <c r="T116" s="288">
        <f t="shared" si="11"/>
        <v>0</v>
      </c>
      <c r="U116" s="288">
        <f t="shared" si="12"/>
        <v>0</v>
      </c>
      <c r="V116" s="288">
        <f t="shared" si="13"/>
        <v>0</v>
      </c>
      <c r="X116" s="148"/>
      <c r="Y116" s="148"/>
      <c r="Z116" s="148"/>
      <c r="AA116" s="150"/>
      <c r="AB116" s="148"/>
      <c r="AC116" s="148"/>
      <c r="AD116" s="150"/>
      <c r="AE116" s="148"/>
      <c r="AF116" s="148"/>
      <c r="AG116" s="150"/>
    </row>
    <row r="117" spans="1:33" ht="24" customHeight="1">
      <c r="A117" s="145"/>
      <c r="B117" s="308"/>
      <c r="C117" s="307"/>
      <c r="D117" s="158"/>
      <c r="E117" s="197"/>
      <c r="F117" s="198"/>
      <c r="G117" s="256" t="s">
        <v>429</v>
      </c>
      <c r="H117" s="213"/>
      <c r="I117" s="214"/>
      <c r="J117" s="167"/>
      <c r="K117" s="214">
        <v>1</v>
      </c>
      <c r="L117" s="259">
        <f t="shared" si="7"/>
        <v>0</v>
      </c>
      <c r="M117" s="200"/>
      <c r="N117" s="259">
        <f t="shared" si="8"/>
        <v>0</v>
      </c>
      <c r="O117" s="200"/>
      <c r="P117" s="263">
        <f t="shared" si="9"/>
        <v>0</v>
      </c>
      <c r="Q117" s="264">
        <f t="shared" si="10"/>
        <v>0</v>
      </c>
      <c r="R117" s="192"/>
      <c r="S117" s="192"/>
      <c r="T117" s="288">
        <f t="shared" si="11"/>
        <v>0</v>
      </c>
      <c r="U117" s="288">
        <f t="shared" si="12"/>
        <v>0</v>
      </c>
      <c r="V117" s="288">
        <f t="shared" si="13"/>
        <v>0</v>
      </c>
      <c r="X117" s="148"/>
      <c r="Y117" s="148"/>
      <c r="Z117" s="148"/>
      <c r="AA117" s="150"/>
      <c r="AB117" s="148"/>
      <c r="AC117" s="148"/>
      <c r="AD117" s="150"/>
      <c r="AE117" s="148"/>
      <c r="AF117" s="148"/>
      <c r="AG117" s="150"/>
    </row>
    <row r="118" spans="1:33" ht="24" customHeight="1">
      <c r="A118" s="145"/>
      <c r="B118" s="308"/>
      <c r="C118" s="309"/>
      <c r="D118" s="169"/>
      <c r="E118" s="202"/>
      <c r="F118" s="203"/>
      <c r="G118" s="257" t="s">
        <v>429</v>
      </c>
      <c r="H118" s="205"/>
      <c r="I118" s="206"/>
      <c r="J118" s="173"/>
      <c r="K118" s="206">
        <v>1</v>
      </c>
      <c r="L118" s="260">
        <f t="shared" si="7"/>
        <v>0</v>
      </c>
      <c r="M118" s="212"/>
      <c r="N118" s="260">
        <f t="shared" si="8"/>
        <v>0</v>
      </c>
      <c r="O118" s="212"/>
      <c r="P118" s="265">
        <f t="shared" si="9"/>
        <v>0</v>
      </c>
      <c r="Q118" s="266">
        <f t="shared" si="10"/>
        <v>0</v>
      </c>
      <c r="R118" s="209"/>
      <c r="S118" s="209"/>
      <c r="T118" s="293">
        <f t="shared" si="11"/>
        <v>0</v>
      </c>
      <c r="U118" s="293">
        <f t="shared" si="12"/>
        <v>0</v>
      </c>
      <c r="V118" s="293">
        <f t="shared" si="13"/>
        <v>0</v>
      </c>
      <c r="X118" s="148"/>
      <c r="Y118" s="148"/>
      <c r="Z118" s="148"/>
      <c r="AA118" s="150"/>
      <c r="AB118" s="148"/>
      <c r="AC118" s="148"/>
      <c r="AD118" s="150"/>
      <c r="AE118" s="148"/>
      <c r="AF118" s="148"/>
      <c r="AG118" s="150"/>
    </row>
    <row r="119" spans="1:33" ht="24" customHeight="1">
      <c r="A119" s="145"/>
      <c r="B119" s="304" t="s">
        <v>289</v>
      </c>
      <c r="C119" s="307" t="s">
        <v>294</v>
      </c>
      <c r="D119" s="158" t="s">
        <v>295</v>
      </c>
      <c r="E119" s="197" t="s">
        <v>285</v>
      </c>
      <c r="F119" s="198"/>
      <c r="G119" s="270" t="s">
        <v>273</v>
      </c>
      <c r="H119" s="213"/>
      <c r="I119" s="214"/>
      <c r="J119" s="296"/>
      <c r="K119" s="296">
        <v>1</v>
      </c>
      <c r="L119" s="273">
        <f t="shared" si="7"/>
        <v>0</v>
      </c>
      <c r="M119" s="190"/>
      <c r="N119" s="273">
        <f t="shared" si="8"/>
        <v>0</v>
      </c>
      <c r="O119" s="191"/>
      <c r="P119" s="279">
        <f t="shared" si="9"/>
        <v>0</v>
      </c>
      <c r="Q119" s="280">
        <f t="shared" si="10"/>
        <v>0</v>
      </c>
      <c r="R119" s="192"/>
      <c r="S119" s="192"/>
      <c r="T119" s="288">
        <f t="shared" si="11"/>
        <v>0</v>
      </c>
      <c r="U119" s="288">
        <f t="shared" si="12"/>
        <v>0</v>
      </c>
      <c r="V119" s="288">
        <f t="shared" si="13"/>
        <v>0</v>
      </c>
      <c r="X119" s="148"/>
      <c r="Y119" s="148"/>
      <c r="Z119" s="148"/>
      <c r="AA119" s="150"/>
      <c r="AB119" s="148"/>
      <c r="AC119" s="148"/>
      <c r="AD119" s="150"/>
      <c r="AE119" s="148"/>
      <c r="AF119" s="148"/>
      <c r="AG119" s="150"/>
    </row>
    <row r="120" spans="1:33" ht="24" customHeight="1">
      <c r="A120" s="145"/>
      <c r="B120" s="308"/>
      <c r="C120" s="307" t="s">
        <v>294</v>
      </c>
      <c r="D120" s="158" t="s">
        <v>280</v>
      </c>
      <c r="E120" s="164" t="s">
        <v>285</v>
      </c>
      <c r="F120" s="165"/>
      <c r="G120" s="256" t="s">
        <v>273</v>
      </c>
      <c r="H120" s="166"/>
      <c r="I120" s="167"/>
      <c r="J120" s="168"/>
      <c r="K120" s="168">
        <v>1</v>
      </c>
      <c r="L120" s="259">
        <f t="shared" si="7"/>
        <v>0</v>
      </c>
      <c r="M120" s="187"/>
      <c r="N120" s="259">
        <f t="shared" si="8"/>
        <v>0</v>
      </c>
      <c r="O120" s="195"/>
      <c r="P120" s="263">
        <f t="shared" si="9"/>
        <v>0</v>
      </c>
      <c r="Q120" s="264">
        <f t="shared" si="10"/>
        <v>0</v>
      </c>
      <c r="R120" s="161"/>
      <c r="S120" s="161"/>
      <c r="T120" s="268">
        <f t="shared" si="11"/>
        <v>0</v>
      </c>
      <c r="U120" s="268">
        <f t="shared" si="12"/>
        <v>0</v>
      </c>
      <c r="V120" s="268">
        <f t="shared" si="13"/>
        <v>0</v>
      </c>
      <c r="X120" s="148"/>
      <c r="Y120" s="148"/>
      <c r="Z120" s="148"/>
      <c r="AA120" s="150"/>
      <c r="AB120" s="148"/>
      <c r="AC120" s="148"/>
      <c r="AD120" s="150"/>
      <c r="AE120" s="148"/>
      <c r="AF120" s="148"/>
      <c r="AG120" s="150"/>
    </row>
    <row r="121" spans="1:33" ht="24" customHeight="1">
      <c r="A121" s="145"/>
      <c r="B121" s="308"/>
      <c r="C121" s="309" t="s">
        <v>294</v>
      </c>
      <c r="D121" s="169" t="s">
        <v>297</v>
      </c>
      <c r="E121" s="170" t="s">
        <v>285</v>
      </c>
      <c r="F121" s="171"/>
      <c r="G121" s="257" t="s">
        <v>273</v>
      </c>
      <c r="H121" s="172"/>
      <c r="I121" s="173"/>
      <c r="J121" s="174"/>
      <c r="K121" s="174">
        <v>1</v>
      </c>
      <c r="L121" s="260">
        <f t="shared" si="7"/>
        <v>0</v>
      </c>
      <c r="M121" s="188"/>
      <c r="N121" s="260">
        <f t="shared" si="8"/>
        <v>0</v>
      </c>
      <c r="O121" s="196"/>
      <c r="P121" s="265">
        <f t="shared" si="9"/>
        <v>0</v>
      </c>
      <c r="Q121" s="266">
        <f t="shared" si="10"/>
        <v>0</v>
      </c>
      <c r="R121" s="177"/>
      <c r="S121" s="177"/>
      <c r="T121" s="269">
        <f t="shared" si="11"/>
        <v>0</v>
      </c>
      <c r="U121" s="269">
        <f t="shared" si="12"/>
        <v>0</v>
      </c>
      <c r="V121" s="269">
        <f t="shared" si="13"/>
        <v>0</v>
      </c>
      <c r="X121" s="148"/>
      <c r="Y121" s="148"/>
      <c r="Z121" s="148"/>
      <c r="AA121" s="150"/>
      <c r="AB121" s="148"/>
      <c r="AC121" s="148"/>
      <c r="AD121" s="150"/>
      <c r="AE121" s="148"/>
      <c r="AF121" s="148"/>
      <c r="AG121" s="150"/>
    </row>
    <row r="122" spans="1:33" ht="24" customHeight="1">
      <c r="A122" s="145"/>
      <c r="B122" s="308"/>
      <c r="C122" s="307" t="s">
        <v>298</v>
      </c>
      <c r="D122" s="158" t="s">
        <v>295</v>
      </c>
      <c r="E122" s="197" t="s">
        <v>285</v>
      </c>
      <c r="F122" s="198"/>
      <c r="G122" s="270" t="s">
        <v>273</v>
      </c>
      <c r="H122" s="213"/>
      <c r="I122" s="214"/>
      <c r="J122" s="296"/>
      <c r="K122" s="296">
        <v>1</v>
      </c>
      <c r="L122" s="273">
        <f t="shared" si="7"/>
        <v>0</v>
      </c>
      <c r="M122" s="190"/>
      <c r="N122" s="273">
        <f t="shared" si="8"/>
        <v>0</v>
      </c>
      <c r="O122" s="199"/>
      <c r="P122" s="279">
        <f t="shared" si="9"/>
        <v>0</v>
      </c>
      <c r="Q122" s="280">
        <f t="shared" si="10"/>
        <v>0</v>
      </c>
      <c r="R122" s="192"/>
      <c r="S122" s="192"/>
      <c r="T122" s="288">
        <f t="shared" si="11"/>
        <v>0</v>
      </c>
      <c r="U122" s="288">
        <f t="shared" si="12"/>
        <v>0</v>
      </c>
      <c r="V122" s="288">
        <f t="shared" si="13"/>
        <v>0</v>
      </c>
      <c r="X122" s="148"/>
      <c r="Y122" s="148"/>
      <c r="Z122" s="148"/>
      <c r="AA122" s="150"/>
      <c r="AB122" s="148"/>
      <c r="AC122" s="148"/>
      <c r="AD122" s="150"/>
      <c r="AE122" s="148"/>
      <c r="AF122" s="148"/>
      <c r="AG122" s="150"/>
    </row>
    <row r="123" spans="1:33" ht="24" customHeight="1">
      <c r="A123" s="145"/>
      <c r="B123" s="308"/>
      <c r="C123" s="307" t="s">
        <v>298</v>
      </c>
      <c r="D123" s="158" t="s">
        <v>280</v>
      </c>
      <c r="E123" s="164" t="s">
        <v>285</v>
      </c>
      <c r="F123" s="165"/>
      <c r="G123" s="256" t="s">
        <v>273</v>
      </c>
      <c r="H123" s="166"/>
      <c r="I123" s="167"/>
      <c r="J123" s="168"/>
      <c r="K123" s="168">
        <v>1</v>
      </c>
      <c r="L123" s="259">
        <f t="shared" si="7"/>
        <v>0</v>
      </c>
      <c r="M123" s="187"/>
      <c r="N123" s="259">
        <f t="shared" si="8"/>
        <v>0</v>
      </c>
      <c r="O123" s="195"/>
      <c r="P123" s="263">
        <f t="shared" si="9"/>
        <v>0</v>
      </c>
      <c r="Q123" s="264">
        <f t="shared" si="10"/>
        <v>0</v>
      </c>
      <c r="R123" s="161"/>
      <c r="S123" s="161"/>
      <c r="T123" s="268">
        <f t="shared" si="11"/>
        <v>0</v>
      </c>
      <c r="U123" s="268">
        <f t="shared" si="12"/>
        <v>0</v>
      </c>
      <c r="V123" s="268">
        <f t="shared" si="13"/>
        <v>0</v>
      </c>
      <c r="X123" s="148"/>
      <c r="Y123" s="148"/>
      <c r="Z123" s="148"/>
      <c r="AA123" s="150"/>
      <c r="AB123" s="148"/>
      <c r="AC123" s="148"/>
      <c r="AD123" s="150"/>
      <c r="AE123" s="148"/>
      <c r="AF123" s="148"/>
      <c r="AG123" s="150"/>
    </row>
    <row r="124" spans="1:33" ht="24" customHeight="1">
      <c r="A124" s="145"/>
      <c r="B124" s="308"/>
      <c r="C124" s="307" t="s">
        <v>298</v>
      </c>
      <c r="D124" s="158" t="s">
        <v>299</v>
      </c>
      <c r="E124" s="197" t="s">
        <v>285</v>
      </c>
      <c r="F124" s="198"/>
      <c r="G124" s="256" t="s">
        <v>273</v>
      </c>
      <c r="H124" s="213"/>
      <c r="I124" s="214"/>
      <c r="J124" s="167"/>
      <c r="K124" s="214">
        <v>1</v>
      </c>
      <c r="L124" s="275">
        <f t="shared" si="7"/>
        <v>0</v>
      </c>
      <c r="M124" s="200"/>
      <c r="N124" s="259">
        <f t="shared" si="8"/>
        <v>0</v>
      </c>
      <c r="O124" s="195"/>
      <c r="P124" s="263">
        <f t="shared" si="9"/>
        <v>0</v>
      </c>
      <c r="Q124" s="264">
        <f t="shared" si="10"/>
        <v>0</v>
      </c>
      <c r="R124" s="161"/>
      <c r="S124" s="161"/>
      <c r="T124" s="268">
        <f t="shared" si="11"/>
        <v>0</v>
      </c>
      <c r="U124" s="268">
        <f t="shared" si="12"/>
        <v>0</v>
      </c>
      <c r="V124" s="268">
        <f t="shared" si="13"/>
        <v>0</v>
      </c>
      <c r="X124" s="148"/>
      <c r="Y124" s="148"/>
      <c r="Z124" s="148"/>
      <c r="AA124" s="150"/>
      <c r="AB124" s="148"/>
      <c r="AC124" s="148"/>
      <c r="AD124" s="150"/>
      <c r="AE124" s="148"/>
      <c r="AF124" s="148"/>
      <c r="AG124" s="150"/>
    </row>
    <row r="125" spans="1:33" ht="24" customHeight="1">
      <c r="A125" s="145"/>
      <c r="B125" s="308"/>
      <c r="C125" s="307" t="s">
        <v>298</v>
      </c>
      <c r="D125" s="158" t="s">
        <v>297</v>
      </c>
      <c r="E125" s="164" t="s">
        <v>285</v>
      </c>
      <c r="F125" s="165"/>
      <c r="G125" s="256" t="s">
        <v>273</v>
      </c>
      <c r="H125" s="166"/>
      <c r="I125" s="167"/>
      <c r="J125" s="168"/>
      <c r="K125" s="168">
        <v>1</v>
      </c>
      <c r="L125" s="259">
        <f t="shared" si="7"/>
        <v>0</v>
      </c>
      <c r="M125" s="187"/>
      <c r="N125" s="259">
        <f t="shared" si="8"/>
        <v>0</v>
      </c>
      <c r="O125" s="195"/>
      <c r="P125" s="263">
        <f t="shared" si="9"/>
        <v>0</v>
      </c>
      <c r="Q125" s="264">
        <f t="shared" si="10"/>
        <v>0</v>
      </c>
      <c r="R125" s="161"/>
      <c r="S125" s="161"/>
      <c r="T125" s="268">
        <f t="shared" si="11"/>
        <v>0</v>
      </c>
      <c r="U125" s="268">
        <f t="shared" ref="U125:U164" si="14">ROUNDDOWN(R125*N125,0)</f>
        <v>0</v>
      </c>
      <c r="V125" s="268">
        <f t="shared" ref="V125:V164" si="15">ROUNDDOWN(P125*T125,0)</f>
        <v>0</v>
      </c>
      <c r="X125" s="148"/>
      <c r="Y125" s="148"/>
      <c r="Z125" s="148"/>
      <c r="AA125" s="150"/>
      <c r="AB125" s="148"/>
      <c r="AC125" s="148"/>
      <c r="AD125" s="150"/>
      <c r="AE125" s="148"/>
      <c r="AF125" s="148"/>
      <c r="AG125" s="150"/>
    </row>
    <row r="126" spans="1:33" ht="24" customHeight="1">
      <c r="A126" s="145"/>
      <c r="B126" s="308"/>
      <c r="C126" s="307" t="s">
        <v>298</v>
      </c>
      <c r="D126" s="158" t="s">
        <v>300</v>
      </c>
      <c r="E126" s="164" t="s">
        <v>285</v>
      </c>
      <c r="F126" s="165"/>
      <c r="G126" s="256" t="s">
        <v>273</v>
      </c>
      <c r="H126" s="166"/>
      <c r="I126" s="167"/>
      <c r="J126" s="168"/>
      <c r="K126" s="168">
        <v>1</v>
      </c>
      <c r="L126" s="259">
        <f t="shared" si="7"/>
        <v>0</v>
      </c>
      <c r="M126" s="187"/>
      <c r="N126" s="259">
        <f t="shared" si="8"/>
        <v>0</v>
      </c>
      <c r="O126" s="195"/>
      <c r="P126" s="263">
        <f t="shared" si="9"/>
        <v>0</v>
      </c>
      <c r="Q126" s="264">
        <f t="shared" si="10"/>
        <v>0</v>
      </c>
      <c r="R126" s="161"/>
      <c r="S126" s="161"/>
      <c r="T126" s="268">
        <f t="shared" si="11"/>
        <v>0</v>
      </c>
      <c r="U126" s="268">
        <f t="shared" si="14"/>
        <v>0</v>
      </c>
      <c r="V126" s="268">
        <f t="shared" si="15"/>
        <v>0</v>
      </c>
      <c r="X126" s="148"/>
      <c r="Y126" s="148"/>
      <c r="Z126" s="148"/>
      <c r="AA126" s="150"/>
      <c r="AB126" s="148"/>
      <c r="AC126" s="148"/>
      <c r="AD126" s="150"/>
      <c r="AE126" s="148"/>
      <c r="AF126" s="148"/>
      <c r="AG126" s="150"/>
    </row>
    <row r="127" spans="1:33" ht="24" customHeight="1">
      <c r="A127" s="145"/>
      <c r="B127" s="308"/>
      <c r="C127" s="309" t="s">
        <v>298</v>
      </c>
      <c r="D127" s="169"/>
      <c r="E127" s="170" t="s">
        <v>285</v>
      </c>
      <c r="F127" s="171"/>
      <c r="G127" s="257" t="s">
        <v>273</v>
      </c>
      <c r="H127" s="172"/>
      <c r="I127" s="173"/>
      <c r="J127" s="174"/>
      <c r="K127" s="174">
        <v>1</v>
      </c>
      <c r="L127" s="260">
        <f t="shared" si="7"/>
        <v>0</v>
      </c>
      <c r="M127" s="188"/>
      <c r="N127" s="260">
        <f t="shared" si="8"/>
        <v>0</v>
      </c>
      <c r="O127" s="196"/>
      <c r="P127" s="265">
        <f t="shared" si="9"/>
        <v>0</v>
      </c>
      <c r="Q127" s="266">
        <f t="shared" si="10"/>
        <v>0</v>
      </c>
      <c r="R127" s="177"/>
      <c r="S127" s="177"/>
      <c r="T127" s="269">
        <f t="shared" si="11"/>
        <v>0</v>
      </c>
      <c r="U127" s="269">
        <f t="shared" si="14"/>
        <v>0</v>
      </c>
      <c r="V127" s="269">
        <f t="shared" si="15"/>
        <v>0</v>
      </c>
      <c r="X127" s="148"/>
      <c r="Y127" s="148"/>
      <c r="Z127" s="148"/>
      <c r="AA127" s="150"/>
      <c r="AB127" s="148"/>
      <c r="AC127" s="148"/>
      <c r="AD127" s="150"/>
      <c r="AE127" s="148"/>
      <c r="AF127" s="148"/>
      <c r="AG127" s="150"/>
    </row>
    <row r="128" spans="1:33" ht="24" customHeight="1">
      <c r="A128" s="145"/>
      <c r="B128" s="308"/>
      <c r="C128" s="307" t="s">
        <v>387</v>
      </c>
      <c r="D128" s="158" t="s">
        <v>388</v>
      </c>
      <c r="E128" s="197" t="s">
        <v>422</v>
      </c>
      <c r="F128" s="198"/>
      <c r="G128" s="270" t="s">
        <v>273</v>
      </c>
      <c r="H128" s="214"/>
      <c r="I128" s="214"/>
      <c r="J128" s="214"/>
      <c r="K128" s="296">
        <v>1</v>
      </c>
      <c r="L128" s="273">
        <f t="shared" ref="L128:L164" si="16">ROUNDDOWN(H128*I128*J128*K128,3)</f>
        <v>0</v>
      </c>
      <c r="M128" s="200"/>
      <c r="N128" s="273">
        <f t="shared" ref="N128:N164" si="17">M128*L128</f>
        <v>0</v>
      </c>
      <c r="O128" s="211"/>
      <c r="P128" s="279">
        <f t="shared" ref="P128:P164" si="18">L128*O128</f>
        <v>0</v>
      </c>
      <c r="Q128" s="280">
        <f t="shared" ref="Q128:Q164" si="19">N128-P128</f>
        <v>0</v>
      </c>
      <c r="R128" s="192"/>
      <c r="S128" s="192"/>
      <c r="T128" s="288">
        <f t="shared" ref="T128:T164" si="20">IF(S128="",R128,MIN(R128:S128))</f>
        <v>0</v>
      </c>
      <c r="U128" s="288">
        <f t="shared" si="14"/>
        <v>0</v>
      </c>
      <c r="V128" s="288">
        <f t="shared" si="15"/>
        <v>0</v>
      </c>
      <c r="X128" s="148"/>
      <c r="Y128" s="148"/>
      <c r="Z128" s="148"/>
      <c r="AA128" s="150"/>
      <c r="AB128" s="148"/>
      <c r="AC128" s="148"/>
      <c r="AD128" s="150"/>
      <c r="AE128" s="148"/>
      <c r="AF128" s="148"/>
      <c r="AG128" s="150"/>
    </row>
    <row r="129" spans="1:33" ht="24" customHeight="1">
      <c r="A129" s="145"/>
      <c r="B129" s="308"/>
      <c r="C129" s="307" t="s">
        <v>387</v>
      </c>
      <c r="D129" s="158" t="s">
        <v>389</v>
      </c>
      <c r="E129" s="164" t="s">
        <v>422</v>
      </c>
      <c r="F129" s="165"/>
      <c r="G129" s="256" t="s">
        <v>273</v>
      </c>
      <c r="H129" s="167"/>
      <c r="I129" s="167"/>
      <c r="J129" s="167"/>
      <c r="K129" s="168">
        <v>1</v>
      </c>
      <c r="L129" s="259">
        <f t="shared" si="16"/>
        <v>0</v>
      </c>
      <c r="M129" s="162"/>
      <c r="N129" s="259">
        <f t="shared" si="17"/>
        <v>0</v>
      </c>
      <c r="O129" s="163"/>
      <c r="P129" s="263">
        <f t="shared" si="18"/>
        <v>0</v>
      </c>
      <c r="Q129" s="264">
        <f t="shared" si="19"/>
        <v>0</v>
      </c>
      <c r="R129" s="161"/>
      <c r="S129" s="161"/>
      <c r="T129" s="268">
        <f t="shared" si="20"/>
        <v>0</v>
      </c>
      <c r="U129" s="268">
        <f t="shared" si="14"/>
        <v>0</v>
      </c>
      <c r="V129" s="268">
        <f t="shared" si="15"/>
        <v>0</v>
      </c>
      <c r="X129" s="148"/>
      <c r="Y129" s="148"/>
      <c r="Z129" s="148"/>
      <c r="AA129" s="150"/>
      <c r="AB129" s="148"/>
      <c r="AC129" s="148"/>
      <c r="AD129" s="150"/>
      <c r="AE129" s="148"/>
      <c r="AF129" s="148"/>
      <c r="AG129" s="150"/>
    </row>
    <row r="130" spans="1:33" ht="24" customHeight="1">
      <c r="A130" s="145"/>
      <c r="B130" s="308"/>
      <c r="C130" s="307" t="s">
        <v>387</v>
      </c>
      <c r="D130" s="158" t="s">
        <v>300</v>
      </c>
      <c r="E130" s="164" t="s">
        <v>422</v>
      </c>
      <c r="F130" s="165"/>
      <c r="G130" s="256" t="s">
        <v>273</v>
      </c>
      <c r="H130" s="167"/>
      <c r="I130" s="167"/>
      <c r="J130" s="167"/>
      <c r="K130" s="168">
        <v>1</v>
      </c>
      <c r="L130" s="259">
        <f t="shared" si="16"/>
        <v>0</v>
      </c>
      <c r="M130" s="162"/>
      <c r="N130" s="259">
        <f t="shared" si="17"/>
        <v>0</v>
      </c>
      <c r="O130" s="163"/>
      <c r="P130" s="263">
        <f t="shared" si="18"/>
        <v>0</v>
      </c>
      <c r="Q130" s="264">
        <f t="shared" si="19"/>
        <v>0</v>
      </c>
      <c r="R130" s="161"/>
      <c r="S130" s="161"/>
      <c r="T130" s="268">
        <f t="shared" si="20"/>
        <v>0</v>
      </c>
      <c r="U130" s="268">
        <f t="shared" si="14"/>
        <v>0</v>
      </c>
      <c r="V130" s="268">
        <f t="shared" si="15"/>
        <v>0</v>
      </c>
      <c r="X130" s="148"/>
      <c r="Y130" s="148"/>
      <c r="Z130" s="148"/>
      <c r="AA130" s="150"/>
      <c r="AB130" s="148"/>
      <c r="AC130" s="148"/>
      <c r="AD130" s="150"/>
      <c r="AE130" s="148"/>
      <c r="AF130" s="148"/>
      <c r="AG130" s="150"/>
    </row>
    <row r="131" spans="1:33" ht="24" customHeight="1">
      <c r="A131" s="145"/>
      <c r="B131" s="308"/>
      <c r="C131" s="307" t="s">
        <v>387</v>
      </c>
      <c r="D131" s="158" t="s">
        <v>390</v>
      </c>
      <c r="E131" s="164" t="s">
        <v>422</v>
      </c>
      <c r="F131" s="165"/>
      <c r="G131" s="256" t="s">
        <v>273</v>
      </c>
      <c r="H131" s="167"/>
      <c r="I131" s="167"/>
      <c r="J131" s="167"/>
      <c r="K131" s="168">
        <v>1</v>
      </c>
      <c r="L131" s="259">
        <f t="shared" si="16"/>
        <v>0</v>
      </c>
      <c r="M131" s="162"/>
      <c r="N131" s="259">
        <f t="shared" si="17"/>
        <v>0</v>
      </c>
      <c r="O131" s="163"/>
      <c r="P131" s="263">
        <f t="shared" si="18"/>
        <v>0</v>
      </c>
      <c r="Q131" s="264">
        <f t="shared" si="19"/>
        <v>0</v>
      </c>
      <c r="R131" s="161"/>
      <c r="S131" s="161"/>
      <c r="T131" s="268">
        <f t="shared" si="20"/>
        <v>0</v>
      </c>
      <c r="U131" s="268">
        <f t="shared" si="14"/>
        <v>0</v>
      </c>
      <c r="V131" s="268">
        <f t="shared" si="15"/>
        <v>0</v>
      </c>
      <c r="X131" s="148"/>
      <c r="Y131" s="148"/>
      <c r="Z131" s="148"/>
      <c r="AA131" s="150"/>
      <c r="AB131" s="148"/>
      <c r="AC131" s="148"/>
      <c r="AD131" s="150"/>
      <c r="AE131" s="148"/>
      <c r="AF131" s="148"/>
      <c r="AG131" s="150"/>
    </row>
    <row r="132" spans="1:33" ht="24" customHeight="1">
      <c r="A132" s="145"/>
      <c r="B132" s="308"/>
      <c r="C132" s="307" t="s">
        <v>387</v>
      </c>
      <c r="D132" s="158" t="s">
        <v>391</v>
      </c>
      <c r="E132" s="164" t="s">
        <v>422</v>
      </c>
      <c r="F132" s="165"/>
      <c r="G132" s="256" t="s">
        <v>273</v>
      </c>
      <c r="H132" s="167"/>
      <c r="I132" s="167"/>
      <c r="J132" s="167"/>
      <c r="K132" s="168">
        <v>1</v>
      </c>
      <c r="L132" s="259">
        <f t="shared" si="16"/>
        <v>0</v>
      </c>
      <c r="M132" s="162"/>
      <c r="N132" s="259">
        <f t="shared" si="17"/>
        <v>0</v>
      </c>
      <c r="O132" s="163"/>
      <c r="P132" s="263">
        <f t="shared" si="18"/>
        <v>0</v>
      </c>
      <c r="Q132" s="264">
        <f t="shared" si="19"/>
        <v>0</v>
      </c>
      <c r="R132" s="161"/>
      <c r="S132" s="161"/>
      <c r="T132" s="268">
        <f t="shared" si="20"/>
        <v>0</v>
      </c>
      <c r="U132" s="268">
        <f t="shared" si="14"/>
        <v>0</v>
      </c>
      <c r="V132" s="268">
        <f t="shared" si="15"/>
        <v>0</v>
      </c>
      <c r="X132" s="148"/>
      <c r="Y132" s="148"/>
      <c r="Z132" s="148"/>
      <c r="AA132" s="150"/>
      <c r="AB132" s="148"/>
      <c r="AC132" s="148"/>
      <c r="AD132" s="150"/>
      <c r="AE132" s="148"/>
      <c r="AF132" s="148"/>
      <c r="AG132" s="150"/>
    </row>
    <row r="133" spans="1:33" ht="24" customHeight="1">
      <c r="A133" s="145"/>
      <c r="B133" s="308"/>
      <c r="C133" s="307" t="s">
        <v>387</v>
      </c>
      <c r="D133" s="158"/>
      <c r="E133" s="164" t="s">
        <v>422</v>
      </c>
      <c r="F133" s="165"/>
      <c r="G133" s="256" t="s">
        <v>273</v>
      </c>
      <c r="H133" s="167"/>
      <c r="I133" s="167"/>
      <c r="J133" s="167"/>
      <c r="K133" s="168">
        <v>1</v>
      </c>
      <c r="L133" s="259">
        <f t="shared" si="16"/>
        <v>0</v>
      </c>
      <c r="M133" s="162"/>
      <c r="N133" s="259">
        <f t="shared" si="17"/>
        <v>0</v>
      </c>
      <c r="O133" s="163"/>
      <c r="P133" s="263">
        <f t="shared" si="18"/>
        <v>0</v>
      </c>
      <c r="Q133" s="264">
        <f t="shared" si="19"/>
        <v>0</v>
      </c>
      <c r="R133" s="161"/>
      <c r="S133" s="161"/>
      <c r="T133" s="268">
        <f t="shared" si="20"/>
        <v>0</v>
      </c>
      <c r="U133" s="268">
        <f t="shared" si="14"/>
        <v>0</v>
      </c>
      <c r="V133" s="268">
        <f t="shared" si="15"/>
        <v>0</v>
      </c>
      <c r="X133" s="148"/>
      <c r="Y133" s="148"/>
      <c r="Z133" s="148"/>
      <c r="AA133" s="150"/>
      <c r="AB133" s="148"/>
      <c r="AC133" s="148"/>
      <c r="AD133" s="150"/>
      <c r="AE133" s="148"/>
      <c r="AF133" s="148"/>
      <c r="AG133" s="150"/>
    </row>
    <row r="134" spans="1:33" ht="24" customHeight="1">
      <c r="A134" s="145"/>
      <c r="B134" s="308"/>
      <c r="C134" s="309" t="s">
        <v>387</v>
      </c>
      <c r="D134" s="169"/>
      <c r="E134" s="170" t="s">
        <v>422</v>
      </c>
      <c r="F134" s="171"/>
      <c r="G134" s="257" t="s">
        <v>273</v>
      </c>
      <c r="H134" s="173"/>
      <c r="I134" s="173"/>
      <c r="J134" s="173"/>
      <c r="K134" s="174">
        <v>1</v>
      </c>
      <c r="L134" s="260">
        <f t="shared" si="16"/>
        <v>0</v>
      </c>
      <c r="M134" s="178"/>
      <c r="N134" s="260">
        <f t="shared" si="17"/>
        <v>0</v>
      </c>
      <c r="O134" s="204"/>
      <c r="P134" s="265">
        <f t="shared" si="18"/>
        <v>0</v>
      </c>
      <c r="Q134" s="266">
        <f t="shared" si="19"/>
        <v>0</v>
      </c>
      <c r="R134" s="177"/>
      <c r="S134" s="177"/>
      <c r="T134" s="269">
        <f t="shared" si="20"/>
        <v>0</v>
      </c>
      <c r="U134" s="269">
        <f t="shared" si="14"/>
        <v>0</v>
      </c>
      <c r="V134" s="269">
        <f t="shared" si="15"/>
        <v>0</v>
      </c>
      <c r="X134" s="148"/>
      <c r="Y134" s="148"/>
      <c r="Z134" s="148"/>
      <c r="AA134" s="150"/>
      <c r="AB134" s="148"/>
      <c r="AC134" s="148"/>
      <c r="AD134" s="150"/>
      <c r="AE134" s="148"/>
      <c r="AF134" s="148"/>
      <c r="AG134" s="150"/>
    </row>
    <row r="135" spans="1:33" ht="24" customHeight="1">
      <c r="A135" s="145"/>
      <c r="B135" s="308"/>
      <c r="C135" s="305" t="s">
        <v>314</v>
      </c>
      <c r="D135" s="154"/>
      <c r="E135" s="180"/>
      <c r="F135" s="181"/>
      <c r="G135" s="255" t="s">
        <v>273</v>
      </c>
      <c r="H135" s="182"/>
      <c r="I135" s="183"/>
      <c r="J135" s="183"/>
      <c r="K135" s="184">
        <v>1</v>
      </c>
      <c r="L135" s="258">
        <f t="shared" si="16"/>
        <v>0</v>
      </c>
      <c r="M135" s="179"/>
      <c r="N135" s="258">
        <f t="shared" si="17"/>
        <v>0</v>
      </c>
      <c r="O135" s="201"/>
      <c r="P135" s="261">
        <f t="shared" si="18"/>
        <v>0</v>
      </c>
      <c r="Q135" s="262">
        <f t="shared" si="19"/>
        <v>0</v>
      </c>
      <c r="R135" s="157"/>
      <c r="S135" s="157"/>
      <c r="T135" s="267">
        <f t="shared" si="20"/>
        <v>0</v>
      </c>
      <c r="U135" s="267">
        <f t="shared" si="14"/>
        <v>0</v>
      </c>
      <c r="V135" s="267">
        <f t="shared" si="15"/>
        <v>0</v>
      </c>
      <c r="X135" s="148"/>
      <c r="Y135" s="148"/>
      <c r="Z135" s="148"/>
      <c r="AA135" s="150"/>
      <c r="AB135" s="148"/>
      <c r="AC135" s="148"/>
      <c r="AD135" s="150"/>
      <c r="AE135" s="148"/>
      <c r="AF135" s="148"/>
      <c r="AG135" s="150"/>
    </row>
    <row r="136" spans="1:33" ht="24" customHeight="1">
      <c r="A136" s="145"/>
      <c r="B136" s="308"/>
      <c r="C136" s="307" t="s">
        <v>314</v>
      </c>
      <c r="D136" s="158"/>
      <c r="E136" s="164"/>
      <c r="F136" s="165"/>
      <c r="G136" s="256" t="s">
        <v>273</v>
      </c>
      <c r="H136" s="167"/>
      <c r="I136" s="167"/>
      <c r="J136" s="167"/>
      <c r="K136" s="168">
        <v>1</v>
      </c>
      <c r="L136" s="259">
        <f t="shared" si="16"/>
        <v>0</v>
      </c>
      <c r="M136" s="162"/>
      <c r="N136" s="259">
        <f t="shared" si="17"/>
        <v>0</v>
      </c>
      <c r="O136" s="163"/>
      <c r="P136" s="263">
        <f t="shared" si="18"/>
        <v>0</v>
      </c>
      <c r="Q136" s="264">
        <f t="shared" si="19"/>
        <v>0</v>
      </c>
      <c r="R136" s="161"/>
      <c r="S136" s="161"/>
      <c r="T136" s="268">
        <f t="shared" si="20"/>
        <v>0</v>
      </c>
      <c r="U136" s="268">
        <f t="shared" si="14"/>
        <v>0</v>
      </c>
      <c r="V136" s="268">
        <f t="shared" si="15"/>
        <v>0</v>
      </c>
      <c r="X136" s="148"/>
      <c r="Y136" s="148"/>
      <c r="Z136" s="148"/>
      <c r="AA136" s="150"/>
      <c r="AB136" s="148"/>
      <c r="AC136" s="148"/>
      <c r="AD136" s="150"/>
      <c r="AE136" s="148"/>
      <c r="AF136" s="148"/>
      <c r="AG136" s="150"/>
    </row>
    <row r="137" spans="1:33" ht="24" customHeight="1">
      <c r="A137" s="145"/>
      <c r="B137" s="308"/>
      <c r="C137" s="307" t="s">
        <v>314</v>
      </c>
      <c r="D137" s="158"/>
      <c r="E137" s="164"/>
      <c r="F137" s="165"/>
      <c r="G137" s="256" t="s">
        <v>273</v>
      </c>
      <c r="H137" s="167"/>
      <c r="I137" s="167"/>
      <c r="J137" s="167"/>
      <c r="K137" s="168">
        <v>1</v>
      </c>
      <c r="L137" s="259">
        <f t="shared" si="16"/>
        <v>0</v>
      </c>
      <c r="M137" s="162"/>
      <c r="N137" s="259">
        <f t="shared" si="17"/>
        <v>0</v>
      </c>
      <c r="O137" s="163"/>
      <c r="P137" s="263">
        <f t="shared" si="18"/>
        <v>0</v>
      </c>
      <c r="Q137" s="264">
        <f t="shared" si="19"/>
        <v>0</v>
      </c>
      <c r="R137" s="161"/>
      <c r="S137" s="161"/>
      <c r="T137" s="268">
        <f t="shared" si="20"/>
        <v>0</v>
      </c>
      <c r="U137" s="268">
        <f t="shared" si="14"/>
        <v>0</v>
      </c>
      <c r="V137" s="268">
        <f t="shared" si="15"/>
        <v>0</v>
      </c>
      <c r="X137" s="148"/>
      <c r="Y137" s="148"/>
      <c r="Z137" s="148"/>
      <c r="AA137" s="150"/>
      <c r="AB137" s="148"/>
      <c r="AC137" s="148"/>
      <c r="AD137" s="150"/>
      <c r="AE137" s="148"/>
      <c r="AF137" s="148"/>
      <c r="AG137" s="150"/>
    </row>
    <row r="138" spans="1:33" ht="24" customHeight="1">
      <c r="A138" s="145"/>
      <c r="B138" s="308"/>
      <c r="C138" s="309" t="s">
        <v>314</v>
      </c>
      <c r="D138" s="169"/>
      <c r="E138" s="170"/>
      <c r="F138" s="171"/>
      <c r="G138" s="257" t="s">
        <v>273</v>
      </c>
      <c r="H138" s="172"/>
      <c r="I138" s="173"/>
      <c r="J138" s="173"/>
      <c r="K138" s="174">
        <v>1</v>
      </c>
      <c r="L138" s="260">
        <f t="shared" si="16"/>
        <v>0</v>
      </c>
      <c r="M138" s="178"/>
      <c r="N138" s="260">
        <f t="shared" si="17"/>
        <v>0</v>
      </c>
      <c r="O138" s="204"/>
      <c r="P138" s="265">
        <f t="shared" si="18"/>
        <v>0</v>
      </c>
      <c r="Q138" s="266">
        <f t="shared" si="19"/>
        <v>0</v>
      </c>
      <c r="R138" s="177"/>
      <c r="S138" s="177"/>
      <c r="T138" s="269">
        <f t="shared" si="20"/>
        <v>0</v>
      </c>
      <c r="U138" s="269">
        <f t="shared" si="14"/>
        <v>0</v>
      </c>
      <c r="V138" s="269">
        <f t="shared" si="15"/>
        <v>0</v>
      </c>
      <c r="X138" s="148"/>
      <c r="Y138" s="148"/>
      <c r="Z138" s="148"/>
      <c r="AA138" s="150"/>
      <c r="AB138" s="148"/>
      <c r="AC138" s="148"/>
      <c r="AD138" s="150"/>
      <c r="AE138" s="148"/>
      <c r="AF138" s="148"/>
      <c r="AG138" s="150"/>
    </row>
    <row r="139" spans="1:33" ht="24" customHeight="1">
      <c r="A139" s="145"/>
      <c r="B139" s="306"/>
      <c r="C139" s="305" t="s">
        <v>315</v>
      </c>
      <c r="D139" s="154"/>
      <c r="E139" s="180" t="s">
        <v>292</v>
      </c>
      <c r="F139" s="181"/>
      <c r="G139" s="255" t="s">
        <v>273</v>
      </c>
      <c r="H139" s="182"/>
      <c r="I139" s="183"/>
      <c r="J139" s="183"/>
      <c r="K139" s="184">
        <v>1</v>
      </c>
      <c r="L139" s="258">
        <f t="shared" si="16"/>
        <v>0</v>
      </c>
      <c r="M139" s="179"/>
      <c r="N139" s="258">
        <f t="shared" si="17"/>
        <v>0</v>
      </c>
      <c r="O139" s="201"/>
      <c r="P139" s="283">
        <f t="shared" si="18"/>
        <v>0</v>
      </c>
      <c r="Q139" s="262">
        <f t="shared" si="19"/>
        <v>0</v>
      </c>
      <c r="R139" s="157"/>
      <c r="S139" s="157"/>
      <c r="T139" s="267">
        <f t="shared" si="20"/>
        <v>0</v>
      </c>
      <c r="U139" s="267">
        <f t="shared" si="14"/>
        <v>0</v>
      </c>
      <c r="V139" s="267">
        <f t="shared" si="15"/>
        <v>0</v>
      </c>
      <c r="X139" s="148"/>
      <c r="Y139" s="148"/>
      <c r="Z139" s="148"/>
      <c r="AA139" s="150"/>
      <c r="AB139" s="148"/>
      <c r="AC139" s="148"/>
      <c r="AD139" s="150"/>
      <c r="AE139" s="148"/>
      <c r="AF139" s="148"/>
      <c r="AG139" s="150"/>
    </row>
    <row r="140" spans="1:33" ht="24" customHeight="1">
      <c r="A140" s="145"/>
      <c r="B140" s="306"/>
      <c r="C140" s="309" t="s">
        <v>315</v>
      </c>
      <c r="D140" s="169"/>
      <c r="E140" s="170"/>
      <c r="F140" s="171"/>
      <c r="G140" s="257" t="s">
        <v>273</v>
      </c>
      <c r="H140" s="172"/>
      <c r="I140" s="173"/>
      <c r="J140" s="173"/>
      <c r="K140" s="174">
        <v>1</v>
      </c>
      <c r="L140" s="260">
        <f t="shared" si="16"/>
        <v>0</v>
      </c>
      <c r="M140" s="178"/>
      <c r="N140" s="260">
        <f t="shared" si="17"/>
        <v>0</v>
      </c>
      <c r="O140" s="204"/>
      <c r="P140" s="284">
        <f t="shared" si="18"/>
        <v>0</v>
      </c>
      <c r="Q140" s="266">
        <f t="shared" si="19"/>
        <v>0</v>
      </c>
      <c r="R140" s="209"/>
      <c r="S140" s="209"/>
      <c r="T140" s="293">
        <f t="shared" si="20"/>
        <v>0</v>
      </c>
      <c r="U140" s="293">
        <f t="shared" si="14"/>
        <v>0</v>
      </c>
      <c r="V140" s="293">
        <f t="shared" si="15"/>
        <v>0</v>
      </c>
      <c r="X140" s="148"/>
      <c r="Y140" s="148"/>
      <c r="Z140" s="148"/>
      <c r="AA140" s="150"/>
      <c r="AB140" s="148"/>
      <c r="AC140" s="148"/>
      <c r="AD140" s="150"/>
      <c r="AE140" s="148"/>
      <c r="AF140" s="148"/>
      <c r="AG140" s="150"/>
    </row>
    <row r="141" spans="1:33" ht="24" customHeight="1">
      <c r="A141" s="145"/>
      <c r="B141" s="306"/>
      <c r="C141" s="305" t="s">
        <v>316</v>
      </c>
      <c r="D141" s="154"/>
      <c r="E141" s="180" t="s">
        <v>292</v>
      </c>
      <c r="F141" s="181"/>
      <c r="G141" s="255" t="s">
        <v>273</v>
      </c>
      <c r="H141" s="182"/>
      <c r="I141" s="183"/>
      <c r="J141" s="183"/>
      <c r="K141" s="184">
        <v>1</v>
      </c>
      <c r="L141" s="258">
        <f t="shared" si="16"/>
        <v>0</v>
      </c>
      <c r="M141" s="179"/>
      <c r="N141" s="258">
        <f t="shared" si="17"/>
        <v>0</v>
      </c>
      <c r="O141" s="201"/>
      <c r="P141" s="283">
        <f t="shared" si="18"/>
        <v>0</v>
      </c>
      <c r="Q141" s="262">
        <f t="shared" si="19"/>
        <v>0</v>
      </c>
      <c r="R141" s="157"/>
      <c r="S141" s="157"/>
      <c r="T141" s="267">
        <f t="shared" si="20"/>
        <v>0</v>
      </c>
      <c r="U141" s="267">
        <f t="shared" si="14"/>
        <v>0</v>
      </c>
      <c r="V141" s="267">
        <f t="shared" si="15"/>
        <v>0</v>
      </c>
      <c r="X141" s="148"/>
      <c r="Y141" s="148"/>
      <c r="Z141" s="148"/>
      <c r="AA141" s="150"/>
      <c r="AB141" s="148"/>
      <c r="AC141" s="148"/>
      <c r="AD141" s="150"/>
      <c r="AE141" s="148"/>
      <c r="AF141" s="148"/>
      <c r="AG141" s="150"/>
    </row>
    <row r="142" spans="1:33" ht="24" customHeight="1">
      <c r="A142" s="145"/>
      <c r="B142" s="306"/>
      <c r="C142" s="309" t="s">
        <v>316</v>
      </c>
      <c r="D142" s="169"/>
      <c r="E142" s="202"/>
      <c r="F142" s="203"/>
      <c r="G142" s="271" t="s">
        <v>273</v>
      </c>
      <c r="H142" s="205"/>
      <c r="I142" s="206"/>
      <c r="J142" s="206"/>
      <c r="K142" s="215">
        <v>1</v>
      </c>
      <c r="L142" s="277">
        <f t="shared" si="16"/>
        <v>0</v>
      </c>
      <c r="M142" s="212"/>
      <c r="N142" s="277">
        <f t="shared" si="17"/>
        <v>0</v>
      </c>
      <c r="O142" s="208"/>
      <c r="P142" s="285">
        <f t="shared" si="18"/>
        <v>0</v>
      </c>
      <c r="Q142" s="282">
        <f t="shared" si="19"/>
        <v>0</v>
      </c>
      <c r="R142" s="209"/>
      <c r="S142" s="209"/>
      <c r="T142" s="293">
        <f t="shared" si="20"/>
        <v>0</v>
      </c>
      <c r="U142" s="293">
        <f t="shared" si="14"/>
        <v>0</v>
      </c>
      <c r="V142" s="293">
        <f t="shared" si="15"/>
        <v>0</v>
      </c>
      <c r="X142" s="148"/>
      <c r="Y142" s="148"/>
      <c r="Z142" s="148"/>
      <c r="AA142" s="150"/>
      <c r="AB142" s="148"/>
      <c r="AC142" s="148"/>
      <c r="AD142" s="150"/>
      <c r="AE142" s="148"/>
      <c r="AF142" s="148"/>
      <c r="AG142" s="150"/>
    </row>
    <row r="143" spans="1:33" ht="24" customHeight="1">
      <c r="A143" s="145"/>
      <c r="B143" s="308"/>
      <c r="C143" s="307"/>
      <c r="D143" s="158"/>
      <c r="E143" s="197"/>
      <c r="F143" s="198"/>
      <c r="G143" s="270"/>
      <c r="H143" s="214"/>
      <c r="I143" s="214"/>
      <c r="J143" s="214"/>
      <c r="K143" s="296">
        <v>1</v>
      </c>
      <c r="L143" s="273">
        <f t="shared" si="16"/>
        <v>0</v>
      </c>
      <c r="M143" s="200"/>
      <c r="N143" s="273">
        <f t="shared" si="17"/>
        <v>0</v>
      </c>
      <c r="O143" s="211"/>
      <c r="P143" s="279">
        <f t="shared" si="18"/>
        <v>0</v>
      </c>
      <c r="Q143" s="280">
        <f t="shared" si="19"/>
        <v>0</v>
      </c>
      <c r="R143" s="192"/>
      <c r="S143" s="192"/>
      <c r="T143" s="288">
        <f t="shared" si="20"/>
        <v>0</v>
      </c>
      <c r="U143" s="288">
        <f t="shared" si="14"/>
        <v>0</v>
      </c>
      <c r="V143" s="288">
        <f t="shared" si="15"/>
        <v>0</v>
      </c>
      <c r="X143" s="148"/>
      <c r="Y143" s="148"/>
      <c r="Z143" s="148"/>
      <c r="AA143" s="150"/>
      <c r="AB143" s="148"/>
      <c r="AC143" s="148"/>
      <c r="AD143" s="150"/>
      <c r="AE143" s="148"/>
      <c r="AF143" s="148"/>
      <c r="AG143" s="150"/>
    </row>
    <row r="144" spans="1:33" ht="24" customHeight="1">
      <c r="A144" s="145"/>
      <c r="B144" s="308"/>
      <c r="C144" s="307"/>
      <c r="D144" s="158"/>
      <c r="E144" s="164"/>
      <c r="F144" s="165"/>
      <c r="G144" s="256"/>
      <c r="H144" s="167"/>
      <c r="I144" s="167"/>
      <c r="J144" s="167"/>
      <c r="K144" s="168">
        <v>1</v>
      </c>
      <c r="L144" s="259">
        <f t="shared" si="16"/>
        <v>0</v>
      </c>
      <c r="M144" s="162"/>
      <c r="N144" s="259">
        <f t="shared" si="17"/>
        <v>0</v>
      </c>
      <c r="O144" s="163"/>
      <c r="P144" s="263">
        <f t="shared" si="18"/>
        <v>0</v>
      </c>
      <c r="Q144" s="264">
        <f t="shared" si="19"/>
        <v>0</v>
      </c>
      <c r="R144" s="161"/>
      <c r="S144" s="161"/>
      <c r="T144" s="268">
        <f t="shared" si="20"/>
        <v>0</v>
      </c>
      <c r="U144" s="268">
        <f t="shared" si="14"/>
        <v>0</v>
      </c>
      <c r="V144" s="268">
        <f t="shared" si="15"/>
        <v>0</v>
      </c>
      <c r="X144" s="148"/>
      <c r="Y144" s="148"/>
      <c r="Z144" s="148"/>
      <c r="AA144" s="150"/>
      <c r="AB144" s="148"/>
      <c r="AC144" s="148"/>
      <c r="AD144" s="150"/>
      <c r="AE144" s="148"/>
      <c r="AF144" s="148"/>
      <c r="AG144" s="150"/>
    </row>
    <row r="145" spans="1:33" ht="24" customHeight="1">
      <c r="A145" s="145"/>
      <c r="B145" s="308"/>
      <c r="C145" s="307"/>
      <c r="D145" s="158"/>
      <c r="E145" s="164"/>
      <c r="F145" s="165"/>
      <c r="G145" s="256" t="s">
        <v>273</v>
      </c>
      <c r="H145" s="167"/>
      <c r="I145" s="167"/>
      <c r="J145" s="167"/>
      <c r="K145" s="168">
        <v>1</v>
      </c>
      <c r="L145" s="259">
        <f t="shared" si="16"/>
        <v>0</v>
      </c>
      <c r="M145" s="162"/>
      <c r="N145" s="259">
        <f t="shared" si="17"/>
        <v>0</v>
      </c>
      <c r="O145" s="163"/>
      <c r="P145" s="263">
        <f t="shared" si="18"/>
        <v>0</v>
      </c>
      <c r="Q145" s="264">
        <f t="shared" si="19"/>
        <v>0</v>
      </c>
      <c r="R145" s="161"/>
      <c r="S145" s="161"/>
      <c r="T145" s="268">
        <f t="shared" si="20"/>
        <v>0</v>
      </c>
      <c r="U145" s="268">
        <f t="shared" si="14"/>
        <v>0</v>
      </c>
      <c r="V145" s="268">
        <f t="shared" si="15"/>
        <v>0</v>
      </c>
      <c r="X145" s="148"/>
      <c r="Y145" s="148"/>
      <c r="Z145" s="148"/>
      <c r="AA145" s="150"/>
      <c r="AB145" s="148"/>
      <c r="AC145" s="148"/>
      <c r="AD145" s="150"/>
      <c r="AE145" s="148"/>
      <c r="AF145" s="148"/>
      <c r="AG145" s="150"/>
    </row>
    <row r="146" spans="1:33" ht="24" customHeight="1">
      <c r="A146" s="145"/>
      <c r="B146" s="308"/>
      <c r="C146" s="307"/>
      <c r="D146" s="158"/>
      <c r="E146" s="164"/>
      <c r="F146" s="165"/>
      <c r="G146" s="256" t="s">
        <v>273</v>
      </c>
      <c r="H146" s="167"/>
      <c r="I146" s="167"/>
      <c r="J146" s="167"/>
      <c r="K146" s="168">
        <v>1</v>
      </c>
      <c r="L146" s="259">
        <f t="shared" si="16"/>
        <v>0</v>
      </c>
      <c r="M146" s="162"/>
      <c r="N146" s="259">
        <f t="shared" si="17"/>
        <v>0</v>
      </c>
      <c r="O146" s="163"/>
      <c r="P146" s="263">
        <f t="shared" si="18"/>
        <v>0</v>
      </c>
      <c r="Q146" s="264">
        <f t="shared" si="19"/>
        <v>0</v>
      </c>
      <c r="R146" s="161"/>
      <c r="S146" s="161"/>
      <c r="T146" s="268">
        <f t="shared" si="20"/>
        <v>0</v>
      </c>
      <c r="U146" s="268">
        <f t="shared" si="14"/>
        <v>0</v>
      </c>
      <c r="V146" s="268">
        <f t="shared" si="15"/>
        <v>0</v>
      </c>
      <c r="X146" s="148"/>
      <c r="Y146" s="148"/>
      <c r="Z146" s="148"/>
      <c r="AA146" s="150"/>
      <c r="AB146" s="148"/>
      <c r="AC146" s="148"/>
      <c r="AD146" s="150"/>
      <c r="AE146" s="148"/>
      <c r="AF146" s="148"/>
      <c r="AG146" s="150"/>
    </row>
    <row r="147" spans="1:33" ht="24" customHeight="1">
      <c r="A147" s="145"/>
      <c r="B147" s="308"/>
      <c r="C147" s="307"/>
      <c r="D147" s="158"/>
      <c r="E147" s="164"/>
      <c r="F147" s="165"/>
      <c r="G147" s="256" t="s">
        <v>273</v>
      </c>
      <c r="H147" s="167"/>
      <c r="I147" s="167"/>
      <c r="J147" s="167"/>
      <c r="K147" s="168">
        <v>1</v>
      </c>
      <c r="L147" s="259">
        <f t="shared" si="16"/>
        <v>0</v>
      </c>
      <c r="M147" s="162"/>
      <c r="N147" s="259">
        <f t="shared" si="17"/>
        <v>0</v>
      </c>
      <c r="O147" s="163"/>
      <c r="P147" s="263">
        <f t="shared" si="18"/>
        <v>0</v>
      </c>
      <c r="Q147" s="264">
        <f t="shared" si="19"/>
        <v>0</v>
      </c>
      <c r="R147" s="161"/>
      <c r="S147" s="161"/>
      <c r="T147" s="268">
        <f t="shared" si="20"/>
        <v>0</v>
      </c>
      <c r="U147" s="268">
        <f t="shared" si="14"/>
        <v>0</v>
      </c>
      <c r="V147" s="268">
        <f t="shared" si="15"/>
        <v>0</v>
      </c>
      <c r="X147" s="148"/>
      <c r="Y147" s="148"/>
      <c r="Z147" s="148"/>
      <c r="AA147" s="150"/>
      <c r="AB147" s="148"/>
      <c r="AC147" s="148"/>
      <c r="AD147" s="150"/>
      <c r="AE147" s="148"/>
      <c r="AF147" s="148"/>
      <c r="AG147" s="150"/>
    </row>
    <row r="148" spans="1:33" ht="24" customHeight="1">
      <c r="A148" s="145"/>
      <c r="B148" s="308"/>
      <c r="C148" s="307"/>
      <c r="D148" s="158"/>
      <c r="E148" s="164"/>
      <c r="F148" s="165"/>
      <c r="G148" s="256" t="s">
        <v>273</v>
      </c>
      <c r="H148" s="167"/>
      <c r="I148" s="167"/>
      <c r="J148" s="167"/>
      <c r="K148" s="168">
        <v>1</v>
      </c>
      <c r="L148" s="259">
        <f t="shared" si="16"/>
        <v>0</v>
      </c>
      <c r="M148" s="162"/>
      <c r="N148" s="259">
        <f t="shared" si="17"/>
        <v>0</v>
      </c>
      <c r="O148" s="163"/>
      <c r="P148" s="263">
        <f t="shared" si="18"/>
        <v>0</v>
      </c>
      <c r="Q148" s="264">
        <f t="shared" si="19"/>
        <v>0</v>
      </c>
      <c r="R148" s="161"/>
      <c r="S148" s="161"/>
      <c r="T148" s="268">
        <f t="shared" si="20"/>
        <v>0</v>
      </c>
      <c r="U148" s="268">
        <f t="shared" si="14"/>
        <v>0</v>
      </c>
      <c r="V148" s="268">
        <f t="shared" si="15"/>
        <v>0</v>
      </c>
      <c r="X148" s="148"/>
      <c r="Y148" s="148"/>
      <c r="Z148" s="148"/>
      <c r="AA148" s="150"/>
      <c r="AB148" s="148"/>
      <c r="AC148" s="148"/>
      <c r="AD148" s="150"/>
      <c r="AE148" s="148"/>
      <c r="AF148" s="148"/>
      <c r="AG148" s="150"/>
    </row>
    <row r="149" spans="1:33" ht="24" customHeight="1">
      <c r="A149" s="145"/>
      <c r="B149" s="308"/>
      <c r="C149" s="307"/>
      <c r="D149" s="158"/>
      <c r="E149" s="164"/>
      <c r="F149" s="165"/>
      <c r="G149" s="256" t="s">
        <v>273</v>
      </c>
      <c r="H149" s="167"/>
      <c r="I149" s="167"/>
      <c r="J149" s="167"/>
      <c r="K149" s="168">
        <v>1</v>
      </c>
      <c r="L149" s="259">
        <f t="shared" si="16"/>
        <v>0</v>
      </c>
      <c r="M149" s="162"/>
      <c r="N149" s="259">
        <f t="shared" si="17"/>
        <v>0</v>
      </c>
      <c r="O149" s="163"/>
      <c r="P149" s="263">
        <f t="shared" si="18"/>
        <v>0</v>
      </c>
      <c r="Q149" s="264">
        <f t="shared" si="19"/>
        <v>0</v>
      </c>
      <c r="R149" s="161"/>
      <c r="S149" s="161"/>
      <c r="T149" s="268">
        <f t="shared" si="20"/>
        <v>0</v>
      </c>
      <c r="U149" s="268">
        <f t="shared" si="14"/>
        <v>0</v>
      </c>
      <c r="V149" s="268">
        <f t="shared" si="15"/>
        <v>0</v>
      </c>
      <c r="X149" s="148"/>
      <c r="Y149" s="148"/>
      <c r="Z149" s="148"/>
      <c r="AA149" s="150"/>
      <c r="AB149" s="148"/>
      <c r="AC149" s="148"/>
      <c r="AD149" s="150"/>
      <c r="AE149" s="148"/>
      <c r="AF149" s="148"/>
      <c r="AG149" s="150"/>
    </row>
    <row r="150" spans="1:33" ht="24" customHeight="1">
      <c r="A150" s="145"/>
      <c r="B150" s="308"/>
      <c r="C150" s="307"/>
      <c r="D150" s="158"/>
      <c r="E150" s="164"/>
      <c r="F150" s="165"/>
      <c r="G150" s="256" t="s">
        <v>273</v>
      </c>
      <c r="H150" s="167"/>
      <c r="I150" s="167"/>
      <c r="J150" s="167"/>
      <c r="K150" s="168">
        <v>1</v>
      </c>
      <c r="L150" s="259">
        <f t="shared" si="16"/>
        <v>0</v>
      </c>
      <c r="M150" s="162"/>
      <c r="N150" s="259">
        <f t="shared" si="17"/>
        <v>0</v>
      </c>
      <c r="O150" s="163"/>
      <c r="P150" s="263">
        <f t="shared" si="18"/>
        <v>0</v>
      </c>
      <c r="Q150" s="264">
        <f t="shared" si="19"/>
        <v>0</v>
      </c>
      <c r="R150" s="161"/>
      <c r="S150" s="161"/>
      <c r="T150" s="268">
        <f t="shared" si="20"/>
        <v>0</v>
      </c>
      <c r="U150" s="268">
        <f t="shared" si="14"/>
        <v>0</v>
      </c>
      <c r="V150" s="268">
        <f t="shared" si="15"/>
        <v>0</v>
      </c>
      <c r="X150" s="148"/>
      <c r="Y150" s="148"/>
      <c r="Z150" s="148"/>
      <c r="AA150" s="150"/>
      <c r="AB150" s="148"/>
      <c r="AC150" s="148"/>
      <c r="AD150" s="150"/>
      <c r="AE150" s="148"/>
      <c r="AF150" s="148"/>
      <c r="AG150" s="150"/>
    </row>
    <row r="151" spans="1:33" ht="24" customHeight="1">
      <c r="A151" s="145"/>
      <c r="B151" s="308"/>
      <c r="C151" s="307"/>
      <c r="D151" s="158"/>
      <c r="E151" s="164"/>
      <c r="F151" s="165"/>
      <c r="G151" s="256" t="s">
        <v>273</v>
      </c>
      <c r="H151" s="167"/>
      <c r="I151" s="167"/>
      <c r="J151" s="167"/>
      <c r="K151" s="168">
        <v>1</v>
      </c>
      <c r="L151" s="259">
        <f t="shared" si="16"/>
        <v>0</v>
      </c>
      <c r="M151" s="162"/>
      <c r="N151" s="259">
        <f t="shared" si="17"/>
        <v>0</v>
      </c>
      <c r="O151" s="163"/>
      <c r="P151" s="263">
        <f t="shared" si="18"/>
        <v>0</v>
      </c>
      <c r="Q151" s="264">
        <f t="shared" si="19"/>
        <v>0</v>
      </c>
      <c r="R151" s="161"/>
      <c r="S151" s="161"/>
      <c r="T151" s="268">
        <f t="shared" si="20"/>
        <v>0</v>
      </c>
      <c r="U151" s="268">
        <f t="shared" si="14"/>
        <v>0</v>
      </c>
      <c r="V151" s="268">
        <f t="shared" si="15"/>
        <v>0</v>
      </c>
      <c r="X151" s="148"/>
      <c r="Y151" s="148"/>
      <c r="Z151" s="148"/>
      <c r="AA151" s="150"/>
      <c r="AB151" s="148"/>
      <c r="AC151" s="148"/>
      <c r="AD151" s="150"/>
      <c r="AE151" s="148"/>
      <c r="AF151" s="148"/>
      <c r="AG151" s="150"/>
    </row>
    <row r="152" spans="1:33" ht="24" customHeight="1">
      <c r="A152" s="145"/>
      <c r="B152" s="308"/>
      <c r="C152" s="307"/>
      <c r="D152" s="158"/>
      <c r="E152" s="164"/>
      <c r="F152" s="165"/>
      <c r="G152" s="256" t="s">
        <v>273</v>
      </c>
      <c r="H152" s="167"/>
      <c r="I152" s="167"/>
      <c r="J152" s="167"/>
      <c r="K152" s="168">
        <v>1</v>
      </c>
      <c r="L152" s="259">
        <f t="shared" si="16"/>
        <v>0</v>
      </c>
      <c r="M152" s="162"/>
      <c r="N152" s="259">
        <f t="shared" si="17"/>
        <v>0</v>
      </c>
      <c r="O152" s="163"/>
      <c r="P152" s="263">
        <f t="shared" si="18"/>
        <v>0</v>
      </c>
      <c r="Q152" s="264">
        <f t="shared" si="19"/>
        <v>0</v>
      </c>
      <c r="R152" s="161"/>
      <c r="S152" s="161"/>
      <c r="T152" s="268">
        <f t="shared" si="20"/>
        <v>0</v>
      </c>
      <c r="U152" s="268">
        <f t="shared" si="14"/>
        <v>0</v>
      </c>
      <c r="V152" s="268">
        <f t="shared" si="15"/>
        <v>0</v>
      </c>
      <c r="X152" s="148"/>
      <c r="Y152" s="148"/>
      <c r="Z152" s="148"/>
      <c r="AA152" s="150"/>
      <c r="AB152" s="148"/>
      <c r="AC152" s="148"/>
      <c r="AD152" s="150"/>
      <c r="AE152" s="148"/>
      <c r="AF152" s="148"/>
      <c r="AG152" s="150"/>
    </row>
    <row r="153" spans="1:33" ht="24" customHeight="1">
      <c r="A153" s="145"/>
      <c r="B153" s="308"/>
      <c r="C153" s="307"/>
      <c r="D153" s="158"/>
      <c r="E153" s="164"/>
      <c r="F153" s="165"/>
      <c r="G153" s="256" t="s">
        <v>273</v>
      </c>
      <c r="H153" s="167"/>
      <c r="I153" s="167"/>
      <c r="J153" s="167"/>
      <c r="K153" s="168">
        <v>1</v>
      </c>
      <c r="L153" s="259">
        <f t="shared" si="16"/>
        <v>0</v>
      </c>
      <c r="M153" s="162"/>
      <c r="N153" s="259">
        <f t="shared" si="17"/>
        <v>0</v>
      </c>
      <c r="O153" s="163"/>
      <c r="P153" s="263">
        <f t="shared" si="18"/>
        <v>0</v>
      </c>
      <c r="Q153" s="264">
        <f t="shared" si="19"/>
        <v>0</v>
      </c>
      <c r="R153" s="161"/>
      <c r="S153" s="161"/>
      <c r="T153" s="268">
        <f t="shared" si="20"/>
        <v>0</v>
      </c>
      <c r="U153" s="268">
        <f t="shared" si="14"/>
        <v>0</v>
      </c>
      <c r="V153" s="268">
        <f t="shared" si="15"/>
        <v>0</v>
      </c>
      <c r="X153" s="148"/>
      <c r="Y153" s="148"/>
      <c r="Z153" s="148"/>
      <c r="AA153" s="150"/>
      <c r="AB153" s="148"/>
      <c r="AC153" s="148"/>
      <c r="AD153" s="150"/>
      <c r="AE153" s="148"/>
      <c r="AF153" s="148"/>
      <c r="AG153" s="150"/>
    </row>
    <row r="154" spans="1:33" ht="24" customHeight="1">
      <c r="A154" s="145"/>
      <c r="B154" s="308"/>
      <c r="C154" s="307"/>
      <c r="D154" s="158"/>
      <c r="E154" s="164"/>
      <c r="F154" s="165"/>
      <c r="G154" s="256" t="s">
        <v>273</v>
      </c>
      <c r="H154" s="167"/>
      <c r="I154" s="167"/>
      <c r="J154" s="167"/>
      <c r="K154" s="168">
        <v>1</v>
      </c>
      <c r="L154" s="259">
        <f t="shared" si="16"/>
        <v>0</v>
      </c>
      <c r="M154" s="162"/>
      <c r="N154" s="259">
        <f t="shared" si="17"/>
        <v>0</v>
      </c>
      <c r="O154" s="163"/>
      <c r="P154" s="263">
        <f t="shared" si="18"/>
        <v>0</v>
      </c>
      <c r="Q154" s="264">
        <f t="shared" si="19"/>
        <v>0</v>
      </c>
      <c r="R154" s="161"/>
      <c r="S154" s="161"/>
      <c r="T154" s="268">
        <f t="shared" si="20"/>
        <v>0</v>
      </c>
      <c r="U154" s="268">
        <f t="shared" si="14"/>
        <v>0</v>
      </c>
      <c r="V154" s="268">
        <f t="shared" si="15"/>
        <v>0</v>
      </c>
      <c r="X154" s="148"/>
      <c r="Y154" s="148"/>
      <c r="Z154" s="148"/>
      <c r="AA154" s="150"/>
      <c r="AB154" s="148"/>
      <c r="AC154" s="148"/>
      <c r="AD154" s="150"/>
      <c r="AE154" s="148"/>
      <c r="AF154" s="148"/>
      <c r="AG154" s="150"/>
    </row>
    <row r="155" spans="1:33" ht="24" customHeight="1">
      <c r="A155" s="145"/>
      <c r="B155" s="308"/>
      <c r="C155" s="307"/>
      <c r="D155" s="158"/>
      <c r="E155" s="164"/>
      <c r="F155" s="165"/>
      <c r="G155" s="256" t="s">
        <v>273</v>
      </c>
      <c r="H155" s="167"/>
      <c r="I155" s="167"/>
      <c r="J155" s="167"/>
      <c r="K155" s="168">
        <v>1</v>
      </c>
      <c r="L155" s="259">
        <f t="shared" si="16"/>
        <v>0</v>
      </c>
      <c r="M155" s="162"/>
      <c r="N155" s="259">
        <f t="shared" si="17"/>
        <v>0</v>
      </c>
      <c r="O155" s="163"/>
      <c r="P155" s="263">
        <f t="shared" si="18"/>
        <v>0</v>
      </c>
      <c r="Q155" s="264">
        <f t="shared" si="19"/>
        <v>0</v>
      </c>
      <c r="R155" s="161"/>
      <c r="S155" s="161"/>
      <c r="T155" s="268">
        <f t="shared" si="20"/>
        <v>0</v>
      </c>
      <c r="U155" s="268">
        <f t="shared" si="14"/>
        <v>0</v>
      </c>
      <c r="V155" s="268">
        <f t="shared" si="15"/>
        <v>0</v>
      </c>
      <c r="X155" s="148"/>
      <c r="Y155" s="148"/>
      <c r="Z155" s="148"/>
      <c r="AA155" s="150"/>
      <c r="AB155" s="148"/>
      <c r="AC155" s="148"/>
      <c r="AD155" s="150"/>
      <c r="AE155" s="148"/>
      <c r="AF155" s="148"/>
      <c r="AG155" s="150"/>
    </row>
    <row r="156" spans="1:33" ht="24" customHeight="1">
      <c r="A156" s="145"/>
      <c r="B156" s="308"/>
      <c r="C156" s="307"/>
      <c r="D156" s="158"/>
      <c r="E156" s="164"/>
      <c r="F156" s="165"/>
      <c r="G156" s="256" t="s">
        <v>273</v>
      </c>
      <c r="H156" s="167"/>
      <c r="I156" s="167"/>
      <c r="J156" s="167"/>
      <c r="K156" s="168">
        <v>1</v>
      </c>
      <c r="L156" s="259">
        <f t="shared" si="16"/>
        <v>0</v>
      </c>
      <c r="M156" s="162"/>
      <c r="N156" s="259">
        <f t="shared" si="17"/>
        <v>0</v>
      </c>
      <c r="O156" s="163"/>
      <c r="P156" s="263">
        <f t="shared" si="18"/>
        <v>0</v>
      </c>
      <c r="Q156" s="264">
        <f t="shared" si="19"/>
        <v>0</v>
      </c>
      <c r="R156" s="161"/>
      <c r="S156" s="161"/>
      <c r="T156" s="268">
        <f t="shared" si="20"/>
        <v>0</v>
      </c>
      <c r="U156" s="268">
        <f t="shared" si="14"/>
        <v>0</v>
      </c>
      <c r="V156" s="268">
        <f t="shared" si="15"/>
        <v>0</v>
      </c>
      <c r="X156" s="148"/>
      <c r="Y156" s="148"/>
      <c r="Z156" s="148"/>
      <c r="AA156" s="150"/>
      <c r="AB156" s="148"/>
      <c r="AC156" s="148"/>
      <c r="AD156" s="150"/>
      <c r="AE156" s="148"/>
      <c r="AF156" s="148"/>
      <c r="AG156" s="150"/>
    </row>
    <row r="157" spans="1:33" ht="24" customHeight="1">
      <c r="A157" s="145"/>
      <c r="B157" s="308"/>
      <c r="C157" s="307"/>
      <c r="D157" s="158"/>
      <c r="E157" s="164"/>
      <c r="F157" s="165"/>
      <c r="G157" s="256" t="s">
        <v>273</v>
      </c>
      <c r="H157" s="167"/>
      <c r="I157" s="167"/>
      <c r="J157" s="167"/>
      <c r="K157" s="168">
        <v>1</v>
      </c>
      <c r="L157" s="259">
        <f t="shared" si="16"/>
        <v>0</v>
      </c>
      <c r="M157" s="162"/>
      <c r="N157" s="259">
        <f t="shared" si="17"/>
        <v>0</v>
      </c>
      <c r="O157" s="163"/>
      <c r="P157" s="263">
        <f t="shared" si="18"/>
        <v>0</v>
      </c>
      <c r="Q157" s="264">
        <f t="shared" si="19"/>
        <v>0</v>
      </c>
      <c r="R157" s="161"/>
      <c r="S157" s="161"/>
      <c r="T157" s="268">
        <f t="shared" si="20"/>
        <v>0</v>
      </c>
      <c r="U157" s="268">
        <f t="shared" si="14"/>
        <v>0</v>
      </c>
      <c r="V157" s="268">
        <f t="shared" si="15"/>
        <v>0</v>
      </c>
      <c r="X157" s="148"/>
      <c r="Y157" s="148"/>
      <c r="Z157" s="148"/>
      <c r="AA157" s="150"/>
      <c r="AB157" s="148"/>
      <c r="AC157" s="148"/>
      <c r="AD157" s="150"/>
      <c r="AE157" s="148"/>
      <c r="AF157" s="148"/>
      <c r="AG157" s="150"/>
    </row>
    <row r="158" spans="1:33" ht="24" customHeight="1">
      <c r="A158" s="145"/>
      <c r="B158" s="308"/>
      <c r="C158" s="307"/>
      <c r="D158" s="158"/>
      <c r="E158" s="164"/>
      <c r="F158" s="165"/>
      <c r="G158" s="256" t="s">
        <v>273</v>
      </c>
      <c r="H158" s="167"/>
      <c r="I158" s="167"/>
      <c r="J158" s="167"/>
      <c r="K158" s="168">
        <v>1</v>
      </c>
      <c r="L158" s="259">
        <f t="shared" si="16"/>
        <v>0</v>
      </c>
      <c r="M158" s="162"/>
      <c r="N158" s="259">
        <f t="shared" si="17"/>
        <v>0</v>
      </c>
      <c r="O158" s="163"/>
      <c r="P158" s="263">
        <f t="shared" si="18"/>
        <v>0</v>
      </c>
      <c r="Q158" s="264">
        <f t="shared" si="19"/>
        <v>0</v>
      </c>
      <c r="R158" s="161"/>
      <c r="S158" s="161"/>
      <c r="T158" s="268">
        <f t="shared" si="20"/>
        <v>0</v>
      </c>
      <c r="U158" s="268">
        <f t="shared" si="14"/>
        <v>0</v>
      </c>
      <c r="V158" s="268">
        <f t="shared" si="15"/>
        <v>0</v>
      </c>
      <c r="X158" s="148"/>
      <c r="Y158" s="148"/>
      <c r="Z158" s="148"/>
      <c r="AA158" s="150"/>
      <c r="AB158" s="148"/>
      <c r="AC158" s="148"/>
      <c r="AD158" s="150"/>
      <c r="AE158" s="148"/>
      <c r="AF158" s="148"/>
      <c r="AG158" s="150"/>
    </row>
    <row r="159" spans="1:33" ht="24" customHeight="1">
      <c r="A159" s="145"/>
      <c r="B159" s="308"/>
      <c r="C159" s="307"/>
      <c r="D159" s="158"/>
      <c r="E159" s="164"/>
      <c r="F159" s="165"/>
      <c r="G159" s="256" t="s">
        <v>273</v>
      </c>
      <c r="H159" s="167"/>
      <c r="I159" s="167"/>
      <c r="J159" s="167"/>
      <c r="K159" s="168">
        <v>1</v>
      </c>
      <c r="L159" s="259">
        <f t="shared" si="16"/>
        <v>0</v>
      </c>
      <c r="M159" s="162"/>
      <c r="N159" s="259">
        <f t="shared" si="17"/>
        <v>0</v>
      </c>
      <c r="O159" s="163"/>
      <c r="P159" s="263">
        <f t="shared" si="18"/>
        <v>0</v>
      </c>
      <c r="Q159" s="264">
        <f t="shared" si="19"/>
        <v>0</v>
      </c>
      <c r="R159" s="161"/>
      <c r="S159" s="161"/>
      <c r="T159" s="268">
        <f t="shared" si="20"/>
        <v>0</v>
      </c>
      <c r="U159" s="268">
        <f t="shared" si="14"/>
        <v>0</v>
      </c>
      <c r="V159" s="268">
        <f t="shared" si="15"/>
        <v>0</v>
      </c>
      <c r="X159" s="148"/>
      <c r="Y159" s="148"/>
      <c r="Z159" s="148"/>
      <c r="AA159" s="150"/>
      <c r="AB159" s="148"/>
      <c r="AC159" s="148"/>
      <c r="AD159" s="150"/>
      <c r="AE159" s="148"/>
      <c r="AF159" s="148"/>
      <c r="AG159" s="150"/>
    </row>
    <row r="160" spans="1:33" ht="24" customHeight="1">
      <c r="A160" s="145"/>
      <c r="B160" s="308"/>
      <c r="C160" s="307"/>
      <c r="D160" s="158"/>
      <c r="E160" s="164"/>
      <c r="F160" s="165"/>
      <c r="G160" s="256" t="s">
        <v>273</v>
      </c>
      <c r="H160" s="167"/>
      <c r="I160" s="167"/>
      <c r="J160" s="167"/>
      <c r="K160" s="168">
        <v>1</v>
      </c>
      <c r="L160" s="259">
        <f t="shared" si="16"/>
        <v>0</v>
      </c>
      <c r="M160" s="162"/>
      <c r="N160" s="259">
        <f t="shared" si="17"/>
        <v>0</v>
      </c>
      <c r="O160" s="163"/>
      <c r="P160" s="263">
        <f t="shared" si="18"/>
        <v>0</v>
      </c>
      <c r="Q160" s="264">
        <f t="shared" si="19"/>
        <v>0</v>
      </c>
      <c r="R160" s="161"/>
      <c r="S160" s="161"/>
      <c r="T160" s="268">
        <f t="shared" si="20"/>
        <v>0</v>
      </c>
      <c r="U160" s="268">
        <f t="shared" si="14"/>
        <v>0</v>
      </c>
      <c r="V160" s="268">
        <f t="shared" si="15"/>
        <v>0</v>
      </c>
      <c r="X160" s="148"/>
      <c r="Y160" s="148"/>
      <c r="Z160" s="148"/>
      <c r="AA160" s="150"/>
      <c r="AB160" s="148"/>
      <c r="AC160" s="148"/>
      <c r="AD160" s="150"/>
      <c r="AE160" s="148"/>
      <c r="AF160" s="148"/>
      <c r="AG160" s="150"/>
    </row>
    <row r="161" spans="1:33" ht="24" customHeight="1">
      <c r="A161" s="145"/>
      <c r="B161" s="308"/>
      <c r="C161" s="307"/>
      <c r="D161" s="158"/>
      <c r="E161" s="164"/>
      <c r="F161" s="165"/>
      <c r="G161" s="256" t="s">
        <v>273</v>
      </c>
      <c r="H161" s="167"/>
      <c r="I161" s="167"/>
      <c r="J161" s="167"/>
      <c r="K161" s="168">
        <v>1</v>
      </c>
      <c r="L161" s="259">
        <f t="shared" si="16"/>
        <v>0</v>
      </c>
      <c r="M161" s="162"/>
      <c r="N161" s="259">
        <f t="shared" si="17"/>
        <v>0</v>
      </c>
      <c r="O161" s="163"/>
      <c r="P161" s="263">
        <f t="shared" si="18"/>
        <v>0</v>
      </c>
      <c r="Q161" s="264">
        <f t="shared" si="19"/>
        <v>0</v>
      </c>
      <c r="R161" s="161"/>
      <c r="S161" s="161"/>
      <c r="T161" s="268">
        <f t="shared" si="20"/>
        <v>0</v>
      </c>
      <c r="U161" s="268">
        <f t="shared" si="14"/>
        <v>0</v>
      </c>
      <c r="V161" s="268">
        <f t="shared" si="15"/>
        <v>0</v>
      </c>
      <c r="X161" s="148"/>
      <c r="Y161" s="148"/>
      <c r="Z161" s="148"/>
      <c r="AA161" s="150"/>
      <c r="AB161" s="148"/>
      <c r="AC161" s="148"/>
      <c r="AD161" s="150"/>
      <c r="AE161" s="148"/>
      <c r="AF161" s="148"/>
      <c r="AG161" s="150"/>
    </row>
    <row r="162" spans="1:33" ht="24" customHeight="1">
      <c r="A162" s="145"/>
      <c r="B162" s="308"/>
      <c r="C162" s="307"/>
      <c r="D162" s="158"/>
      <c r="E162" s="164"/>
      <c r="F162" s="165"/>
      <c r="G162" s="256" t="s">
        <v>273</v>
      </c>
      <c r="H162" s="167"/>
      <c r="I162" s="167"/>
      <c r="J162" s="167"/>
      <c r="K162" s="168">
        <v>1</v>
      </c>
      <c r="L162" s="259">
        <f t="shared" si="16"/>
        <v>0</v>
      </c>
      <c r="M162" s="162"/>
      <c r="N162" s="259">
        <f t="shared" si="17"/>
        <v>0</v>
      </c>
      <c r="O162" s="163"/>
      <c r="P162" s="263">
        <f t="shared" si="18"/>
        <v>0</v>
      </c>
      <c r="Q162" s="264">
        <f t="shared" si="19"/>
        <v>0</v>
      </c>
      <c r="R162" s="161"/>
      <c r="S162" s="161"/>
      <c r="T162" s="268">
        <f t="shared" si="20"/>
        <v>0</v>
      </c>
      <c r="U162" s="268">
        <f t="shared" si="14"/>
        <v>0</v>
      </c>
      <c r="V162" s="268">
        <f t="shared" si="15"/>
        <v>0</v>
      </c>
      <c r="X162" s="148"/>
      <c r="Y162" s="148"/>
      <c r="Z162" s="148"/>
      <c r="AA162" s="150"/>
      <c r="AB162" s="148"/>
      <c r="AC162" s="148"/>
      <c r="AD162" s="150"/>
      <c r="AE162" s="148"/>
      <c r="AF162" s="148"/>
      <c r="AG162" s="150"/>
    </row>
    <row r="163" spans="1:33" ht="24" customHeight="1">
      <c r="A163" s="145"/>
      <c r="B163" s="308"/>
      <c r="C163" s="307"/>
      <c r="D163" s="158"/>
      <c r="E163" s="164"/>
      <c r="F163" s="165"/>
      <c r="G163" s="256" t="s">
        <v>273</v>
      </c>
      <c r="H163" s="167"/>
      <c r="I163" s="167"/>
      <c r="J163" s="167"/>
      <c r="K163" s="168">
        <v>1</v>
      </c>
      <c r="L163" s="259">
        <f t="shared" si="16"/>
        <v>0</v>
      </c>
      <c r="M163" s="162"/>
      <c r="N163" s="259">
        <f t="shared" si="17"/>
        <v>0</v>
      </c>
      <c r="O163" s="163"/>
      <c r="P163" s="263">
        <f t="shared" si="18"/>
        <v>0</v>
      </c>
      <c r="Q163" s="264">
        <f t="shared" si="19"/>
        <v>0</v>
      </c>
      <c r="R163" s="161"/>
      <c r="S163" s="161"/>
      <c r="T163" s="268">
        <f t="shared" si="20"/>
        <v>0</v>
      </c>
      <c r="U163" s="268">
        <f t="shared" si="14"/>
        <v>0</v>
      </c>
      <c r="V163" s="268">
        <f t="shared" si="15"/>
        <v>0</v>
      </c>
      <c r="X163" s="148"/>
      <c r="Y163" s="148"/>
      <c r="Z163" s="148"/>
      <c r="AA163" s="150"/>
      <c r="AB163" s="148"/>
      <c r="AC163" s="148"/>
      <c r="AD163" s="150"/>
      <c r="AE163" s="148"/>
      <c r="AF163" s="148"/>
      <c r="AG163" s="150"/>
    </row>
    <row r="164" spans="1:33" ht="24" customHeight="1">
      <c r="A164" s="145"/>
      <c r="B164" s="308"/>
      <c r="C164" s="307"/>
      <c r="D164" s="158"/>
      <c r="E164" s="216"/>
      <c r="F164" s="217"/>
      <c r="G164" s="272" t="s">
        <v>273</v>
      </c>
      <c r="H164" s="218"/>
      <c r="I164" s="219"/>
      <c r="J164" s="219"/>
      <c r="K164" s="220">
        <v>1</v>
      </c>
      <c r="L164" s="278">
        <f t="shared" si="16"/>
        <v>0</v>
      </c>
      <c r="M164" s="221"/>
      <c r="N164" s="278">
        <f t="shared" si="17"/>
        <v>0</v>
      </c>
      <c r="O164" s="222"/>
      <c r="P164" s="286">
        <f t="shared" si="18"/>
        <v>0</v>
      </c>
      <c r="Q164" s="287">
        <f t="shared" si="19"/>
        <v>0</v>
      </c>
      <c r="R164" s="223"/>
      <c r="S164" s="223"/>
      <c r="T164" s="294">
        <f t="shared" si="20"/>
        <v>0</v>
      </c>
      <c r="U164" s="294">
        <f t="shared" si="14"/>
        <v>0</v>
      </c>
      <c r="V164" s="294">
        <f t="shared" si="15"/>
        <v>0</v>
      </c>
      <c r="X164" s="148"/>
      <c r="Y164" s="148"/>
      <c r="Z164" s="148"/>
      <c r="AA164" s="150"/>
      <c r="AB164" s="148"/>
      <c r="AC164" s="148"/>
      <c r="AD164" s="150"/>
      <c r="AE164" s="148"/>
      <c r="AF164" s="148"/>
      <c r="AG164" s="150"/>
    </row>
    <row r="165" spans="1:33" ht="24" customHeight="1">
      <c r="A165" s="145"/>
      <c r="B165" s="917" t="s">
        <v>287</v>
      </c>
      <c r="C165" s="297"/>
      <c r="D165" s="298"/>
      <c r="E165" s="299"/>
      <c r="F165" s="299"/>
      <c r="G165" s="243"/>
      <c r="H165" s="300"/>
      <c r="I165" s="300"/>
      <c r="J165" s="300"/>
      <c r="K165" s="301"/>
      <c r="L165" s="274">
        <f>SUM(L98:L164)</f>
        <v>0</v>
      </c>
      <c r="M165" s="302"/>
      <c r="N165" s="274">
        <f>SUM(N4:N164)</f>
        <v>0</v>
      </c>
      <c r="O165" s="303"/>
      <c r="P165" s="274">
        <f>SUM(P61:P164)</f>
        <v>0</v>
      </c>
      <c r="Q165" s="274">
        <f>SUM(Q61:Q164)</f>
        <v>0</v>
      </c>
      <c r="R165" s="289"/>
      <c r="S165" s="289"/>
      <c r="T165" s="290"/>
      <c r="U165" s="292">
        <f>SUM(U61:U164)</f>
        <v>0</v>
      </c>
      <c r="V165" s="292">
        <f>SUM(V61:V164)</f>
        <v>0</v>
      </c>
      <c r="X165" s="148"/>
      <c r="Y165" s="148"/>
      <c r="Z165" s="148"/>
      <c r="AA165" s="150"/>
      <c r="AB165" s="148"/>
      <c r="AC165" s="148"/>
      <c r="AD165" s="150"/>
      <c r="AE165" s="148"/>
      <c r="AF165" s="148"/>
      <c r="AG165" s="150"/>
    </row>
    <row r="166" spans="1:33" ht="24" customHeight="1">
      <c r="A166" s="145"/>
      <c r="B166" s="917"/>
      <c r="C166" s="297"/>
      <c r="D166" s="298"/>
      <c r="E166" s="299"/>
      <c r="F166" s="299"/>
      <c r="G166" s="243"/>
      <c r="H166" s="300"/>
      <c r="I166" s="300"/>
      <c r="J166" s="300"/>
      <c r="K166" s="301"/>
      <c r="L166" s="274">
        <f>ROUNDDOWN(L165,2)</f>
        <v>0</v>
      </c>
      <c r="M166" s="302"/>
      <c r="N166" s="274">
        <f>ROUNDDOWN(N165,2)</f>
        <v>0</v>
      </c>
      <c r="O166" s="303"/>
      <c r="P166" s="274">
        <f>ROUNDDOWN(P165,2)</f>
        <v>0</v>
      </c>
      <c r="Q166" s="274">
        <f>ROUNDDOWN(Q165,2)</f>
        <v>0</v>
      </c>
      <c r="R166" s="289"/>
      <c r="S166" s="289"/>
      <c r="T166" s="290" t="s">
        <v>288</v>
      </c>
      <c r="U166" s="292">
        <f>ROUNDDOWN(U165,-2)</f>
        <v>0</v>
      </c>
      <c r="V166" s="292">
        <f>ROUNDDOWN(V165,-2)</f>
        <v>0</v>
      </c>
      <c r="X166" s="148"/>
      <c r="Y166" s="148"/>
      <c r="Z166" s="148"/>
      <c r="AA166" s="150"/>
      <c r="AB166" s="148"/>
      <c r="AC166" s="148"/>
      <c r="AD166" s="150"/>
      <c r="AE166" s="148"/>
      <c r="AF166" s="148"/>
      <c r="AG166" s="150"/>
    </row>
    <row r="167" spans="1:33" ht="24" customHeight="1">
      <c r="A167" s="145"/>
      <c r="B167" s="224"/>
      <c r="C167" s="225"/>
      <c r="D167" s="226"/>
      <c r="E167" s="224"/>
      <c r="F167" s="224"/>
      <c r="G167" s="148"/>
      <c r="H167" s="227"/>
      <c r="I167" s="227"/>
      <c r="J167" s="227"/>
      <c r="K167" s="228"/>
      <c r="L167" s="229"/>
      <c r="M167" s="230"/>
      <c r="N167" s="231"/>
      <c r="O167" s="232"/>
      <c r="P167" s="229"/>
      <c r="Q167" s="229"/>
      <c r="R167" s="233"/>
      <c r="S167" s="233"/>
      <c r="T167" s="234"/>
      <c r="U167" s="235"/>
      <c r="V167" s="235"/>
      <c r="X167" s="148"/>
      <c r="Y167" s="148"/>
      <c r="Z167" s="148"/>
      <c r="AA167" s="150"/>
      <c r="AB167" s="148"/>
      <c r="AC167" s="148"/>
      <c r="AD167" s="150"/>
      <c r="AE167" s="148"/>
      <c r="AF167" s="148"/>
      <c r="AG167" s="150"/>
    </row>
    <row r="168" spans="1:33" ht="24" customHeight="1">
      <c r="A168" s="145"/>
      <c r="B168" s="224"/>
      <c r="C168" s="225"/>
      <c r="D168" s="915" t="s">
        <v>317</v>
      </c>
      <c r="E168" s="916"/>
      <c r="F168" s="237" t="s">
        <v>318</v>
      </c>
      <c r="G168" s="238" t="s">
        <v>319</v>
      </c>
      <c r="H168" s="239" t="s">
        <v>320</v>
      </c>
      <c r="I168" s="240" t="s">
        <v>321</v>
      </c>
      <c r="J168" s="236" t="s">
        <v>322</v>
      </c>
      <c r="K168" s="241" t="s">
        <v>328</v>
      </c>
      <c r="L168" s="236" t="s">
        <v>322</v>
      </c>
      <c r="M168" s="230"/>
      <c r="N168" s="231"/>
      <c r="O168" s="232"/>
      <c r="P168" s="229"/>
      <c r="Q168" s="229"/>
      <c r="T168" s="234"/>
      <c r="U168" s="235"/>
      <c r="V168" s="235"/>
      <c r="X168" s="148"/>
      <c r="Y168" s="148"/>
      <c r="Z168" s="148"/>
      <c r="AA168" s="150"/>
      <c r="AB168" s="148"/>
      <c r="AC168" s="148"/>
      <c r="AD168" s="150"/>
      <c r="AE168" s="148"/>
      <c r="AF168" s="148"/>
      <c r="AG168" s="150"/>
    </row>
    <row r="169" spans="1:33" ht="24" customHeight="1">
      <c r="A169" s="145"/>
      <c r="B169" s="150"/>
      <c r="C169" s="150"/>
      <c r="D169" s="242" t="s">
        <v>323</v>
      </c>
      <c r="E169" s="503">
        <v>20000</v>
      </c>
      <c r="F169" s="367">
        <v>23400</v>
      </c>
      <c r="G169" s="367">
        <f>IF(F169="",E169,IF(F169&gt;E169,E169,F169))</f>
        <v>20000</v>
      </c>
      <c r="H169" s="244"/>
      <c r="I169" s="295">
        <f>ROUNDDOWN(((P60+Q60)*H169),0)</f>
        <v>0</v>
      </c>
      <c r="J169" s="502">
        <f>I169*E169</f>
        <v>0</v>
      </c>
      <c r="K169" s="295">
        <f>ROUNDDOWN((P60*H169),0)</f>
        <v>0</v>
      </c>
      <c r="L169" s="502">
        <f>G169*K169</f>
        <v>0</v>
      </c>
      <c r="M169" s="150"/>
      <c r="N169" s="150"/>
      <c r="O169" s="150"/>
      <c r="P169" s="150"/>
      <c r="Q169" s="150"/>
      <c r="T169" s="150"/>
      <c r="U169" s="150"/>
      <c r="V169" s="150"/>
      <c r="W169" s="150"/>
    </row>
    <row r="170" spans="1:33" ht="24" customHeight="1">
      <c r="A170" s="145"/>
      <c r="B170" s="150"/>
      <c r="C170" s="150"/>
      <c r="D170" s="245" t="s">
        <v>324</v>
      </c>
      <c r="E170" s="503">
        <v>15000</v>
      </c>
      <c r="F170" s="367">
        <v>17500</v>
      </c>
      <c r="G170" s="367">
        <f>IF(F170="",E170,IF(F170&gt;E170,E170,F170))</f>
        <v>15000</v>
      </c>
      <c r="H170" s="246"/>
      <c r="I170" s="295">
        <f>ROUNDDOWN((I169*0.15),0)</f>
        <v>0</v>
      </c>
      <c r="J170" s="502">
        <f>I170*E170</f>
        <v>0</v>
      </c>
      <c r="K170" s="295">
        <f>ROUNDDOWN((K169*0.15),0)</f>
        <v>0</v>
      </c>
      <c r="L170" s="502">
        <f>G170*K170</f>
        <v>0</v>
      </c>
      <c r="M170" s="150"/>
      <c r="N170" s="150"/>
      <c r="O170" s="150"/>
      <c r="P170" s="150"/>
      <c r="Q170" s="150"/>
      <c r="T170" s="150"/>
      <c r="U170" s="150"/>
      <c r="V170" s="150"/>
      <c r="W170" s="150"/>
    </row>
    <row r="171" spans="1:33" ht="24" customHeight="1">
      <c r="A171" s="145"/>
      <c r="B171" s="150"/>
      <c r="C171" s="150"/>
      <c r="D171" s="245" t="s">
        <v>325</v>
      </c>
      <c r="E171" s="503">
        <v>20000</v>
      </c>
      <c r="F171" s="367">
        <v>23400</v>
      </c>
      <c r="G171" s="367">
        <f>IF(F171="",E171,IF(F171&gt;E171,E171,F171))</f>
        <v>20000</v>
      </c>
      <c r="H171" s="244"/>
      <c r="I171" s="295">
        <f>ROUNDDOWN(((P166+Q166)*H171),0)</f>
        <v>0</v>
      </c>
      <c r="J171" s="502">
        <f>I171*E171</f>
        <v>0</v>
      </c>
      <c r="K171" s="295">
        <f>ROUNDDOWN((P166*H171),0)</f>
        <v>0</v>
      </c>
      <c r="L171" s="502">
        <f>G171*K171</f>
        <v>0</v>
      </c>
      <c r="M171" s="150"/>
      <c r="N171" s="150"/>
      <c r="O171" s="150"/>
      <c r="P171" s="150"/>
      <c r="Q171" s="150"/>
      <c r="T171" s="150"/>
      <c r="U171" s="150"/>
      <c r="V171" s="150"/>
      <c r="W171" s="150"/>
    </row>
    <row r="172" spans="1:33" ht="24" customHeight="1">
      <c r="A172" s="145"/>
      <c r="B172" s="150"/>
      <c r="C172" s="150"/>
      <c r="D172" s="245" t="s">
        <v>326</v>
      </c>
      <c r="E172" s="503">
        <v>15000</v>
      </c>
      <c r="F172" s="367">
        <v>17500</v>
      </c>
      <c r="G172" s="367">
        <f>IF(F172="",E172,IF(F172&gt;E172,E172,F172))</f>
        <v>15000</v>
      </c>
      <c r="H172" s="246"/>
      <c r="I172" s="295">
        <f>ROUNDDOWN((I171*0.15),0)</f>
        <v>0</v>
      </c>
      <c r="J172" s="502">
        <f>I172*E172</f>
        <v>0</v>
      </c>
      <c r="K172" s="295">
        <f>ROUNDDOWN((K171*0.15),0)</f>
        <v>0</v>
      </c>
      <c r="L172" s="502">
        <f>G172*K172</f>
        <v>0</v>
      </c>
      <c r="M172" s="150"/>
      <c r="N172" s="150"/>
      <c r="O172" s="150"/>
      <c r="P172" s="150"/>
      <c r="Q172" s="150"/>
      <c r="T172" s="150"/>
      <c r="U172" s="150"/>
      <c r="V172" s="150"/>
      <c r="W172" s="150"/>
    </row>
  </sheetData>
  <mergeCells count="20">
    <mergeCell ref="D168:E168"/>
    <mergeCell ref="Z2:Z3"/>
    <mergeCell ref="X2:X3"/>
    <mergeCell ref="Y2:Y3"/>
    <mergeCell ref="V2:V3"/>
    <mergeCell ref="U2:U3"/>
    <mergeCell ref="B59:B60"/>
    <mergeCell ref="B165:B166"/>
    <mergeCell ref="T2:T3"/>
    <mergeCell ref="F2:F3"/>
    <mergeCell ref="H2:L2"/>
    <mergeCell ref="D2:D3"/>
    <mergeCell ref="E2:E3"/>
    <mergeCell ref="O2:Q2"/>
    <mergeCell ref="G2:G3"/>
    <mergeCell ref="M2:M3"/>
    <mergeCell ref="S2:S3"/>
    <mergeCell ref="N2:N3"/>
    <mergeCell ref="B2:B3"/>
    <mergeCell ref="C2:C3"/>
  </mergeCells>
  <phoneticPr fontId="57"/>
  <printOptions horizontalCentered="1" verticalCentered="1"/>
  <pageMargins left="0.6692913385826772" right="0.39370078740157483" top="0.78740157480314965" bottom="0.78740157480314965" header="0.51181102362204722" footer="0.19685039370078741"/>
  <pageSetup paperSize="9" scale="71" firstPageNumber="4" fitToHeight="0" orientation="landscape" verticalDpi="300" r:id="rId1"/>
  <headerFooter alignWithMargins="0">
    <oddFooter>&amp;R&amp;10&amp;A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B126"/>
  <sheetViews>
    <sheetView view="pageBreakPreview" zoomScale="90" zoomScaleNormal="100" zoomScaleSheetLayoutView="90" workbookViewId="0">
      <selection activeCell="A25" sqref="A25:BQ28"/>
    </sheetView>
  </sheetViews>
  <sheetFormatPr defaultColWidth="1.25" defaultRowHeight="7.9" customHeight="1"/>
  <cols>
    <col min="1" max="16384" width="1.25" style="15"/>
  </cols>
  <sheetData>
    <row r="1" spans="1:138" ht="7.9" customHeight="1">
      <c r="A1" s="5"/>
      <c r="B1" s="924" t="s">
        <v>553</v>
      </c>
      <c r="C1" s="924"/>
      <c r="D1" s="924"/>
      <c r="E1" s="924"/>
      <c r="F1" s="924"/>
      <c r="G1" s="924"/>
      <c r="H1" s="924"/>
      <c r="I1" s="924"/>
      <c r="J1" s="924"/>
      <c r="K1" s="924"/>
      <c r="L1" s="924"/>
      <c r="M1" s="924"/>
      <c r="N1" s="924"/>
      <c r="O1" s="924"/>
      <c r="P1" s="924"/>
      <c r="Q1" s="924"/>
      <c r="R1" s="924"/>
      <c r="S1" s="924"/>
      <c r="T1" s="924"/>
      <c r="U1" s="924"/>
      <c r="V1" s="924"/>
      <c r="W1" s="924"/>
      <c r="AT1" s="5"/>
      <c r="AU1" s="5"/>
      <c r="AV1" s="5"/>
      <c r="AW1" s="5"/>
      <c r="AX1" s="5"/>
      <c r="AY1" s="5"/>
      <c r="AZ1" s="5"/>
      <c r="BA1" s="5"/>
      <c r="BB1" s="5"/>
      <c r="BC1" s="5"/>
      <c r="BD1" s="5"/>
      <c r="BE1" s="5"/>
      <c r="BF1" s="5"/>
      <c r="BR1" s="5"/>
      <c r="BS1" s="924" t="s">
        <v>553</v>
      </c>
      <c r="BT1" s="924"/>
      <c r="BU1" s="924"/>
      <c r="BV1" s="924"/>
      <c r="BW1" s="924"/>
      <c r="BX1" s="924"/>
      <c r="BY1" s="924"/>
      <c r="BZ1" s="924"/>
      <c r="CA1" s="924"/>
      <c r="CB1" s="924"/>
      <c r="CC1" s="924"/>
      <c r="CD1" s="924"/>
      <c r="CE1" s="924"/>
      <c r="CF1" s="924"/>
      <c r="CG1" s="924"/>
      <c r="CH1" s="924"/>
      <c r="CI1" s="924"/>
      <c r="CJ1" s="924"/>
      <c r="CK1" s="924"/>
      <c r="CL1" s="924"/>
      <c r="CM1" s="924"/>
      <c r="CN1" s="924"/>
      <c r="DK1" s="5"/>
      <c r="DL1" s="5"/>
      <c r="DM1" s="5"/>
      <c r="DN1" s="5"/>
      <c r="DO1" s="5"/>
      <c r="DP1" s="5"/>
      <c r="DQ1" s="5"/>
      <c r="DR1" s="5"/>
      <c r="DS1" s="5"/>
      <c r="DT1" s="5"/>
      <c r="DU1" s="5"/>
      <c r="DV1" s="5"/>
      <c r="DW1" s="5"/>
    </row>
    <row r="2" spans="1:138" ht="7.9" customHeight="1">
      <c r="A2" s="5"/>
      <c r="B2" s="924"/>
      <c r="C2" s="924"/>
      <c r="D2" s="924"/>
      <c r="E2" s="924"/>
      <c r="F2" s="924"/>
      <c r="G2" s="924"/>
      <c r="H2" s="924"/>
      <c r="I2" s="924"/>
      <c r="J2" s="924"/>
      <c r="K2" s="924"/>
      <c r="L2" s="924"/>
      <c r="M2" s="924"/>
      <c r="N2" s="924"/>
      <c r="O2" s="924"/>
      <c r="P2" s="924"/>
      <c r="Q2" s="924"/>
      <c r="R2" s="924"/>
      <c r="S2" s="924"/>
      <c r="T2" s="924"/>
      <c r="U2" s="924"/>
      <c r="V2" s="924"/>
      <c r="W2" s="924"/>
      <c r="AT2" s="5"/>
      <c r="AU2" s="5"/>
      <c r="AV2" s="5"/>
      <c r="AW2" s="5"/>
      <c r="AX2" s="5"/>
      <c r="AY2" s="5"/>
      <c r="AZ2" s="5"/>
      <c r="BA2" s="5"/>
      <c r="BB2" s="5"/>
      <c r="BC2" s="5"/>
      <c r="BD2" s="5"/>
      <c r="BE2" s="5"/>
      <c r="BF2" s="5"/>
      <c r="BR2" s="5"/>
      <c r="BS2" s="924"/>
      <c r="BT2" s="924"/>
      <c r="BU2" s="924"/>
      <c r="BV2" s="924"/>
      <c r="BW2" s="924"/>
      <c r="BX2" s="924"/>
      <c r="BY2" s="924"/>
      <c r="BZ2" s="924"/>
      <c r="CA2" s="924"/>
      <c r="CB2" s="924"/>
      <c r="CC2" s="924"/>
      <c r="CD2" s="924"/>
      <c r="CE2" s="924"/>
      <c r="CF2" s="924"/>
      <c r="CG2" s="924"/>
      <c r="CH2" s="924"/>
      <c r="CI2" s="924"/>
      <c r="CJ2" s="924"/>
      <c r="CK2" s="924"/>
      <c r="CL2" s="924"/>
      <c r="CM2" s="924"/>
      <c r="CN2" s="924"/>
      <c r="DK2" s="5"/>
      <c r="DL2" s="5"/>
      <c r="DM2" s="5"/>
      <c r="DN2" s="5"/>
      <c r="DO2" s="5"/>
      <c r="DP2" s="5"/>
      <c r="DQ2" s="5"/>
      <c r="DR2" s="5"/>
      <c r="DS2" s="5"/>
      <c r="DT2" s="5"/>
      <c r="DU2" s="5"/>
      <c r="DV2" s="5"/>
      <c r="DW2" s="5"/>
    </row>
    <row r="6" spans="1:138" ht="7.9" customHeight="1">
      <c r="A6" s="925" t="s">
        <v>554</v>
      </c>
      <c r="B6" s="925"/>
      <c r="C6" s="925"/>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5"/>
      <c r="AY6" s="925"/>
      <c r="AZ6" s="925"/>
      <c r="BA6" s="925"/>
      <c r="BB6" s="925"/>
      <c r="BC6" s="925"/>
      <c r="BD6" s="925"/>
      <c r="BE6" s="925"/>
      <c r="BF6" s="925"/>
      <c r="BG6" s="925"/>
      <c r="BH6" s="925"/>
      <c r="BI6" s="925"/>
      <c r="BJ6" s="925"/>
      <c r="BK6" s="925"/>
      <c r="BL6" s="925"/>
      <c r="BM6" s="925"/>
      <c r="BN6" s="925"/>
      <c r="BO6" s="925"/>
      <c r="BP6" s="925"/>
      <c r="BQ6" s="925"/>
      <c r="BR6" s="925" t="s">
        <v>554</v>
      </c>
      <c r="BS6" s="925"/>
      <c r="BT6" s="925"/>
      <c r="BU6" s="925"/>
      <c r="BV6" s="925"/>
      <c r="BW6" s="925"/>
      <c r="BX6" s="925"/>
      <c r="BY6" s="925"/>
      <c r="BZ6" s="925"/>
      <c r="CA6" s="925"/>
      <c r="CB6" s="925"/>
      <c r="CC6" s="925"/>
      <c r="CD6" s="925"/>
      <c r="CE6" s="925"/>
      <c r="CF6" s="925"/>
      <c r="CG6" s="925"/>
      <c r="CH6" s="925"/>
      <c r="CI6" s="925"/>
      <c r="CJ6" s="925"/>
      <c r="CK6" s="925"/>
      <c r="CL6" s="925"/>
      <c r="CM6" s="925"/>
      <c r="CN6" s="925"/>
      <c r="CO6" s="925"/>
      <c r="CP6" s="925"/>
      <c r="CQ6" s="925"/>
      <c r="CR6" s="925"/>
      <c r="CS6" s="925"/>
      <c r="CT6" s="925"/>
      <c r="CU6" s="925"/>
      <c r="CV6" s="925"/>
      <c r="CW6" s="925"/>
      <c r="CX6" s="925"/>
      <c r="CY6" s="925"/>
      <c r="CZ6" s="925"/>
      <c r="DA6" s="925"/>
      <c r="DB6" s="925"/>
      <c r="DC6" s="925"/>
      <c r="DD6" s="925"/>
      <c r="DE6" s="925"/>
      <c r="DF6" s="925"/>
      <c r="DG6" s="925"/>
      <c r="DH6" s="925"/>
      <c r="DI6" s="925"/>
      <c r="DJ6" s="925"/>
      <c r="DK6" s="925"/>
      <c r="DL6" s="925"/>
      <c r="DM6" s="925"/>
      <c r="DN6" s="925"/>
      <c r="DO6" s="925"/>
      <c r="DP6" s="925"/>
      <c r="DQ6" s="925"/>
      <c r="DR6" s="925"/>
      <c r="DS6" s="925"/>
      <c r="DT6" s="925"/>
      <c r="DU6" s="925"/>
      <c r="DV6" s="925"/>
      <c r="DW6" s="925"/>
      <c r="DX6" s="925"/>
      <c r="DY6" s="925"/>
      <c r="DZ6" s="925"/>
      <c r="EA6" s="925"/>
      <c r="EB6" s="925"/>
      <c r="EC6" s="925"/>
      <c r="ED6" s="925"/>
      <c r="EE6" s="925"/>
      <c r="EF6" s="925"/>
      <c r="EG6" s="925"/>
      <c r="EH6" s="925"/>
    </row>
    <row r="7" spans="1:138" ht="7.9" customHeight="1">
      <c r="A7" s="925"/>
      <c r="B7" s="925"/>
      <c r="C7" s="925"/>
      <c r="D7" s="925"/>
      <c r="E7" s="925"/>
      <c r="F7" s="925"/>
      <c r="G7" s="925"/>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c r="BO7" s="925"/>
      <c r="BP7" s="925"/>
      <c r="BQ7" s="925"/>
      <c r="BR7" s="925"/>
      <c r="BS7" s="925"/>
      <c r="BT7" s="925"/>
      <c r="BU7" s="925"/>
      <c r="BV7" s="925"/>
      <c r="BW7" s="925"/>
      <c r="BX7" s="925"/>
      <c r="BY7" s="925"/>
      <c r="BZ7" s="925"/>
      <c r="CA7" s="925"/>
      <c r="CB7" s="925"/>
      <c r="CC7" s="925"/>
      <c r="CD7" s="925"/>
      <c r="CE7" s="925"/>
      <c r="CF7" s="925"/>
      <c r="CG7" s="925"/>
      <c r="CH7" s="925"/>
      <c r="CI7" s="925"/>
      <c r="CJ7" s="925"/>
      <c r="CK7" s="925"/>
      <c r="CL7" s="925"/>
      <c r="CM7" s="925"/>
      <c r="CN7" s="925"/>
      <c r="CO7" s="925"/>
      <c r="CP7" s="925"/>
      <c r="CQ7" s="925"/>
      <c r="CR7" s="925"/>
      <c r="CS7" s="925"/>
      <c r="CT7" s="925"/>
      <c r="CU7" s="925"/>
      <c r="CV7" s="925"/>
      <c r="CW7" s="925"/>
      <c r="CX7" s="925"/>
      <c r="CY7" s="925"/>
      <c r="CZ7" s="925"/>
      <c r="DA7" s="925"/>
      <c r="DB7" s="925"/>
      <c r="DC7" s="925"/>
      <c r="DD7" s="925"/>
      <c r="DE7" s="925"/>
      <c r="DF7" s="925"/>
      <c r="DG7" s="925"/>
      <c r="DH7" s="925"/>
      <c r="DI7" s="925"/>
      <c r="DJ7" s="925"/>
      <c r="DK7" s="925"/>
      <c r="DL7" s="925"/>
      <c r="DM7" s="925"/>
      <c r="DN7" s="925"/>
      <c r="DO7" s="925"/>
      <c r="DP7" s="925"/>
      <c r="DQ7" s="925"/>
      <c r="DR7" s="925"/>
      <c r="DS7" s="925"/>
      <c r="DT7" s="925"/>
      <c r="DU7" s="925"/>
      <c r="DV7" s="925"/>
      <c r="DW7" s="925"/>
      <c r="DX7" s="925"/>
      <c r="DY7" s="925"/>
      <c r="DZ7" s="925"/>
      <c r="EA7" s="925"/>
      <c r="EB7" s="925"/>
      <c r="EC7" s="925"/>
      <c r="ED7" s="925"/>
      <c r="EE7" s="925"/>
      <c r="EF7" s="925"/>
      <c r="EG7" s="925"/>
      <c r="EH7" s="925"/>
    </row>
    <row r="8" spans="1:138" ht="7.9" customHeight="1">
      <c r="A8" s="925"/>
      <c r="B8" s="925"/>
      <c r="C8" s="925"/>
      <c r="D8" s="925"/>
      <c r="E8" s="925"/>
      <c r="F8" s="925"/>
      <c r="G8" s="925"/>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5"/>
      <c r="AY8" s="925"/>
      <c r="AZ8" s="925"/>
      <c r="BA8" s="925"/>
      <c r="BB8" s="925"/>
      <c r="BC8" s="925"/>
      <c r="BD8" s="925"/>
      <c r="BE8" s="925"/>
      <c r="BF8" s="925"/>
      <c r="BG8" s="925"/>
      <c r="BH8" s="925"/>
      <c r="BI8" s="925"/>
      <c r="BJ8" s="925"/>
      <c r="BK8" s="925"/>
      <c r="BL8" s="925"/>
      <c r="BM8" s="925"/>
      <c r="BN8" s="925"/>
      <c r="BO8" s="925"/>
      <c r="BP8" s="925"/>
      <c r="BQ8" s="925"/>
      <c r="BR8" s="925"/>
      <c r="BS8" s="925"/>
      <c r="BT8" s="925"/>
      <c r="BU8" s="925"/>
      <c r="BV8" s="925"/>
      <c r="BW8" s="925"/>
      <c r="BX8" s="925"/>
      <c r="BY8" s="925"/>
      <c r="BZ8" s="925"/>
      <c r="CA8" s="925"/>
      <c r="CB8" s="925"/>
      <c r="CC8" s="925"/>
      <c r="CD8" s="925"/>
      <c r="CE8" s="925"/>
      <c r="CF8" s="925"/>
      <c r="CG8" s="925"/>
      <c r="CH8" s="925"/>
      <c r="CI8" s="925"/>
      <c r="CJ8" s="925"/>
      <c r="CK8" s="925"/>
      <c r="CL8" s="925"/>
      <c r="CM8" s="925"/>
      <c r="CN8" s="925"/>
      <c r="CO8" s="925"/>
      <c r="CP8" s="925"/>
      <c r="CQ8" s="925"/>
      <c r="CR8" s="925"/>
      <c r="CS8" s="925"/>
      <c r="CT8" s="925"/>
      <c r="CU8" s="925"/>
      <c r="CV8" s="925"/>
      <c r="CW8" s="925"/>
      <c r="CX8" s="925"/>
      <c r="CY8" s="925"/>
      <c r="CZ8" s="925"/>
      <c r="DA8" s="925"/>
      <c r="DB8" s="925"/>
      <c r="DC8" s="925"/>
      <c r="DD8" s="925"/>
      <c r="DE8" s="925"/>
      <c r="DF8" s="925"/>
      <c r="DG8" s="925"/>
      <c r="DH8" s="925"/>
      <c r="DI8" s="925"/>
      <c r="DJ8" s="925"/>
      <c r="DK8" s="925"/>
      <c r="DL8" s="925"/>
      <c r="DM8" s="925"/>
      <c r="DN8" s="925"/>
      <c r="DO8" s="925"/>
      <c r="DP8" s="925"/>
      <c r="DQ8" s="925"/>
      <c r="DR8" s="925"/>
      <c r="DS8" s="925"/>
      <c r="DT8" s="925"/>
      <c r="DU8" s="925"/>
      <c r="DV8" s="925"/>
      <c r="DW8" s="925"/>
      <c r="DX8" s="925"/>
      <c r="DY8" s="925"/>
      <c r="DZ8" s="925"/>
      <c r="EA8" s="925"/>
      <c r="EB8" s="925"/>
      <c r="EC8" s="925"/>
      <c r="ED8" s="925"/>
      <c r="EE8" s="925"/>
      <c r="EF8" s="925"/>
      <c r="EG8" s="925"/>
      <c r="EH8" s="925"/>
    </row>
    <row r="9" spans="1:138" ht="7.9" customHeight="1">
      <c r="A9" s="925"/>
      <c r="B9" s="925"/>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5"/>
      <c r="AY9" s="925"/>
      <c r="AZ9" s="925"/>
      <c r="BA9" s="925"/>
      <c r="BB9" s="925"/>
      <c r="BC9" s="925"/>
      <c r="BD9" s="925"/>
      <c r="BE9" s="925"/>
      <c r="BF9" s="925"/>
      <c r="BG9" s="925"/>
      <c r="BH9" s="925"/>
      <c r="BI9" s="925"/>
      <c r="BJ9" s="925"/>
      <c r="BK9" s="925"/>
      <c r="BL9" s="925"/>
      <c r="BM9" s="925"/>
      <c r="BN9" s="925"/>
      <c r="BO9" s="925"/>
      <c r="BP9" s="925"/>
      <c r="BQ9" s="925"/>
      <c r="BR9" s="925"/>
      <c r="BS9" s="925"/>
      <c r="BT9" s="925"/>
      <c r="BU9" s="925"/>
      <c r="BV9" s="925"/>
      <c r="BW9" s="925"/>
      <c r="BX9" s="925"/>
      <c r="BY9" s="925"/>
      <c r="BZ9" s="925"/>
      <c r="CA9" s="925"/>
      <c r="CB9" s="925"/>
      <c r="CC9" s="925"/>
      <c r="CD9" s="925"/>
      <c r="CE9" s="925"/>
      <c r="CF9" s="925"/>
      <c r="CG9" s="925"/>
      <c r="CH9" s="925"/>
      <c r="CI9" s="925"/>
      <c r="CJ9" s="925"/>
      <c r="CK9" s="925"/>
      <c r="CL9" s="925"/>
      <c r="CM9" s="925"/>
      <c r="CN9" s="925"/>
      <c r="CO9" s="925"/>
      <c r="CP9" s="925"/>
      <c r="CQ9" s="925"/>
      <c r="CR9" s="925"/>
      <c r="CS9" s="925"/>
      <c r="CT9" s="925"/>
      <c r="CU9" s="925"/>
      <c r="CV9" s="925"/>
      <c r="CW9" s="925"/>
      <c r="CX9" s="925"/>
      <c r="CY9" s="925"/>
      <c r="CZ9" s="925"/>
      <c r="DA9" s="925"/>
      <c r="DB9" s="925"/>
      <c r="DC9" s="925"/>
      <c r="DD9" s="925"/>
      <c r="DE9" s="925"/>
      <c r="DF9" s="925"/>
      <c r="DG9" s="925"/>
      <c r="DH9" s="925"/>
      <c r="DI9" s="925"/>
      <c r="DJ9" s="925"/>
      <c r="DK9" s="925"/>
      <c r="DL9" s="925"/>
      <c r="DM9" s="925"/>
      <c r="DN9" s="925"/>
      <c r="DO9" s="925"/>
      <c r="DP9" s="925"/>
      <c r="DQ9" s="925"/>
      <c r="DR9" s="925"/>
      <c r="DS9" s="925"/>
      <c r="DT9" s="925"/>
      <c r="DU9" s="925"/>
      <c r="DV9" s="925"/>
      <c r="DW9" s="925"/>
      <c r="DX9" s="925"/>
      <c r="DY9" s="925"/>
      <c r="DZ9" s="925"/>
      <c r="EA9" s="925"/>
      <c r="EB9" s="925"/>
      <c r="EC9" s="925"/>
      <c r="ED9" s="925"/>
      <c r="EE9" s="925"/>
      <c r="EF9" s="925"/>
      <c r="EG9" s="925"/>
      <c r="EH9" s="925"/>
    </row>
    <row r="10" spans="1:138" ht="7.9" customHeight="1">
      <c r="A10" s="925"/>
      <c r="B10" s="925"/>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5"/>
      <c r="AY10" s="925"/>
      <c r="AZ10" s="925"/>
      <c r="BA10" s="925"/>
      <c r="BB10" s="925"/>
      <c r="BC10" s="925"/>
      <c r="BD10" s="925"/>
      <c r="BE10" s="925"/>
      <c r="BF10" s="925"/>
      <c r="BG10" s="925"/>
      <c r="BH10" s="925"/>
      <c r="BI10" s="925"/>
      <c r="BJ10" s="925"/>
      <c r="BK10" s="925"/>
      <c r="BL10" s="925"/>
      <c r="BM10" s="925"/>
      <c r="BN10" s="925"/>
      <c r="BO10" s="925"/>
      <c r="BP10" s="925"/>
      <c r="BQ10" s="925"/>
      <c r="BR10" s="925"/>
      <c r="BS10" s="925"/>
      <c r="BT10" s="925"/>
      <c r="BU10" s="925"/>
      <c r="BV10" s="925"/>
      <c r="BW10" s="925"/>
      <c r="BX10" s="925"/>
      <c r="BY10" s="925"/>
      <c r="BZ10" s="925"/>
      <c r="CA10" s="925"/>
      <c r="CB10" s="925"/>
      <c r="CC10" s="925"/>
      <c r="CD10" s="925"/>
      <c r="CE10" s="925"/>
      <c r="CF10" s="925"/>
      <c r="CG10" s="925"/>
      <c r="CH10" s="925"/>
      <c r="CI10" s="925"/>
      <c r="CJ10" s="925"/>
      <c r="CK10" s="925"/>
      <c r="CL10" s="925"/>
      <c r="CM10" s="925"/>
      <c r="CN10" s="925"/>
      <c r="CO10" s="925"/>
      <c r="CP10" s="925"/>
      <c r="CQ10" s="925"/>
      <c r="CR10" s="925"/>
      <c r="CS10" s="925"/>
      <c r="CT10" s="925"/>
      <c r="CU10" s="925"/>
      <c r="CV10" s="925"/>
      <c r="CW10" s="925"/>
      <c r="CX10" s="925"/>
      <c r="CY10" s="925"/>
      <c r="CZ10" s="925"/>
      <c r="DA10" s="925"/>
      <c r="DB10" s="925"/>
      <c r="DC10" s="925"/>
      <c r="DD10" s="925"/>
      <c r="DE10" s="925"/>
      <c r="DF10" s="925"/>
      <c r="DG10" s="925"/>
      <c r="DH10" s="925"/>
      <c r="DI10" s="925"/>
      <c r="DJ10" s="925"/>
      <c r="DK10" s="925"/>
      <c r="DL10" s="925"/>
      <c r="DM10" s="925"/>
      <c r="DN10" s="925"/>
      <c r="DO10" s="925"/>
      <c r="DP10" s="925"/>
      <c r="DQ10" s="925"/>
      <c r="DR10" s="925"/>
      <c r="DS10" s="925"/>
      <c r="DT10" s="925"/>
      <c r="DU10" s="925"/>
      <c r="DV10" s="925"/>
      <c r="DW10" s="925"/>
      <c r="DX10" s="925"/>
      <c r="DY10" s="925"/>
      <c r="DZ10" s="925"/>
      <c r="EA10" s="925"/>
      <c r="EB10" s="925"/>
      <c r="EC10" s="925"/>
      <c r="ED10" s="925"/>
      <c r="EE10" s="925"/>
      <c r="EF10" s="925"/>
      <c r="EG10" s="925"/>
      <c r="EH10" s="925"/>
    </row>
    <row r="11" spans="1:138" ht="7.9" customHeight="1">
      <c r="AZ11" s="5"/>
      <c r="BA11" s="5"/>
      <c r="BB11" s="5"/>
      <c r="BC11" s="5"/>
      <c r="BD11" s="5"/>
      <c r="BE11" s="5"/>
      <c r="BF11" s="5"/>
      <c r="BG11" s="5"/>
      <c r="BH11" s="5"/>
      <c r="BI11" s="5"/>
      <c r="BJ11" s="5"/>
      <c r="BK11" s="5"/>
      <c r="BL11" s="5"/>
      <c r="BM11" s="5"/>
      <c r="BN11" s="5"/>
      <c r="BO11" s="5"/>
      <c r="BP11" s="5"/>
      <c r="BQ11" s="5"/>
      <c r="DQ11" s="5"/>
      <c r="DR11" s="5"/>
      <c r="DS11" s="5"/>
      <c r="DT11" s="5"/>
      <c r="DU11" s="5"/>
      <c r="DV11" s="5"/>
      <c r="DW11" s="5"/>
      <c r="DX11" s="5"/>
      <c r="DY11" s="5"/>
      <c r="DZ11" s="5"/>
      <c r="EA11" s="5"/>
      <c r="EB11" s="5"/>
      <c r="EC11" s="5"/>
      <c r="ED11" s="5"/>
      <c r="EE11" s="5"/>
      <c r="EF11" s="5"/>
      <c r="EG11" s="5"/>
      <c r="EH11" s="5"/>
    </row>
    <row r="12" spans="1:138" ht="7.9" customHeight="1">
      <c r="AZ12" s="5"/>
      <c r="BA12" s="5"/>
      <c r="BB12" s="5"/>
      <c r="BC12" s="5"/>
      <c r="BD12" s="5"/>
      <c r="BE12" s="5"/>
      <c r="BF12" s="5"/>
      <c r="BG12" s="5"/>
      <c r="BH12" s="5"/>
      <c r="BI12" s="5"/>
      <c r="BJ12" s="5"/>
      <c r="BK12" s="5"/>
      <c r="BL12" s="5"/>
      <c r="BM12" s="5"/>
      <c r="BN12" s="5"/>
      <c r="BO12" s="5"/>
      <c r="BP12" s="5"/>
      <c r="BQ12" s="5"/>
      <c r="DQ12" s="5"/>
      <c r="DR12" s="5"/>
      <c r="DS12" s="5"/>
      <c r="DT12" s="5"/>
      <c r="DU12" s="5"/>
      <c r="DV12" s="5"/>
      <c r="DW12" s="5"/>
      <c r="DX12" s="5"/>
      <c r="DY12" s="5"/>
      <c r="DZ12" s="5"/>
      <c r="EA12" s="5"/>
      <c r="EB12" s="5"/>
      <c r="EC12" s="5"/>
      <c r="ED12" s="5"/>
      <c r="EE12" s="5"/>
      <c r="EF12" s="5"/>
      <c r="EG12" s="5"/>
      <c r="EH12" s="5"/>
    </row>
    <row r="13" spans="1:138" ht="7.9" customHeight="1">
      <c r="C13" s="926" t="str">
        <f>CONCATENATE(補助金交付申請入力シート!C8,"　",補助金交付申請入力シート!H8)</f>
        <v>　</v>
      </c>
      <c r="D13" s="926"/>
      <c r="E13" s="926"/>
      <c r="F13" s="926"/>
      <c r="G13" s="926"/>
      <c r="H13" s="926"/>
      <c r="I13" s="926"/>
      <c r="J13" s="926"/>
      <c r="K13" s="926"/>
      <c r="L13" s="926"/>
      <c r="M13" s="926"/>
      <c r="N13" s="926"/>
      <c r="O13" s="926"/>
      <c r="P13" s="926"/>
      <c r="Q13" s="926"/>
      <c r="BT13" s="926" t="str">
        <f>CONCATENATE(補助金交付申請入力シート!C8,"　",補助金交付申請入力シート!H8)</f>
        <v>　</v>
      </c>
      <c r="BU13" s="926"/>
      <c r="BV13" s="926"/>
      <c r="BW13" s="926"/>
      <c r="BX13" s="926"/>
      <c r="BY13" s="926"/>
      <c r="BZ13" s="926"/>
      <c r="CA13" s="926"/>
      <c r="CB13" s="926"/>
      <c r="CC13" s="926"/>
      <c r="CD13" s="926"/>
      <c r="CE13" s="926"/>
      <c r="CF13" s="926"/>
      <c r="CG13" s="926"/>
      <c r="CH13" s="926"/>
    </row>
    <row r="14" spans="1:138" ht="7.9" customHeight="1">
      <c r="C14" s="926"/>
      <c r="D14" s="926"/>
      <c r="E14" s="926"/>
      <c r="F14" s="926"/>
      <c r="G14" s="926"/>
      <c r="H14" s="926"/>
      <c r="I14" s="926"/>
      <c r="J14" s="926"/>
      <c r="K14" s="926"/>
      <c r="L14" s="926"/>
      <c r="M14" s="926"/>
      <c r="N14" s="926"/>
      <c r="O14" s="926"/>
      <c r="P14" s="926"/>
      <c r="Q14" s="926"/>
      <c r="BT14" s="926"/>
      <c r="BU14" s="926"/>
      <c r="BV14" s="926"/>
      <c r="BW14" s="926"/>
      <c r="BX14" s="926"/>
      <c r="BY14" s="926"/>
      <c r="BZ14" s="926"/>
      <c r="CA14" s="926"/>
      <c r="CB14" s="926"/>
      <c r="CC14" s="926"/>
      <c r="CD14" s="926"/>
      <c r="CE14" s="926"/>
      <c r="CF14" s="926"/>
      <c r="CG14" s="926"/>
      <c r="CH14" s="926"/>
    </row>
    <row r="15" spans="1:138" ht="7.9" customHeight="1">
      <c r="C15" s="926"/>
      <c r="D15" s="926"/>
      <c r="E15" s="926"/>
      <c r="F15" s="926"/>
      <c r="G15" s="926"/>
      <c r="H15" s="926"/>
      <c r="I15" s="926"/>
      <c r="J15" s="926"/>
      <c r="K15" s="926"/>
      <c r="L15" s="926"/>
      <c r="M15" s="926"/>
      <c r="N15" s="926"/>
      <c r="O15" s="926"/>
      <c r="P15" s="926"/>
      <c r="Q15" s="926"/>
      <c r="R15" s="5"/>
      <c r="S15" s="739" t="s">
        <v>143</v>
      </c>
      <c r="T15" s="739"/>
      <c r="U15" s="5"/>
      <c r="V15" s="5"/>
      <c r="W15" s="5"/>
      <c r="X15" s="5"/>
      <c r="Y15" s="5"/>
      <c r="BT15" s="926"/>
      <c r="BU15" s="926"/>
      <c r="BV15" s="926"/>
      <c r="BW15" s="926"/>
      <c r="BX15" s="926"/>
      <c r="BY15" s="926"/>
      <c r="BZ15" s="926"/>
      <c r="CA15" s="926"/>
      <c r="CB15" s="926"/>
      <c r="CC15" s="926"/>
      <c r="CD15" s="926"/>
      <c r="CE15" s="926"/>
      <c r="CF15" s="926"/>
      <c r="CG15" s="926"/>
      <c r="CH15" s="926"/>
      <c r="CI15" s="5"/>
      <c r="CJ15" s="739" t="s">
        <v>143</v>
      </c>
      <c r="CK15" s="739"/>
      <c r="CL15" s="5"/>
      <c r="CM15" s="5"/>
      <c r="CN15" s="5"/>
      <c r="CO15" s="5"/>
      <c r="CP15" s="5"/>
    </row>
    <row r="16" spans="1:138" ht="7.9" customHeight="1">
      <c r="B16" s="24"/>
      <c r="C16" s="927"/>
      <c r="D16" s="927"/>
      <c r="E16" s="927"/>
      <c r="F16" s="927"/>
      <c r="G16" s="927"/>
      <c r="H16" s="927"/>
      <c r="I16" s="927"/>
      <c r="J16" s="927"/>
      <c r="K16" s="927"/>
      <c r="L16" s="927"/>
      <c r="M16" s="927"/>
      <c r="N16" s="927"/>
      <c r="O16" s="927"/>
      <c r="P16" s="927"/>
      <c r="Q16" s="927"/>
      <c r="R16" s="7"/>
      <c r="S16" s="739"/>
      <c r="T16" s="739"/>
      <c r="U16" s="5"/>
      <c r="V16" s="5"/>
      <c r="W16" s="5"/>
      <c r="X16" s="5"/>
      <c r="Y16" s="5"/>
      <c r="AG16" s="5"/>
      <c r="AH16" s="5"/>
      <c r="BS16" s="24"/>
      <c r="BT16" s="927"/>
      <c r="BU16" s="927"/>
      <c r="BV16" s="927"/>
      <c r="BW16" s="927"/>
      <c r="BX16" s="927"/>
      <c r="BY16" s="927"/>
      <c r="BZ16" s="927"/>
      <c r="CA16" s="927"/>
      <c r="CB16" s="927"/>
      <c r="CC16" s="927"/>
      <c r="CD16" s="927"/>
      <c r="CE16" s="927"/>
      <c r="CF16" s="927"/>
      <c r="CG16" s="927"/>
      <c r="CH16" s="927"/>
      <c r="CI16" s="7"/>
      <c r="CJ16" s="739"/>
      <c r="CK16" s="739"/>
      <c r="CL16" s="5"/>
      <c r="CM16" s="5"/>
      <c r="CN16" s="5"/>
      <c r="CO16" s="5"/>
      <c r="CP16" s="5"/>
      <c r="CX16" s="5"/>
      <c r="CY16" s="5"/>
    </row>
    <row r="17" spans="1:138" ht="7.9" customHeight="1">
      <c r="AG17" s="5"/>
      <c r="AH17" s="5"/>
      <c r="CX17" s="5"/>
      <c r="CY17" s="5"/>
    </row>
    <row r="19" spans="1:138" ht="7.9" customHeight="1">
      <c r="AO19" s="16"/>
      <c r="AP19" s="16"/>
      <c r="AQ19" s="16"/>
      <c r="AR19" s="16"/>
      <c r="AS19" s="16"/>
      <c r="AT19" s="16"/>
      <c r="AU19" s="16"/>
      <c r="AV19" s="16"/>
      <c r="AW19" s="16"/>
      <c r="AX19" s="16"/>
      <c r="AY19" s="16"/>
      <c r="AZ19" s="16"/>
      <c r="BA19" s="16"/>
      <c r="BB19" s="16"/>
      <c r="BC19" s="16"/>
      <c r="BD19" s="16"/>
      <c r="BE19" s="16"/>
      <c r="BF19" s="16"/>
      <c r="BG19" s="16"/>
      <c r="BH19" s="16"/>
      <c r="BI19" s="16"/>
      <c r="BJ19" s="16"/>
      <c r="DF19" s="16"/>
      <c r="DG19" s="16"/>
      <c r="DH19" s="16"/>
      <c r="DI19" s="16"/>
      <c r="DJ19" s="16"/>
      <c r="DK19" s="16"/>
      <c r="DL19" s="16"/>
      <c r="DM19" s="16"/>
      <c r="DN19" s="16"/>
      <c r="DO19" s="16"/>
      <c r="DP19" s="16"/>
      <c r="DQ19" s="16"/>
      <c r="DR19" s="16"/>
      <c r="DS19" s="16"/>
      <c r="DT19" s="16"/>
      <c r="DU19" s="16"/>
      <c r="DV19" s="16"/>
      <c r="DW19" s="16"/>
      <c r="DX19" s="16"/>
      <c r="DY19" s="16"/>
      <c r="DZ19" s="16"/>
      <c r="EA19" s="16"/>
    </row>
    <row r="20" spans="1:138" ht="7.9" customHeight="1">
      <c r="AO20" s="16"/>
      <c r="AP20" s="16"/>
      <c r="AQ20" s="16"/>
      <c r="AR20" s="16"/>
      <c r="AS20" s="16"/>
      <c r="AT20" s="16"/>
      <c r="AU20" s="16"/>
      <c r="AV20" s="16"/>
      <c r="AW20" s="16"/>
      <c r="AX20" s="16"/>
      <c r="AY20" s="16"/>
      <c r="AZ20" s="16"/>
      <c r="BA20" s="16"/>
      <c r="BB20" s="16"/>
      <c r="BC20" s="16"/>
      <c r="BD20" s="16"/>
      <c r="BE20" s="16"/>
      <c r="BF20" s="16"/>
      <c r="BG20" s="16"/>
      <c r="BH20" s="16"/>
      <c r="BI20" s="16"/>
      <c r="BJ20" s="16"/>
      <c r="DF20" s="16"/>
      <c r="DG20" s="16"/>
      <c r="DH20" s="16"/>
      <c r="DI20" s="16"/>
      <c r="DJ20" s="16"/>
      <c r="DK20" s="16"/>
      <c r="DL20" s="16"/>
      <c r="DM20" s="16"/>
      <c r="DN20" s="16"/>
      <c r="DO20" s="16"/>
      <c r="DP20" s="16"/>
      <c r="DQ20" s="16"/>
      <c r="DR20" s="16"/>
      <c r="DS20" s="16"/>
      <c r="DT20" s="16"/>
      <c r="DU20" s="16"/>
      <c r="DV20" s="16"/>
      <c r="DW20" s="16"/>
      <c r="DX20" s="16"/>
      <c r="DY20" s="16"/>
      <c r="DZ20" s="16"/>
      <c r="EA20" s="16"/>
    </row>
    <row r="25" spans="1:138" ht="7.9" customHeight="1">
      <c r="A25" s="746" t="s">
        <v>144</v>
      </c>
      <c r="B25" s="746"/>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6"/>
      <c r="AR25" s="746"/>
      <c r="AS25" s="746"/>
      <c r="AT25" s="746"/>
      <c r="AU25" s="746"/>
      <c r="AV25" s="746"/>
      <c r="AW25" s="746"/>
      <c r="AX25" s="746"/>
      <c r="AY25" s="746"/>
      <c r="AZ25" s="746"/>
      <c r="BA25" s="746"/>
      <c r="BB25" s="746"/>
      <c r="BC25" s="746"/>
      <c r="BD25" s="746"/>
      <c r="BE25" s="746"/>
      <c r="BF25" s="746"/>
      <c r="BG25" s="746"/>
      <c r="BH25" s="746"/>
      <c r="BI25" s="746"/>
      <c r="BJ25" s="746"/>
      <c r="BK25" s="746"/>
      <c r="BL25" s="746"/>
      <c r="BM25" s="746"/>
      <c r="BN25" s="746"/>
      <c r="BO25" s="746"/>
      <c r="BP25" s="746"/>
      <c r="BQ25" s="746"/>
      <c r="BR25" s="746" t="s">
        <v>147</v>
      </c>
      <c r="BS25" s="746"/>
      <c r="BT25" s="746"/>
      <c r="BU25" s="746"/>
      <c r="BV25" s="746"/>
      <c r="BW25" s="746"/>
      <c r="BX25" s="746"/>
      <c r="BY25" s="746"/>
      <c r="BZ25" s="746"/>
      <c r="CA25" s="746"/>
      <c r="CB25" s="746"/>
      <c r="CC25" s="746"/>
      <c r="CD25" s="746"/>
      <c r="CE25" s="746"/>
      <c r="CF25" s="746"/>
      <c r="CG25" s="746"/>
      <c r="CH25" s="746"/>
      <c r="CI25" s="746"/>
      <c r="CJ25" s="746"/>
      <c r="CK25" s="746"/>
      <c r="CL25" s="746"/>
      <c r="CM25" s="746"/>
      <c r="CN25" s="746"/>
      <c r="CO25" s="746"/>
      <c r="CP25" s="746"/>
      <c r="CQ25" s="746"/>
      <c r="CR25" s="746"/>
      <c r="CS25" s="746"/>
      <c r="CT25" s="746"/>
      <c r="CU25" s="746"/>
      <c r="CV25" s="746"/>
      <c r="CW25" s="746"/>
      <c r="CX25" s="746"/>
      <c r="CY25" s="746"/>
      <c r="CZ25" s="746"/>
      <c r="DA25" s="746"/>
      <c r="DB25" s="746"/>
      <c r="DC25" s="746"/>
      <c r="DD25" s="746"/>
      <c r="DE25" s="746"/>
      <c r="DF25" s="746"/>
      <c r="DG25" s="746"/>
      <c r="DH25" s="746"/>
      <c r="DI25" s="746"/>
      <c r="DJ25" s="746"/>
      <c r="DK25" s="746"/>
      <c r="DL25" s="746"/>
      <c r="DM25" s="746"/>
      <c r="DN25" s="746"/>
      <c r="DO25" s="746"/>
      <c r="DP25" s="746"/>
      <c r="DQ25" s="746"/>
      <c r="DR25" s="746"/>
      <c r="DS25" s="746"/>
      <c r="DT25" s="746"/>
      <c r="DU25" s="746"/>
      <c r="DV25" s="746"/>
      <c r="DW25" s="746"/>
      <c r="DX25" s="746"/>
      <c r="DY25" s="746"/>
      <c r="DZ25" s="746"/>
      <c r="EA25" s="746"/>
      <c r="EB25" s="746"/>
      <c r="EC25" s="746"/>
      <c r="ED25" s="746"/>
      <c r="EE25" s="746"/>
      <c r="EF25" s="746"/>
      <c r="EG25" s="746"/>
      <c r="EH25" s="746"/>
    </row>
    <row r="26" spans="1:138" ht="7.9" customHeight="1">
      <c r="A26" s="746"/>
      <c r="B26" s="746"/>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46"/>
      <c r="AU26" s="746"/>
      <c r="AV26" s="746"/>
      <c r="AW26" s="746"/>
      <c r="AX26" s="746"/>
      <c r="AY26" s="746"/>
      <c r="AZ26" s="746"/>
      <c r="BA26" s="746"/>
      <c r="BB26" s="746"/>
      <c r="BC26" s="746"/>
      <c r="BD26" s="746"/>
      <c r="BE26" s="746"/>
      <c r="BF26" s="746"/>
      <c r="BG26" s="746"/>
      <c r="BH26" s="746"/>
      <c r="BI26" s="746"/>
      <c r="BJ26" s="746"/>
      <c r="BK26" s="746"/>
      <c r="BL26" s="746"/>
      <c r="BM26" s="746"/>
      <c r="BN26" s="746"/>
      <c r="BO26" s="746"/>
      <c r="BP26" s="746"/>
      <c r="BQ26" s="746"/>
      <c r="BR26" s="746"/>
      <c r="BS26" s="746"/>
      <c r="BT26" s="746"/>
      <c r="BU26" s="746"/>
      <c r="BV26" s="746"/>
      <c r="BW26" s="746"/>
      <c r="BX26" s="746"/>
      <c r="BY26" s="746"/>
      <c r="BZ26" s="746"/>
      <c r="CA26" s="746"/>
      <c r="CB26" s="746"/>
      <c r="CC26" s="746"/>
      <c r="CD26" s="746"/>
      <c r="CE26" s="746"/>
      <c r="CF26" s="746"/>
      <c r="CG26" s="746"/>
      <c r="CH26" s="746"/>
      <c r="CI26" s="746"/>
      <c r="CJ26" s="746"/>
      <c r="CK26" s="746"/>
      <c r="CL26" s="746"/>
      <c r="CM26" s="746"/>
      <c r="CN26" s="746"/>
      <c r="CO26" s="746"/>
      <c r="CP26" s="746"/>
      <c r="CQ26" s="746"/>
      <c r="CR26" s="746"/>
      <c r="CS26" s="746"/>
      <c r="CT26" s="746"/>
      <c r="CU26" s="746"/>
      <c r="CV26" s="746"/>
      <c r="CW26" s="746"/>
      <c r="CX26" s="746"/>
      <c r="CY26" s="746"/>
      <c r="CZ26" s="746"/>
      <c r="DA26" s="746"/>
      <c r="DB26" s="746"/>
      <c r="DC26" s="746"/>
      <c r="DD26" s="746"/>
      <c r="DE26" s="746"/>
      <c r="DF26" s="746"/>
      <c r="DG26" s="746"/>
      <c r="DH26" s="746"/>
      <c r="DI26" s="746"/>
      <c r="DJ26" s="746"/>
      <c r="DK26" s="746"/>
      <c r="DL26" s="746"/>
      <c r="DM26" s="746"/>
      <c r="DN26" s="746"/>
      <c r="DO26" s="746"/>
      <c r="DP26" s="746"/>
      <c r="DQ26" s="746"/>
      <c r="DR26" s="746"/>
      <c r="DS26" s="746"/>
      <c r="DT26" s="746"/>
      <c r="DU26" s="746"/>
      <c r="DV26" s="746"/>
      <c r="DW26" s="746"/>
      <c r="DX26" s="746"/>
      <c r="DY26" s="746"/>
      <c r="DZ26" s="746"/>
      <c r="EA26" s="746"/>
      <c r="EB26" s="746"/>
      <c r="EC26" s="746"/>
      <c r="ED26" s="746"/>
      <c r="EE26" s="746"/>
      <c r="EF26" s="746"/>
      <c r="EG26" s="746"/>
      <c r="EH26" s="746"/>
    </row>
    <row r="27" spans="1:138" ht="7.9" customHeight="1">
      <c r="A27" s="746"/>
      <c r="B27" s="746"/>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c r="AN27" s="746"/>
      <c r="AO27" s="746"/>
      <c r="AP27" s="746"/>
      <c r="AQ27" s="746"/>
      <c r="AR27" s="746"/>
      <c r="AS27" s="746"/>
      <c r="AT27" s="746"/>
      <c r="AU27" s="746"/>
      <c r="AV27" s="746"/>
      <c r="AW27" s="746"/>
      <c r="AX27" s="746"/>
      <c r="AY27" s="746"/>
      <c r="AZ27" s="746"/>
      <c r="BA27" s="746"/>
      <c r="BB27" s="746"/>
      <c r="BC27" s="746"/>
      <c r="BD27" s="746"/>
      <c r="BE27" s="746"/>
      <c r="BF27" s="746"/>
      <c r="BG27" s="746"/>
      <c r="BH27" s="746"/>
      <c r="BI27" s="746"/>
      <c r="BJ27" s="746"/>
      <c r="BK27" s="746"/>
      <c r="BL27" s="746"/>
      <c r="BM27" s="746"/>
      <c r="BN27" s="746"/>
      <c r="BO27" s="746"/>
      <c r="BP27" s="746"/>
      <c r="BQ27" s="746"/>
      <c r="BR27" s="746"/>
      <c r="BS27" s="746"/>
      <c r="BT27" s="746"/>
      <c r="BU27" s="746"/>
      <c r="BV27" s="746"/>
      <c r="BW27" s="746"/>
      <c r="BX27" s="746"/>
      <c r="BY27" s="746"/>
      <c r="BZ27" s="746"/>
      <c r="CA27" s="746"/>
      <c r="CB27" s="746"/>
      <c r="CC27" s="746"/>
      <c r="CD27" s="746"/>
      <c r="CE27" s="746"/>
      <c r="CF27" s="746"/>
      <c r="CG27" s="746"/>
      <c r="CH27" s="746"/>
      <c r="CI27" s="746"/>
      <c r="CJ27" s="746"/>
      <c r="CK27" s="746"/>
      <c r="CL27" s="746"/>
      <c r="CM27" s="746"/>
      <c r="CN27" s="746"/>
      <c r="CO27" s="746"/>
      <c r="CP27" s="746"/>
      <c r="CQ27" s="746"/>
      <c r="CR27" s="746"/>
      <c r="CS27" s="746"/>
      <c r="CT27" s="746"/>
      <c r="CU27" s="746"/>
      <c r="CV27" s="746"/>
      <c r="CW27" s="746"/>
      <c r="CX27" s="746"/>
      <c r="CY27" s="746"/>
      <c r="CZ27" s="746"/>
      <c r="DA27" s="746"/>
      <c r="DB27" s="746"/>
      <c r="DC27" s="746"/>
      <c r="DD27" s="746"/>
      <c r="DE27" s="746"/>
      <c r="DF27" s="746"/>
      <c r="DG27" s="746"/>
      <c r="DH27" s="746"/>
      <c r="DI27" s="746"/>
      <c r="DJ27" s="746"/>
      <c r="DK27" s="746"/>
      <c r="DL27" s="746"/>
      <c r="DM27" s="746"/>
      <c r="DN27" s="746"/>
      <c r="DO27" s="746"/>
      <c r="DP27" s="746"/>
      <c r="DQ27" s="746"/>
      <c r="DR27" s="746"/>
      <c r="DS27" s="746"/>
      <c r="DT27" s="746"/>
      <c r="DU27" s="746"/>
      <c r="DV27" s="746"/>
      <c r="DW27" s="746"/>
      <c r="DX27" s="746"/>
      <c r="DY27" s="746"/>
      <c r="DZ27" s="746"/>
      <c r="EA27" s="746"/>
      <c r="EB27" s="746"/>
      <c r="EC27" s="746"/>
      <c r="ED27" s="746"/>
      <c r="EE27" s="746"/>
      <c r="EF27" s="746"/>
      <c r="EG27" s="746"/>
      <c r="EH27" s="746"/>
    </row>
    <row r="28" spans="1:138" ht="7.9" customHeight="1">
      <c r="A28" s="746"/>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746"/>
      <c r="AT28" s="746"/>
      <c r="AU28" s="746"/>
      <c r="AV28" s="746"/>
      <c r="AW28" s="746"/>
      <c r="AX28" s="746"/>
      <c r="AY28" s="746"/>
      <c r="AZ28" s="746"/>
      <c r="BA28" s="746"/>
      <c r="BB28" s="746"/>
      <c r="BC28" s="746"/>
      <c r="BD28" s="746"/>
      <c r="BE28" s="746"/>
      <c r="BF28" s="746"/>
      <c r="BG28" s="746"/>
      <c r="BH28" s="746"/>
      <c r="BI28" s="746"/>
      <c r="BJ28" s="746"/>
      <c r="BK28" s="746"/>
      <c r="BL28" s="746"/>
      <c r="BM28" s="746"/>
      <c r="BN28" s="746"/>
      <c r="BO28" s="746"/>
      <c r="BP28" s="746"/>
      <c r="BQ28" s="746"/>
      <c r="BR28" s="746"/>
      <c r="BS28" s="746"/>
      <c r="BT28" s="746"/>
      <c r="BU28" s="746"/>
      <c r="BV28" s="746"/>
      <c r="BW28" s="746"/>
      <c r="BX28" s="746"/>
      <c r="BY28" s="746"/>
      <c r="BZ28" s="746"/>
      <c r="CA28" s="746"/>
      <c r="CB28" s="746"/>
      <c r="CC28" s="746"/>
      <c r="CD28" s="746"/>
      <c r="CE28" s="746"/>
      <c r="CF28" s="746"/>
      <c r="CG28" s="746"/>
      <c r="CH28" s="746"/>
      <c r="CI28" s="746"/>
      <c r="CJ28" s="746"/>
      <c r="CK28" s="746"/>
      <c r="CL28" s="746"/>
      <c r="CM28" s="746"/>
      <c r="CN28" s="746"/>
      <c r="CO28" s="746"/>
      <c r="CP28" s="746"/>
      <c r="CQ28" s="746"/>
      <c r="CR28" s="746"/>
      <c r="CS28" s="746"/>
      <c r="CT28" s="746"/>
      <c r="CU28" s="746"/>
      <c r="CV28" s="746"/>
      <c r="CW28" s="746"/>
      <c r="CX28" s="746"/>
      <c r="CY28" s="746"/>
      <c r="CZ28" s="746"/>
      <c r="DA28" s="746"/>
      <c r="DB28" s="746"/>
      <c r="DC28" s="746"/>
      <c r="DD28" s="746"/>
      <c r="DE28" s="746"/>
      <c r="DF28" s="746"/>
      <c r="DG28" s="746"/>
      <c r="DH28" s="746"/>
      <c r="DI28" s="746"/>
      <c r="DJ28" s="746"/>
      <c r="DK28" s="746"/>
      <c r="DL28" s="746"/>
      <c r="DM28" s="746"/>
      <c r="DN28" s="746"/>
      <c r="DO28" s="746"/>
      <c r="DP28" s="746"/>
      <c r="DQ28" s="746"/>
      <c r="DR28" s="746"/>
      <c r="DS28" s="746"/>
      <c r="DT28" s="746"/>
      <c r="DU28" s="746"/>
      <c r="DV28" s="746"/>
      <c r="DW28" s="746"/>
      <c r="DX28" s="746"/>
      <c r="DY28" s="746"/>
      <c r="DZ28" s="746"/>
      <c r="EA28" s="746"/>
      <c r="EB28" s="746"/>
      <c r="EC28" s="746"/>
      <c r="ED28" s="746"/>
      <c r="EE28" s="746"/>
      <c r="EF28" s="746"/>
      <c r="EG28" s="746"/>
      <c r="EH28" s="746"/>
    </row>
    <row r="35" spans="4:138" ht="7.9" customHeight="1">
      <c r="BQ35" s="10"/>
      <c r="EH35" s="10"/>
    </row>
    <row r="36" spans="4:138" ht="7.9" customHeight="1">
      <c r="BQ36" s="10"/>
      <c r="EH36" s="10"/>
    </row>
    <row r="37" spans="4:138" ht="7.9" customHeight="1">
      <c r="BQ37" s="10"/>
      <c r="EH37" s="10"/>
    </row>
    <row r="38" spans="4:138" ht="7.9" customHeight="1">
      <c r="G38" s="739" t="s">
        <v>145</v>
      </c>
      <c r="H38" s="739"/>
      <c r="I38" s="739"/>
      <c r="J38" s="739"/>
      <c r="K38" s="739"/>
      <c r="L38" s="739"/>
      <c r="M38" s="739"/>
      <c r="N38" s="739"/>
      <c r="O38" s="739"/>
      <c r="P38" s="739"/>
      <c r="Q38" s="739"/>
      <c r="R38" s="739"/>
      <c r="S38" s="739"/>
      <c r="T38" s="739"/>
      <c r="U38" s="5"/>
      <c r="V38" s="5"/>
      <c r="W38" s="5"/>
      <c r="X38" s="5"/>
      <c r="BQ38" s="10"/>
      <c r="BX38" s="739" t="s">
        <v>148</v>
      </c>
      <c r="BY38" s="739"/>
      <c r="BZ38" s="739"/>
      <c r="CA38" s="739"/>
      <c r="CB38" s="739"/>
      <c r="CC38" s="739"/>
      <c r="CD38" s="739"/>
      <c r="CE38" s="739"/>
      <c r="CF38" s="739"/>
      <c r="CG38" s="739"/>
      <c r="CH38" s="739"/>
      <c r="CI38" s="739"/>
      <c r="CJ38" s="739"/>
      <c r="CK38" s="739"/>
      <c r="CL38" s="5"/>
      <c r="CM38" s="5"/>
      <c r="CN38" s="5"/>
      <c r="CO38" s="5"/>
      <c r="EH38" s="10"/>
    </row>
    <row r="39" spans="4:138" ht="7.9" customHeight="1">
      <c r="G39" s="739"/>
      <c r="H39" s="739"/>
      <c r="I39" s="739"/>
      <c r="J39" s="739"/>
      <c r="K39" s="739"/>
      <c r="L39" s="739"/>
      <c r="M39" s="739"/>
      <c r="N39" s="739"/>
      <c r="O39" s="739"/>
      <c r="P39" s="739"/>
      <c r="Q39" s="739"/>
      <c r="R39" s="739"/>
      <c r="S39" s="739"/>
      <c r="T39" s="739"/>
      <c r="U39" s="5"/>
      <c r="V39" s="5"/>
      <c r="W39" s="5"/>
      <c r="X39" s="5"/>
      <c r="BM39" s="16"/>
      <c r="BN39" s="16"/>
      <c r="BO39" s="16"/>
      <c r="BP39" s="16"/>
      <c r="BQ39" s="16"/>
      <c r="BX39" s="739"/>
      <c r="BY39" s="739"/>
      <c r="BZ39" s="739"/>
      <c r="CA39" s="739"/>
      <c r="CB39" s="739"/>
      <c r="CC39" s="739"/>
      <c r="CD39" s="739"/>
      <c r="CE39" s="739"/>
      <c r="CF39" s="739"/>
      <c r="CG39" s="739"/>
      <c r="CH39" s="739"/>
      <c r="CI39" s="739"/>
      <c r="CJ39" s="739"/>
      <c r="CK39" s="739"/>
      <c r="CL39" s="5"/>
      <c r="CM39" s="5"/>
      <c r="CN39" s="5"/>
      <c r="CO39" s="5"/>
      <c r="ED39" s="16"/>
      <c r="EE39" s="16"/>
      <c r="EF39" s="16"/>
      <c r="EG39" s="16"/>
      <c r="EH39" s="16"/>
    </row>
    <row r="40" spans="4:138" ht="7.9" customHeight="1">
      <c r="G40" s="739"/>
      <c r="H40" s="739"/>
      <c r="I40" s="739"/>
      <c r="J40" s="739"/>
      <c r="K40" s="739"/>
      <c r="L40" s="739"/>
      <c r="M40" s="739"/>
      <c r="N40" s="739"/>
      <c r="O40" s="739"/>
      <c r="P40" s="739"/>
      <c r="Q40" s="739"/>
      <c r="R40" s="739"/>
      <c r="S40" s="739"/>
      <c r="T40" s="739"/>
      <c r="U40" s="5"/>
      <c r="V40" s="5"/>
      <c r="W40" s="5"/>
      <c r="X40" s="5"/>
      <c r="BX40" s="739"/>
      <c r="BY40" s="739"/>
      <c r="BZ40" s="739"/>
      <c r="CA40" s="739"/>
      <c r="CB40" s="739"/>
      <c r="CC40" s="739"/>
      <c r="CD40" s="739"/>
      <c r="CE40" s="739"/>
      <c r="CF40" s="739"/>
      <c r="CG40" s="739"/>
      <c r="CH40" s="739"/>
      <c r="CI40" s="739"/>
      <c r="CJ40" s="739"/>
      <c r="CK40" s="739"/>
      <c r="CL40" s="5"/>
      <c r="CM40" s="5"/>
      <c r="CN40" s="5"/>
      <c r="CO40" s="5"/>
    </row>
    <row r="41" spans="4:138" ht="7.9" customHeight="1">
      <c r="D41" s="16"/>
      <c r="E41" s="16"/>
      <c r="F41" s="16"/>
      <c r="G41" s="16"/>
      <c r="H41" s="16"/>
      <c r="I41" s="16"/>
      <c r="J41" s="16"/>
      <c r="K41" s="16"/>
      <c r="L41" s="16"/>
      <c r="M41" s="16"/>
      <c r="N41" s="16"/>
      <c r="O41" s="16"/>
      <c r="P41" s="16"/>
      <c r="Q41" s="16"/>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U41" s="16"/>
      <c r="BV41" s="16"/>
      <c r="BW41" s="16"/>
      <c r="BX41" s="16"/>
      <c r="BY41" s="16"/>
      <c r="BZ41" s="16"/>
      <c r="CA41" s="16"/>
      <c r="CB41" s="16"/>
      <c r="CC41" s="16"/>
      <c r="CD41" s="16"/>
      <c r="CE41" s="16"/>
      <c r="CF41" s="16"/>
      <c r="CG41" s="16"/>
      <c r="CH41" s="16"/>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row>
    <row r="42" spans="4:138" ht="7.9" customHeight="1">
      <c r="D42" s="16"/>
      <c r="E42" s="16"/>
      <c r="F42" s="16"/>
      <c r="G42" s="16"/>
      <c r="H42" s="16"/>
      <c r="I42" s="16"/>
      <c r="J42" s="16"/>
      <c r="K42" s="16"/>
      <c r="L42" s="16"/>
      <c r="M42" s="16"/>
      <c r="N42" s="16"/>
      <c r="O42" s="16"/>
      <c r="P42" s="16"/>
      <c r="Q42" s="16"/>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U42" s="16"/>
      <c r="BV42" s="16"/>
      <c r="BW42" s="16"/>
      <c r="BX42" s="16"/>
      <c r="BY42" s="16"/>
      <c r="BZ42" s="16"/>
      <c r="CA42" s="16"/>
      <c r="CB42" s="16"/>
      <c r="CC42" s="16"/>
      <c r="CD42" s="16"/>
      <c r="CE42" s="16"/>
      <c r="CF42" s="16"/>
      <c r="CG42" s="16"/>
      <c r="CH42" s="16"/>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row>
    <row r="43" spans="4:138" ht="7.9" customHeight="1">
      <c r="D43" s="16"/>
      <c r="E43" s="16"/>
      <c r="F43" s="16"/>
      <c r="G43" s="16"/>
      <c r="H43" s="16"/>
      <c r="I43" s="16"/>
      <c r="J43" s="16"/>
      <c r="K43" s="16"/>
      <c r="L43" s="16"/>
      <c r="M43" s="745" t="s">
        <v>26</v>
      </c>
      <c r="N43" s="745"/>
      <c r="O43" s="745"/>
      <c r="P43" s="745"/>
      <c r="Q43" s="745"/>
      <c r="R43" s="745"/>
      <c r="S43" s="745"/>
      <c r="T43" s="745"/>
      <c r="U43" s="745"/>
      <c r="V43" s="745"/>
      <c r="W43" s="745"/>
      <c r="X43" s="745"/>
      <c r="Y43" s="928" t="str">
        <f>IF(ISBLANK(補助金交付申請入力シート!E11),"",補助金交付申請入力シート!E11)</f>
        <v/>
      </c>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8"/>
      <c r="AY43" s="928"/>
      <c r="AZ43" s="928"/>
      <c r="BA43" s="928"/>
      <c r="BB43" s="928"/>
      <c r="BC43" s="928"/>
      <c r="BD43" s="928"/>
      <c r="BE43" s="928"/>
      <c r="BF43" s="928"/>
      <c r="BG43" s="928"/>
      <c r="BH43" s="928"/>
      <c r="BI43" s="928"/>
      <c r="BJ43" s="928"/>
      <c r="BK43" s="928"/>
      <c r="BL43" s="928"/>
      <c r="BM43" s="928"/>
      <c r="BN43" s="928"/>
      <c r="BO43" s="928"/>
      <c r="BP43" s="928"/>
      <c r="BQ43" s="5"/>
      <c r="BU43" s="16"/>
      <c r="BV43" s="16"/>
      <c r="BW43" s="16"/>
      <c r="BX43" s="16"/>
      <c r="BY43" s="16"/>
      <c r="BZ43" s="16"/>
      <c r="CA43" s="16"/>
      <c r="CB43" s="16"/>
      <c r="CC43" s="16"/>
      <c r="CD43" s="745" t="s">
        <v>26</v>
      </c>
      <c r="CE43" s="745"/>
      <c r="CF43" s="745"/>
      <c r="CG43" s="745"/>
      <c r="CH43" s="745"/>
      <c r="CI43" s="745"/>
      <c r="CJ43" s="745"/>
      <c r="CK43" s="745"/>
      <c r="CL43" s="745"/>
      <c r="CM43" s="745"/>
      <c r="CN43" s="745"/>
      <c r="CO43" s="745"/>
      <c r="CP43" s="928" t="str">
        <f>IF(ISBLANK(補助金交付申請入力シート!E11),"",補助金交付申請入力シート!E11)</f>
        <v/>
      </c>
      <c r="CQ43" s="928"/>
      <c r="CR43" s="928"/>
      <c r="CS43" s="928"/>
      <c r="CT43" s="928"/>
      <c r="CU43" s="928"/>
      <c r="CV43" s="928"/>
      <c r="CW43" s="928"/>
      <c r="CX43" s="928"/>
      <c r="CY43" s="928"/>
      <c r="CZ43" s="928"/>
      <c r="DA43" s="928"/>
      <c r="DB43" s="928"/>
      <c r="DC43" s="928"/>
      <c r="DD43" s="928"/>
      <c r="DE43" s="928"/>
      <c r="DF43" s="928"/>
      <c r="DG43" s="928"/>
      <c r="DH43" s="928"/>
      <c r="DI43" s="928"/>
      <c r="DJ43" s="928"/>
      <c r="DK43" s="928"/>
      <c r="DL43" s="928"/>
      <c r="DM43" s="928"/>
      <c r="DN43" s="928"/>
      <c r="DO43" s="928"/>
      <c r="DP43" s="928"/>
      <c r="DQ43" s="928"/>
      <c r="DR43" s="928"/>
      <c r="DS43" s="928"/>
      <c r="DT43" s="928"/>
      <c r="DU43" s="928"/>
      <c r="DV43" s="928"/>
      <c r="DW43" s="928"/>
      <c r="DX43" s="928"/>
      <c r="DY43" s="928"/>
      <c r="DZ43" s="928"/>
      <c r="EA43" s="928"/>
      <c r="EB43" s="928"/>
      <c r="EC43" s="928"/>
      <c r="ED43" s="928"/>
      <c r="EE43" s="928"/>
      <c r="EF43" s="928"/>
      <c r="EG43" s="928"/>
      <c r="EH43" s="5"/>
    </row>
    <row r="44" spans="4:138" ht="7.9" customHeight="1">
      <c r="D44" s="16"/>
      <c r="E44" s="16"/>
      <c r="F44" s="16"/>
      <c r="G44" s="16"/>
      <c r="H44" s="16"/>
      <c r="I44" s="16"/>
      <c r="J44" s="16"/>
      <c r="K44" s="16"/>
      <c r="L44" s="16"/>
      <c r="M44" s="745"/>
      <c r="N44" s="745"/>
      <c r="O44" s="745"/>
      <c r="P44" s="745"/>
      <c r="Q44" s="745"/>
      <c r="R44" s="745"/>
      <c r="S44" s="745"/>
      <c r="T44" s="745"/>
      <c r="U44" s="745"/>
      <c r="V44" s="745"/>
      <c r="W44" s="745"/>
      <c r="X44" s="745"/>
      <c r="Y44" s="928"/>
      <c r="Z44" s="928"/>
      <c r="AA44" s="928"/>
      <c r="AB44" s="928"/>
      <c r="AC44" s="928"/>
      <c r="AD44" s="928"/>
      <c r="AE44" s="928"/>
      <c r="AF44" s="928"/>
      <c r="AG44" s="928"/>
      <c r="AH44" s="928"/>
      <c r="AI44" s="928"/>
      <c r="AJ44" s="928"/>
      <c r="AK44" s="928"/>
      <c r="AL44" s="928"/>
      <c r="AM44" s="928"/>
      <c r="AN44" s="928"/>
      <c r="AO44" s="928"/>
      <c r="AP44" s="928"/>
      <c r="AQ44" s="928"/>
      <c r="AR44" s="928"/>
      <c r="AS44" s="928"/>
      <c r="AT44" s="928"/>
      <c r="AU44" s="928"/>
      <c r="AV44" s="928"/>
      <c r="AW44" s="928"/>
      <c r="AX44" s="928"/>
      <c r="AY44" s="928"/>
      <c r="AZ44" s="928"/>
      <c r="BA44" s="928"/>
      <c r="BB44" s="928"/>
      <c r="BC44" s="928"/>
      <c r="BD44" s="928"/>
      <c r="BE44" s="928"/>
      <c r="BF44" s="928"/>
      <c r="BG44" s="928"/>
      <c r="BH44" s="928"/>
      <c r="BI44" s="928"/>
      <c r="BJ44" s="928"/>
      <c r="BK44" s="928"/>
      <c r="BL44" s="928"/>
      <c r="BM44" s="928"/>
      <c r="BN44" s="928"/>
      <c r="BO44" s="928"/>
      <c r="BP44" s="928"/>
      <c r="BQ44" s="5"/>
      <c r="BU44" s="16"/>
      <c r="BV44" s="16"/>
      <c r="BW44" s="16"/>
      <c r="BX44" s="16"/>
      <c r="BY44" s="16"/>
      <c r="BZ44" s="16"/>
      <c r="CA44" s="16"/>
      <c r="CB44" s="16"/>
      <c r="CC44" s="16"/>
      <c r="CD44" s="745"/>
      <c r="CE44" s="745"/>
      <c r="CF44" s="745"/>
      <c r="CG44" s="745"/>
      <c r="CH44" s="745"/>
      <c r="CI44" s="745"/>
      <c r="CJ44" s="745"/>
      <c r="CK44" s="745"/>
      <c r="CL44" s="745"/>
      <c r="CM44" s="745"/>
      <c r="CN44" s="745"/>
      <c r="CO44" s="745"/>
      <c r="CP44" s="928"/>
      <c r="CQ44" s="928"/>
      <c r="CR44" s="928"/>
      <c r="CS44" s="928"/>
      <c r="CT44" s="928"/>
      <c r="CU44" s="928"/>
      <c r="CV44" s="928"/>
      <c r="CW44" s="928"/>
      <c r="CX44" s="928"/>
      <c r="CY44" s="928"/>
      <c r="CZ44" s="928"/>
      <c r="DA44" s="928"/>
      <c r="DB44" s="928"/>
      <c r="DC44" s="928"/>
      <c r="DD44" s="928"/>
      <c r="DE44" s="928"/>
      <c r="DF44" s="928"/>
      <c r="DG44" s="928"/>
      <c r="DH44" s="928"/>
      <c r="DI44" s="928"/>
      <c r="DJ44" s="928"/>
      <c r="DK44" s="928"/>
      <c r="DL44" s="928"/>
      <c r="DM44" s="928"/>
      <c r="DN44" s="928"/>
      <c r="DO44" s="928"/>
      <c r="DP44" s="928"/>
      <c r="DQ44" s="928"/>
      <c r="DR44" s="928"/>
      <c r="DS44" s="928"/>
      <c r="DT44" s="928"/>
      <c r="DU44" s="928"/>
      <c r="DV44" s="928"/>
      <c r="DW44" s="928"/>
      <c r="DX44" s="928"/>
      <c r="DY44" s="928"/>
      <c r="DZ44" s="928"/>
      <c r="EA44" s="928"/>
      <c r="EB44" s="928"/>
      <c r="EC44" s="928"/>
      <c r="ED44" s="928"/>
      <c r="EE44" s="928"/>
      <c r="EF44" s="928"/>
      <c r="EG44" s="928"/>
      <c r="EH44" s="5"/>
    </row>
    <row r="45" spans="4:138" ht="7.9" customHeight="1">
      <c r="D45" s="16"/>
      <c r="E45" s="16"/>
      <c r="F45" s="16"/>
      <c r="G45" s="16"/>
      <c r="H45" s="16"/>
      <c r="I45" s="16"/>
      <c r="J45" s="16"/>
      <c r="K45" s="16"/>
      <c r="L45" s="16"/>
      <c r="M45" s="745"/>
      <c r="N45" s="745"/>
      <c r="O45" s="745"/>
      <c r="P45" s="745"/>
      <c r="Q45" s="745"/>
      <c r="R45" s="745"/>
      <c r="S45" s="745"/>
      <c r="T45" s="745"/>
      <c r="U45" s="745"/>
      <c r="V45" s="745"/>
      <c r="W45" s="745"/>
      <c r="X45" s="745"/>
      <c r="Y45" s="928"/>
      <c r="Z45" s="928"/>
      <c r="AA45" s="928"/>
      <c r="AB45" s="928"/>
      <c r="AC45" s="928"/>
      <c r="AD45" s="928"/>
      <c r="AE45" s="928"/>
      <c r="AF45" s="928"/>
      <c r="AG45" s="928"/>
      <c r="AH45" s="928"/>
      <c r="AI45" s="928"/>
      <c r="AJ45" s="928"/>
      <c r="AK45" s="928"/>
      <c r="AL45" s="928"/>
      <c r="AM45" s="928"/>
      <c r="AN45" s="928"/>
      <c r="AO45" s="928"/>
      <c r="AP45" s="928"/>
      <c r="AQ45" s="928"/>
      <c r="AR45" s="928"/>
      <c r="AS45" s="928"/>
      <c r="AT45" s="928"/>
      <c r="AU45" s="928"/>
      <c r="AV45" s="928"/>
      <c r="AW45" s="928"/>
      <c r="AX45" s="928"/>
      <c r="AY45" s="928"/>
      <c r="AZ45" s="928"/>
      <c r="BA45" s="928"/>
      <c r="BB45" s="928"/>
      <c r="BC45" s="928"/>
      <c r="BD45" s="928"/>
      <c r="BE45" s="928"/>
      <c r="BF45" s="928"/>
      <c r="BG45" s="928"/>
      <c r="BH45" s="928"/>
      <c r="BI45" s="928"/>
      <c r="BJ45" s="928"/>
      <c r="BK45" s="928"/>
      <c r="BL45" s="928"/>
      <c r="BM45" s="928"/>
      <c r="BN45" s="928"/>
      <c r="BO45" s="928"/>
      <c r="BP45" s="928"/>
      <c r="BQ45" s="5"/>
      <c r="BU45" s="16"/>
      <c r="BV45" s="16"/>
      <c r="BW45" s="16"/>
      <c r="BX45" s="16"/>
      <c r="BY45" s="16"/>
      <c r="BZ45" s="16"/>
      <c r="CA45" s="16"/>
      <c r="CB45" s="16"/>
      <c r="CC45" s="16"/>
      <c r="CD45" s="745"/>
      <c r="CE45" s="745"/>
      <c r="CF45" s="745"/>
      <c r="CG45" s="745"/>
      <c r="CH45" s="745"/>
      <c r="CI45" s="745"/>
      <c r="CJ45" s="745"/>
      <c r="CK45" s="745"/>
      <c r="CL45" s="745"/>
      <c r="CM45" s="745"/>
      <c r="CN45" s="745"/>
      <c r="CO45" s="745"/>
      <c r="CP45" s="928"/>
      <c r="CQ45" s="928"/>
      <c r="CR45" s="928"/>
      <c r="CS45" s="928"/>
      <c r="CT45" s="928"/>
      <c r="CU45" s="928"/>
      <c r="CV45" s="928"/>
      <c r="CW45" s="928"/>
      <c r="CX45" s="928"/>
      <c r="CY45" s="928"/>
      <c r="CZ45" s="928"/>
      <c r="DA45" s="928"/>
      <c r="DB45" s="928"/>
      <c r="DC45" s="928"/>
      <c r="DD45" s="928"/>
      <c r="DE45" s="928"/>
      <c r="DF45" s="928"/>
      <c r="DG45" s="928"/>
      <c r="DH45" s="928"/>
      <c r="DI45" s="928"/>
      <c r="DJ45" s="928"/>
      <c r="DK45" s="928"/>
      <c r="DL45" s="928"/>
      <c r="DM45" s="928"/>
      <c r="DN45" s="928"/>
      <c r="DO45" s="928"/>
      <c r="DP45" s="928"/>
      <c r="DQ45" s="928"/>
      <c r="DR45" s="928"/>
      <c r="DS45" s="928"/>
      <c r="DT45" s="928"/>
      <c r="DU45" s="928"/>
      <c r="DV45" s="928"/>
      <c r="DW45" s="928"/>
      <c r="DX45" s="928"/>
      <c r="DY45" s="928"/>
      <c r="DZ45" s="928"/>
      <c r="EA45" s="928"/>
      <c r="EB45" s="928"/>
      <c r="EC45" s="928"/>
      <c r="ED45" s="928"/>
      <c r="EE45" s="928"/>
      <c r="EF45" s="928"/>
      <c r="EG45" s="928"/>
      <c r="EH45" s="5"/>
    </row>
    <row r="46" spans="4:138" ht="7.9" customHeight="1">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M46" s="5"/>
      <c r="BN46" s="5"/>
      <c r="BO46" s="5"/>
      <c r="BP46" s="5"/>
      <c r="BQ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D46" s="5"/>
      <c r="EE46" s="5"/>
      <c r="EF46" s="5"/>
      <c r="EG46" s="5"/>
      <c r="EH46" s="5"/>
    </row>
    <row r="47" spans="4:138" ht="7.9" customHeight="1">
      <c r="R47" s="5"/>
      <c r="S47" s="5"/>
      <c r="T47" s="5"/>
      <c r="U47" s="5"/>
      <c r="V47" s="5"/>
      <c r="W47" s="5"/>
      <c r="X47" s="5"/>
      <c r="BP47" s="5"/>
      <c r="BQ47" s="5"/>
      <c r="CI47" s="5"/>
      <c r="CJ47" s="5"/>
      <c r="CK47" s="5"/>
      <c r="CL47" s="5"/>
      <c r="CM47" s="5"/>
      <c r="CN47" s="5"/>
      <c r="CO47" s="5"/>
      <c r="EG47" s="5"/>
      <c r="EH47" s="5"/>
    </row>
    <row r="48" spans="4:138" ht="7.9" customHeight="1">
      <c r="D48" s="16"/>
      <c r="E48" s="16"/>
      <c r="F48" s="16"/>
      <c r="G48" s="16"/>
      <c r="H48" s="16"/>
      <c r="I48" s="16"/>
      <c r="J48" s="16"/>
      <c r="K48" s="16"/>
      <c r="L48" s="16"/>
      <c r="M48" s="16"/>
      <c r="N48" s="16"/>
      <c r="O48" s="16"/>
      <c r="P48" s="16"/>
      <c r="Q48" s="16"/>
      <c r="R48" s="5"/>
      <c r="S48" s="5"/>
      <c r="T48" s="5"/>
      <c r="U48" s="5"/>
      <c r="V48" s="5"/>
      <c r="W48" s="5"/>
      <c r="X48" s="5"/>
      <c r="BU48" s="16"/>
      <c r="BV48" s="16"/>
      <c r="BW48" s="16"/>
      <c r="BX48" s="16"/>
      <c r="BY48" s="16"/>
      <c r="BZ48" s="16"/>
      <c r="CA48" s="16"/>
      <c r="CB48" s="16"/>
      <c r="CC48" s="16"/>
      <c r="CD48" s="16"/>
      <c r="CE48" s="16"/>
      <c r="CF48" s="16"/>
      <c r="CG48" s="16"/>
      <c r="CH48" s="16"/>
      <c r="CI48" s="5"/>
      <c r="CJ48" s="5"/>
      <c r="CK48" s="5"/>
      <c r="CL48" s="5"/>
      <c r="CM48" s="5"/>
      <c r="CN48" s="5"/>
      <c r="CO48" s="5"/>
    </row>
    <row r="49" spans="2:138" ht="7.9" customHeight="1">
      <c r="D49" s="16"/>
      <c r="E49" s="16"/>
      <c r="F49" s="16"/>
      <c r="G49" s="16"/>
      <c r="H49" s="16"/>
      <c r="I49" s="16"/>
      <c r="J49" s="16"/>
      <c r="K49" s="16"/>
      <c r="L49" s="16"/>
      <c r="M49" s="16"/>
      <c r="N49" s="16"/>
      <c r="O49" s="16"/>
      <c r="P49" s="16"/>
      <c r="Q49" s="16"/>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U49" s="16"/>
      <c r="BV49" s="16"/>
      <c r="BW49" s="16"/>
      <c r="BX49" s="16"/>
      <c r="BY49" s="16"/>
      <c r="BZ49" s="16"/>
      <c r="CA49" s="16"/>
      <c r="CB49" s="16"/>
      <c r="CC49" s="16"/>
      <c r="CD49" s="16"/>
      <c r="CE49" s="16"/>
      <c r="CF49" s="16"/>
      <c r="CG49" s="16"/>
      <c r="CH49" s="16"/>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row>
    <row r="50" spans="2:138" ht="7.9" customHeight="1">
      <c r="D50" s="16"/>
      <c r="E50" s="16"/>
      <c r="F50" s="16"/>
      <c r="G50" s="16"/>
      <c r="H50" s="16"/>
      <c r="I50" s="16"/>
      <c r="J50" s="16"/>
      <c r="K50" s="16"/>
      <c r="L50" s="16"/>
      <c r="M50" s="16"/>
      <c r="N50" s="16"/>
      <c r="O50" s="16"/>
      <c r="P50" s="16"/>
      <c r="Q50" s="16"/>
      <c r="R50" s="5"/>
      <c r="S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U50" s="16"/>
      <c r="BV50" s="16"/>
      <c r="BW50" s="16"/>
      <c r="BX50" s="16"/>
      <c r="BY50" s="16"/>
      <c r="BZ50" s="16"/>
      <c r="CA50" s="16"/>
      <c r="CB50" s="16"/>
      <c r="CC50" s="16"/>
      <c r="CD50" s="16"/>
      <c r="CE50" s="16"/>
      <c r="CF50" s="16"/>
      <c r="CG50" s="16"/>
      <c r="CH50" s="16"/>
      <c r="CI50" s="5"/>
      <c r="CJ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row>
    <row r="51" spans="2:138" ht="7.9" customHeight="1">
      <c r="D51" s="16"/>
      <c r="E51" s="16"/>
      <c r="F51" s="16"/>
      <c r="G51" s="16"/>
      <c r="H51" s="16"/>
      <c r="I51" s="16"/>
      <c r="J51" s="16"/>
      <c r="K51" s="16"/>
      <c r="L51" s="16"/>
      <c r="M51" s="16"/>
      <c r="N51" s="16"/>
      <c r="O51" s="16"/>
      <c r="P51" s="16"/>
      <c r="Q51" s="16"/>
      <c r="R51" s="5"/>
      <c r="S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U51" s="16"/>
      <c r="BV51" s="16"/>
      <c r="BW51" s="16"/>
      <c r="BX51" s="16"/>
      <c r="BY51" s="16"/>
      <c r="BZ51" s="16"/>
      <c r="CA51" s="16"/>
      <c r="CB51" s="16"/>
      <c r="CC51" s="16"/>
      <c r="CD51" s="16"/>
      <c r="CE51" s="16"/>
      <c r="CF51" s="16"/>
      <c r="CG51" s="16"/>
      <c r="CH51" s="16"/>
      <c r="CI51" s="5"/>
      <c r="CJ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row>
    <row r="52" spans="2:138" ht="7.9" customHeight="1">
      <c r="D52" s="16"/>
      <c r="E52" s="16"/>
      <c r="F52" s="16"/>
      <c r="G52" s="16"/>
      <c r="H52" s="16"/>
      <c r="I52" s="16"/>
      <c r="J52" s="16"/>
      <c r="K52" s="16"/>
      <c r="L52" s="16"/>
      <c r="M52" s="16"/>
      <c r="N52" s="16"/>
      <c r="O52" s="16"/>
      <c r="P52" s="16"/>
      <c r="Q52" s="16"/>
      <c r="R52" s="5"/>
      <c r="S52" s="5"/>
      <c r="AK52" s="5"/>
      <c r="AL52" s="5"/>
      <c r="AM52" s="5"/>
      <c r="AT52" s="5"/>
      <c r="AU52" s="5"/>
      <c r="BI52" s="5"/>
      <c r="BJ52" s="5"/>
      <c r="BU52" s="16"/>
      <c r="BV52" s="16"/>
      <c r="BW52" s="16"/>
      <c r="BX52" s="16"/>
      <c r="BY52" s="16"/>
      <c r="BZ52" s="16"/>
      <c r="CA52" s="16"/>
      <c r="CB52" s="16"/>
      <c r="CC52" s="16"/>
      <c r="CD52" s="16"/>
      <c r="CE52" s="16"/>
      <c r="CF52" s="16"/>
      <c r="CG52" s="16"/>
      <c r="CH52" s="16"/>
      <c r="CI52" s="5"/>
      <c r="CJ52" s="5"/>
      <c r="DB52" s="5"/>
      <c r="DC52" s="5"/>
      <c r="DD52" s="5"/>
      <c r="DK52" s="5"/>
      <c r="DL52" s="5"/>
      <c r="DZ52" s="5"/>
      <c r="EA52" s="5"/>
    </row>
    <row r="53" spans="2:138" ht="7.9" customHeight="1">
      <c r="R53" s="5"/>
      <c r="S53" s="5"/>
      <c r="CI53" s="5"/>
      <c r="CJ53" s="5"/>
    </row>
    <row r="54" spans="2:138" ht="7.9" customHeight="1">
      <c r="R54" s="5"/>
      <c r="S54" s="5"/>
      <c r="CI54" s="5"/>
      <c r="CJ54" s="5"/>
    </row>
    <row r="55" spans="2:138" ht="7.9" customHeight="1">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row>
    <row r="56" spans="2:138" ht="7.9" customHeight="1">
      <c r="D56" s="16"/>
      <c r="E56" s="16"/>
      <c r="F56" s="16"/>
      <c r="G56" s="16"/>
      <c r="H56" s="16"/>
      <c r="I56" s="16"/>
      <c r="J56" s="16"/>
      <c r="K56" s="16"/>
      <c r="L56" s="16"/>
      <c r="M56" s="16"/>
      <c r="N56" s="16"/>
      <c r="O56" s="16"/>
      <c r="P56" s="16"/>
      <c r="Q56" s="16"/>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U56" s="16"/>
      <c r="BV56" s="16"/>
      <c r="BW56" s="16"/>
      <c r="BX56" s="16"/>
      <c r="BY56" s="16"/>
      <c r="BZ56" s="16"/>
      <c r="CA56" s="16"/>
      <c r="CB56" s="16"/>
      <c r="CC56" s="16"/>
      <c r="CD56" s="16"/>
      <c r="CE56" s="16"/>
      <c r="CF56" s="16"/>
      <c r="CG56" s="16"/>
      <c r="CH56" s="16"/>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row>
    <row r="57" spans="2:138" ht="7.9" customHeight="1">
      <c r="D57" s="16"/>
      <c r="E57" s="16"/>
      <c r="F57" s="16"/>
      <c r="G57" s="16"/>
      <c r="H57" s="16"/>
      <c r="I57" s="16"/>
      <c r="J57" s="16"/>
      <c r="K57" s="16"/>
      <c r="L57" s="16"/>
      <c r="M57" s="16"/>
      <c r="N57" s="16"/>
      <c r="O57" s="16"/>
      <c r="P57" s="16"/>
      <c r="Q57" s="16"/>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U57" s="16"/>
      <c r="BV57" s="16"/>
      <c r="BW57" s="16"/>
      <c r="BX57" s="16"/>
      <c r="BY57" s="16"/>
      <c r="BZ57" s="16"/>
      <c r="CA57" s="16"/>
      <c r="CB57" s="16"/>
      <c r="CC57" s="16"/>
      <c r="CD57" s="16"/>
      <c r="CE57" s="16"/>
      <c r="CF57" s="16"/>
      <c r="CG57" s="16"/>
      <c r="CH57" s="16"/>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row>
    <row r="58" spans="2:138" ht="7.9" customHeight="1">
      <c r="D58" s="16"/>
      <c r="E58" s="16"/>
      <c r="F58" s="16"/>
      <c r="G58" s="16"/>
      <c r="H58" s="16"/>
      <c r="I58" s="16"/>
      <c r="J58" s="16"/>
      <c r="K58" s="16"/>
      <c r="L58" s="16"/>
      <c r="M58" s="16"/>
      <c r="N58" s="16"/>
      <c r="O58" s="16"/>
      <c r="P58" s="16"/>
      <c r="Q58" s="16"/>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U58" s="16"/>
      <c r="BV58" s="16"/>
      <c r="BW58" s="16"/>
      <c r="BX58" s="16"/>
      <c r="BY58" s="16"/>
      <c r="BZ58" s="16"/>
      <c r="CA58" s="16"/>
      <c r="CB58" s="16"/>
      <c r="CC58" s="16"/>
      <c r="CD58" s="16"/>
      <c r="CE58" s="16"/>
      <c r="CF58" s="16"/>
      <c r="CG58" s="16"/>
      <c r="CH58" s="16"/>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row>
    <row r="59" spans="2:138" ht="7.9" customHeight="1">
      <c r="B59" s="5"/>
      <c r="C59" s="5"/>
      <c r="D59" s="16"/>
      <c r="E59" s="16"/>
      <c r="F59" s="16"/>
      <c r="G59" s="16"/>
      <c r="H59" s="16"/>
      <c r="I59" s="16"/>
      <c r="J59" s="16"/>
      <c r="K59" s="16"/>
      <c r="L59" s="16"/>
      <c r="M59" s="16"/>
      <c r="N59" s="16"/>
      <c r="O59" s="16"/>
      <c r="P59" s="16"/>
      <c r="Q59" s="16"/>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S59" s="5"/>
      <c r="BT59" s="5"/>
      <c r="BU59" s="16"/>
      <c r="BV59" s="16"/>
      <c r="BW59" s="16"/>
      <c r="BX59" s="16"/>
      <c r="BY59" s="16"/>
      <c r="BZ59" s="16"/>
      <c r="CA59" s="16"/>
      <c r="CB59" s="16"/>
      <c r="CC59" s="16"/>
      <c r="CD59" s="16"/>
      <c r="CE59" s="16"/>
      <c r="CF59" s="16"/>
      <c r="CG59" s="16"/>
      <c r="CH59" s="16"/>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row>
    <row r="60" spans="2:138" ht="7.9" customHeight="1">
      <c r="B60" s="5"/>
      <c r="C60" s="5"/>
      <c r="D60" s="16"/>
      <c r="E60" s="16"/>
      <c r="F60" s="16"/>
      <c r="G60" s="16"/>
      <c r="H60" s="16"/>
      <c r="I60" s="16"/>
      <c r="J60" s="16"/>
      <c r="K60" s="16"/>
      <c r="L60" s="16"/>
      <c r="M60" s="16"/>
      <c r="N60" s="16"/>
      <c r="O60" s="16"/>
      <c r="P60" s="16"/>
      <c r="Q60" s="16"/>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S60" s="5"/>
      <c r="BT60" s="5"/>
      <c r="BU60" s="16"/>
      <c r="BV60" s="16"/>
      <c r="BW60" s="16"/>
      <c r="BX60" s="16"/>
      <c r="BY60" s="16"/>
      <c r="BZ60" s="16"/>
      <c r="CA60" s="16"/>
      <c r="CB60" s="16"/>
      <c r="CC60" s="16"/>
      <c r="CD60" s="16"/>
      <c r="CE60" s="16"/>
      <c r="CF60" s="16"/>
      <c r="CG60" s="16"/>
      <c r="CH60" s="16"/>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row>
    <row r="61" spans="2:138" ht="7.9" customHeight="1">
      <c r="B61" s="5"/>
      <c r="C61" s="5"/>
      <c r="D61" s="59"/>
      <c r="E61" s="59"/>
      <c r="F61" s="59"/>
      <c r="G61" s="59"/>
      <c r="H61" s="59"/>
      <c r="I61" s="59"/>
      <c r="J61" s="59"/>
      <c r="K61" s="59"/>
      <c r="L61" s="59"/>
      <c r="M61" s="59"/>
      <c r="N61" s="59"/>
      <c r="O61" s="59"/>
      <c r="P61" s="59"/>
      <c r="Q61" s="59"/>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S61" s="5"/>
      <c r="BT61" s="5"/>
      <c r="BU61" s="59"/>
      <c r="BV61" s="59"/>
      <c r="BW61" s="59"/>
      <c r="BX61" s="59"/>
      <c r="BY61" s="59"/>
      <c r="BZ61" s="59"/>
      <c r="CA61" s="59"/>
      <c r="CB61" s="59"/>
      <c r="CC61" s="59"/>
      <c r="CD61" s="59"/>
      <c r="CE61" s="59"/>
      <c r="CF61" s="59"/>
      <c r="CG61" s="59"/>
      <c r="CH61" s="59"/>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row>
    <row r="62" spans="2:138" ht="7.9" customHeight="1">
      <c r="B62" s="5"/>
      <c r="C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S62" s="5"/>
      <c r="BT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row>
    <row r="63" spans="2:138" ht="7.9" customHeight="1">
      <c r="B63" s="5"/>
      <c r="C63" s="5"/>
      <c r="G63" s="735" t="s">
        <v>942</v>
      </c>
      <c r="H63" s="735"/>
      <c r="I63" s="735"/>
      <c r="J63" s="735"/>
      <c r="K63" s="737"/>
      <c r="L63" s="737"/>
      <c r="M63" s="737"/>
      <c r="N63" s="739" t="s">
        <v>2</v>
      </c>
      <c r="O63" s="739"/>
      <c r="P63" s="737"/>
      <c r="Q63" s="737"/>
      <c r="R63" s="737"/>
      <c r="S63" s="739" t="s">
        <v>1</v>
      </c>
      <c r="T63" s="739"/>
      <c r="U63" s="737"/>
      <c r="V63" s="737"/>
      <c r="W63" s="737"/>
      <c r="X63" s="739" t="s">
        <v>0</v>
      </c>
      <c r="Y63" s="739"/>
      <c r="BO63" s="10"/>
      <c r="BP63" s="10"/>
      <c r="BQ63" s="10"/>
      <c r="BS63" s="5"/>
      <c r="BT63" s="5"/>
      <c r="BX63" s="735" t="s">
        <v>942</v>
      </c>
      <c r="BY63" s="735"/>
      <c r="BZ63" s="735"/>
      <c r="CA63" s="735"/>
      <c r="CB63" s="737"/>
      <c r="CC63" s="737"/>
      <c r="CD63" s="737"/>
      <c r="CE63" s="739" t="s">
        <v>2</v>
      </c>
      <c r="CF63" s="739"/>
      <c r="CG63" s="737"/>
      <c r="CH63" s="737"/>
      <c r="CI63" s="737"/>
      <c r="CJ63" s="739" t="s">
        <v>1</v>
      </c>
      <c r="CK63" s="739"/>
      <c r="CL63" s="737"/>
      <c r="CM63" s="737"/>
      <c r="CN63" s="737"/>
      <c r="CO63" s="739" t="s">
        <v>0</v>
      </c>
      <c r="CP63" s="739"/>
      <c r="EF63" s="10"/>
      <c r="EG63" s="10"/>
      <c r="EH63" s="10"/>
    </row>
    <row r="64" spans="2:138" ht="7.9" customHeight="1">
      <c r="B64" s="5"/>
      <c r="C64" s="5"/>
      <c r="G64" s="735"/>
      <c r="H64" s="735"/>
      <c r="I64" s="735"/>
      <c r="J64" s="735"/>
      <c r="K64" s="737"/>
      <c r="L64" s="737"/>
      <c r="M64" s="737"/>
      <c r="N64" s="739"/>
      <c r="O64" s="739"/>
      <c r="P64" s="737"/>
      <c r="Q64" s="737"/>
      <c r="R64" s="737"/>
      <c r="S64" s="739"/>
      <c r="T64" s="739"/>
      <c r="U64" s="737"/>
      <c r="V64" s="737"/>
      <c r="W64" s="737"/>
      <c r="X64" s="739"/>
      <c r="Y64" s="739"/>
      <c r="BL64" s="10"/>
      <c r="BM64" s="10"/>
      <c r="BN64" s="10"/>
      <c r="BO64" s="10"/>
      <c r="BP64" s="10"/>
      <c r="BQ64" s="10"/>
      <c r="BS64" s="5"/>
      <c r="BT64" s="5"/>
      <c r="BX64" s="735"/>
      <c r="BY64" s="735"/>
      <c r="BZ64" s="735"/>
      <c r="CA64" s="735"/>
      <c r="CB64" s="737"/>
      <c r="CC64" s="737"/>
      <c r="CD64" s="737"/>
      <c r="CE64" s="739"/>
      <c r="CF64" s="739"/>
      <c r="CG64" s="737"/>
      <c r="CH64" s="737"/>
      <c r="CI64" s="737"/>
      <c r="CJ64" s="739"/>
      <c r="CK64" s="739"/>
      <c r="CL64" s="737"/>
      <c r="CM64" s="737"/>
      <c r="CN64" s="737"/>
      <c r="CO64" s="739"/>
      <c r="CP64" s="739"/>
      <c r="EC64" s="10"/>
      <c r="ED64" s="10"/>
      <c r="EE64" s="10"/>
      <c r="EF64" s="10"/>
      <c r="EG64" s="10"/>
      <c r="EH64" s="10"/>
    </row>
    <row r="65" spans="2:138" ht="7.9" customHeight="1">
      <c r="B65" s="5"/>
      <c r="C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S65" s="5"/>
      <c r="BT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row>
    <row r="66" spans="2:138" ht="7.9" customHeight="1">
      <c r="B66" s="5"/>
      <c r="C66" s="5"/>
      <c r="D66" s="16"/>
      <c r="E66" s="16"/>
      <c r="F66" s="16"/>
      <c r="G66" s="16"/>
      <c r="H66" s="16"/>
      <c r="I66" s="16"/>
      <c r="J66" s="16"/>
      <c r="K66" s="16"/>
      <c r="L66" s="16"/>
      <c r="M66" s="16"/>
      <c r="N66" s="16"/>
      <c r="O66" s="16"/>
      <c r="P66" s="16"/>
      <c r="Q66" s="16"/>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S66" s="5"/>
      <c r="BT66" s="5"/>
      <c r="BU66" s="16"/>
      <c r="BV66" s="16"/>
      <c r="BW66" s="16"/>
      <c r="BX66" s="16"/>
      <c r="BY66" s="16"/>
      <c r="BZ66" s="16"/>
      <c r="CA66" s="16"/>
      <c r="CB66" s="16"/>
      <c r="CC66" s="16"/>
      <c r="CD66" s="16"/>
      <c r="CE66" s="16"/>
      <c r="CF66" s="16"/>
      <c r="CG66" s="16"/>
      <c r="CH66" s="16"/>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row>
    <row r="67" spans="2:138" ht="7.9" customHeight="1">
      <c r="B67" s="5"/>
      <c r="C67" s="5"/>
      <c r="D67" s="16"/>
      <c r="E67" s="16"/>
      <c r="F67" s="16"/>
      <c r="G67" s="745" t="s">
        <v>146</v>
      </c>
      <c r="H67" s="745"/>
      <c r="I67" s="745"/>
      <c r="J67" s="745"/>
      <c r="K67" s="745"/>
      <c r="L67" s="745"/>
      <c r="M67" s="745"/>
      <c r="N67" s="745"/>
      <c r="O67" s="745"/>
      <c r="P67" s="16"/>
      <c r="Q67" s="16"/>
      <c r="R67" s="16"/>
      <c r="S67" s="16"/>
      <c r="T67" s="16"/>
      <c r="U67" s="16"/>
      <c r="V67" s="16"/>
      <c r="W67" s="16"/>
      <c r="X67" s="16"/>
      <c r="Y67" s="16"/>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S67" s="5"/>
      <c r="BT67" s="5"/>
      <c r="BU67" s="16"/>
      <c r="BV67" s="16"/>
      <c r="BW67" s="16"/>
      <c r="BX67" s="745" t="s">
        <v>149</v>
      </c>
      <c r="BY67" s="745"/>
      <c r="BZ67" s="745"/>
      <c r="CA67" s="745"/>
      <c r="CB67" s="745"/>
      <c r="CC67" s="745"/>
      <c r="CD67" s="745"/>
      <c r="CE67" s="745"/>
      <c r="CF67" s="745"/>
      <c r="CG67" s="16"/>
      <c r="CH67" s="16"/>
      <c r="CI67" s="16"/>
      <c r="CJ67" s="16"/>
      <c r="CK67" s="16"/>
      <c r="CL67" s="16"/>
      <c r="CM67" s="16"/>
      <c r="CN67" s="16"/>
      <c r="CO67" s="16"/>
      <c r="CP67" s="16"/>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row>
    <row r="68" spans="2:138" ht="7.9" customHeight="1">
      <c r="B68" s="5"/>
      <c r="C68" s="5"/>
      <c r="D68" s="16"/>
      <c r="E68" s="16"/>
      <c r="F68" s="16"/>
      <c r="G68" s="745"/>
      <c r="H68" s="745"/>
      <c r="I68" s="745"/>
      <c r="J68" s="745"/>
      <c r="K68" s="745"/>
      <c r="L68" s="745"/>
      <c r="M68" s="745"/>
      <c r="N68" s="745"/>
      <c r="O68" s="745"/>
      <c r="P68" s="16"/>
      <c r="Q68" s="16"/>
      <c r="R68" s="16"/>
      <c r="S68" s="16"/>
      <c r="T68" s="16"/>
      <c r="U68" s="16"/>
      <c r="V68" s="16"/>
      <c r="W68" s="16"/>
      <c r="X68" s="16"/>
      <c r="Y68" s="16"/>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S68" s="5"/>
      <c r="BT68" s="5"/>
      <c r="BU68" s="16"/>
      <c r="BV68" s="16"/>
      <c r="BW68" s="16"/>
      <c r="BX68" s="745"/>
      <c r="BY68" s="745"/>
      <c r="BZ68" s="745"/>
      <c r="CA68" s="745"/>
      <c r="CB68" s="745"/>
      <c r="CC68" s="745"/>
      <c r="CD68" s="745"/>
      <c r="CE68" s="745"/>
      <c r="CF68" s="745"/>
      <c r="CG68" s="16"/>
      <c r="CH68" s="16"/>
      <c r="CI68" s="16"/>
      <c r="CJ68" s="16"/>
      <c r="CK68" s="16"/>
      <c r="CL68" s="16"/>
      <c r="CM68" s="16"/>
      <c r="CN68" s="16"/>
      <c r="CO68" s="16"/>
      <c r="CP68" s="16"/>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row>
    <row r="69" spans="2:138" ht="7.9" customHeight="1">
      <c r="D69" s="16"/>
      <c r="E69" s="16"/>
      <c r="F69" s="16"/>
      <c r="G69" s="16"/>
      <c r="H69" s="16"/>
      <c r="I69" s="16"/>
      <c r="J69" s="16"/>
      <c r="K69" s="16"/>
      <c r="L69" s="16"/>
      <c r="M69" s="16"/>
      <c r="N69" s="16"/>
      <c r="O69" s="16"/>
      <c r="P69" s="16"/>
      <c r="Q69" s="16"/>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19"/>
      <c r="BL69" s="19"/>
      <c r="BM69" s="19"/>
      <c r="BN69" s="19"/>
      <c r="BO69" s="19"/>
      <c r="BP69" s="19"/>
      <c r="BQ69" s="19"/>
      <c r="BU69" s="16"/>
      <c r="BV69" s="16"/>
      <c r="BW69" s="16"/>
      <c r="BX69" s="16"/>
      <c r="BY69" s="16"/>
      <c r="BZ69" s="16"/>
      <c r="CA69" s="16"/>
      <c r="CB69" s="16"/>
      <c r="CC69" s="16"/>
      <c r="CD69" s="16"/>
      <c r="CE69" s="16"/>
      <c r="CF69" s="16"/>
      <c r="CG69" s="16"/>
      <c r="CH69" s="16"/>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19"/>
      <c r="EB69" s="19"/>
      <c r="EC69" s="19"/>
      <c r="ED69" s="19"/>
      <c r="EE69" s="19"/>
      <c r="EF69" s="19"/>
      <c r="EG69" s="19"/>
      <c r="EH69" s="19"/>
    </row>
    <row r="70" spans="2:138" ht="7.9" customHeight="1">
      <c r="D70" s="16"/>
      <c r="E70" s="16"/>
      <c r="F70" s="16"/>
      <c r="G70" s="16"/>
      <c r="H70" s="16"/>
      <c r="I70" s="16"/>
      <c r="J70" s="16"/>
      <c r="K70" s="16"/>
      <c r="L70" s="16"/>
      <c r="M70" s="16"/>
      <c r="N70" s="16"/>
      <c r="O70" s="16"/>
      <c r="P70" s="16"/>
      <c r="Q70" s="16"/>
      <c r="R70" s="16"/>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19"/>
      <c r="BL70" s="19"/>
      <c r="BM70" s="19"/>
      <c r="BN70" s="19"/>
      <c r="BO70" s="19"/>
      <c r="BP70" s="19"/>
      <c r="BQ70" s="19"/>
      <c r="BU70" s="16"/>
      <c r="BV70" s="16"/>
      <c r="BW70" s="16"/>
      <c r="BX70" s="16"/>
      <c r="BY70" s="16"/>
      <c r="BZ70" s="16"/>
      <c r="CA70" s="16"/>
      <c r="CB70" s="16"/>
      <c r="CC70" s="16"/>
      <c r="CD70" s="16"/>
      <c r="CE70" s="16"/>
      <c r="CF70" s="16"/>
      <c r="CG70" s="16"/>
      <c r="CH70" s="16"/>
      <c r="CI70" s="16"/>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19"/>
      <c r="EB70" s="19"/>
      <c r="EC70" s="19"/>
      <c r="ED70" s="19"/>
      <c r="EE70" s="19"/>
      <c r="EF70" s="19"/>
      <c r="EG70" s="19"/>
      <c r="EH70" s="19"/>
    </row>
    <row r="71" spans="2:138" ht="7.9" customHeight="1">
      <c r="M71" s="739" t="s">
        <v>10</v>
      </c>
      <c r="N71" s="739"/>
      <c r="O71" s="739"/>
      <c r="P71" s="739"/>
      <c r="R71" s="16"/>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CD71" s="739" t="s">
        <v>10</v>
      </c>
      <c r="CE71" s="739"/>
      <c r="CF71" s="739"/>
      <c r="CG71" s="739"/>
      <c r="CI71" s="16"/>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row>
    <row r="72" spans="2:138" ht="7.9" customHeight="1">
      <c r="M72" s="739"/>
      <c r="N72" s="739"/>
      <c r="O72" s="739"/>
      <c r="P72" s="739"/>
      <c r="R72" s="16"/>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CD72" s="739"/>
      <c r="CE72" s="739"/>
      <c r="CF72" s="739"/>
      <c r="CG72" s="739"/>
      <c r="CI72" s="16"/>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row>
    <row r="73" spans="2:138" ht="7.9" customHeight="1">
      <c r="R73" s="10"/>
      <c r="S73" s="10"/>
      <c r="T73" s="10"/>
      <c r="AK73" s="10"/>
      <c r="AL73" s="10"/>
      <c r="AM73" s="10"/>
      <c r="AN73" s="10"/>
      <c r="AO73" s="10"/>
      <c r="CI73" s="10"/>
      <c r="CJ73" s="10"/>
      <c r="CK73" s="10"/>
      <c r="DB73" s="10"/>
      <c r="DC73" s="10"/>
      <c r="DD73" s="10"/>
      <c r="DE73" s="10"/>
      <c r="DF73" s="10"/>
    </row>
    <row r="74" spans="2:138" ht="7.9" customHeight="1">
      <c r="R74" s="10"/>
      <c r="S74" s="10"/>
      <c r="T74" s="10"/>
      <c r="AK74" s="10"/>
      <c r="AL74" s="10"/>
      <c r="AM74" s="10"/>
      <c r="AN74" s="10"/>
      <c r="AO74" s="10"/>
      <c r="CI74" s="10"/>
      <c r="CJ74" s="10"/>
      <c r="CK74" s="10"/>
      <c r="DB74" s="10"/>
      <c r="DC74" s="10"/>
      <c r="DD74" s="10"/>
      <c r="DE74" s="10"/>
      <c r="DF74" s="10"/>
    </row>
    <row r="75" spans="2:138" ht="7.9" customHeight="1">
      <c r="C75" s="5"/>
      <c r="D75" s="5"/>
      <c r="E75" s="5"/>
      <c r="F75" s="5"/>
      <c r="G75" s="5"/>
      <c r="H75" s="5"/>
      <c r="I75" s="5"/>
      <c r="J75" s="5"/>
      <c r="M75" s="739" t="s">
        <v>13</v>
      </c>
      <c r="N75" s="739"/>
      <c r="O75" s="739"/>
      <c r="P75" s="739"/>
      <c r="Q75" s="5"/>
      <c r="R75" s="5"/>
      <c r="S75" s="5"/>
      <c r="T75" s="5"/>
      <c r="U75" s="5"/>
      <c r="V75" s="5"/>
      <c r="AT75" s="5"/>
      <c r="AU75" s="5"/>
      <c r="AV75" s="5"/>
      <c r="AW75" s="5"/>
      <c r="AX75" s="5"/>
      <c r="AY75" s="5"/>
      <c r="AZ75" s="748" t="s">
        <v>52</v>
      </c>
      <c r="BA75" s="748"/>
      <c r="BC75" s="5"/>
      <c r="BD75" s="5"/>
      <c r="BE75" s="5"/>
      <c r="BF75" s="5"/>
      <c r="BG75" s="5"/>
      <c r="BH75" s="5"/>
      <c r="BI75" s="5"/>
      <c r="BJ75" s="19"/>
      <c r="BT75" s="5"/>
      <c r="BU75" s="5"/>
      <c r="BV75" s="5"/>
      <c r="BW75" s="5"/>
      <c r="BX75" s="5"/>
      <c r="BY75" s="5"/>
      <c r="BZ75" s="5"/>
      <c r="CA75" s="5"/>
      <c r="CD75" s="739" t="s">
        <v>13</v>
      </c>
      <c r="CE75" s="739"/>
      <c r="CF75" s="739"/>
      <c r="CG75" s="739"/>
      <c r="CH75" s="5"/>
      <c r="CI75" s="5"/>
      <c r="CJ75" s="5"/>
      <c r="CK75" s="5"/>
      <c r="CL75" s="5"/>
      <c r="CM75" s="5"/>
      <c r="DK75" s="5"/>
      <c r="DL75" s="5"/>
      <c r="DM75" s="5"/>
      <c r="DN75" s="5"/>
      <c r="DO75" s="5"/>
      <c r="DP75" s="5"/>
      <c r="DQ75" s="748" t="s">
        <v>52</v>
      </c>
      <c r="DR75" s="748"/>
      <c r="DT75" s="5"/>
      <c r="DU75" s="5"/>
      <c r="DV75" s="5"/>
      <c r="DW75" s="5"/>
      <c r="DX75" s="5"/>
      <c r="DY75" s="5"/>
      <c r="DZ75" s="5"/>
      <c r="EA75" s="19"/>
    </row>
    <row r="76" spans="2:138" ht="7.9" customHeight="1">
      <c r="C76" s="5"/>
      <c r="D76" s="5"/>
      <c r="E76" s="5"/>
      <c r="F76" s="5"/>
      <c r="G76" s="5"/>
      <c r="H76" s="5"/>
      <c r="I76" s="5"/>
      <c r="J76" s="5"/>
      <c r="M76" s="739"/>
      <c r="N76" s="739"/>
      <c r="O76" s="739"/>
      <c r="P76" s="739"/>
      <c r="Q76" s="5"/>
      <c r="R76" s="5"/>
      <c r="S76" s="5"/>
      <c r="T76" s="5"/>
      <c r="U76" s="5"/>
      <c r="V76" s="5"/>
      <c r="AT76" s="5"/>
      <c r="AU76" s="5"/>
      <c r="AV76" s="5"/>
      <c r="AW76" s="5"/>
      <c r="AX76" s="5"/>
      <c r="AY76" s="5"/>
      <c r="AZ76" s="748"/>
      <c r="BA76" s="748"/>
      <c r="BC76" s="5"/>
      <c r="BD76" s="5"/>
      <c r="BE76" s="5"/>
      <c r="BF76" s="5"/>
      <c r="BG76" s="5"/>
      <c r="BH76" s="5"/>
      <c r="BI76" s="5"/>
      <c r="BJ76" s="19"/>
      <c r="BT76" s="5"/>
      <c r="BU76" s="5"/>
      <c r="BV76" s="5"/>
      <c r="BW76" s="5"/>
      <c r="BX76" s="5"/>
      <c r="BY76" s="5"/>
      <c r="BZ76" s="5"/>
      <c r="CA76" s="5"/>
      <c r="CD76" s="739"/>
      <c r="CE76" s="739"/>
      <c r="CF76" s="739"/>
      <c r="CG76" s="739"/>
      <c r="CH76" s="5"/>
      <c r="CI76" s="5"/>
      <c r="CJ76" s="5"/>
      <c r="CK76" s="5"/>
      <c r="CL76" s="5"/>
      <c r="CM76" s="5"/>
      <c r="DK76" s="5"/>
      <c r="DL76" s="5"/>
      <c r="DM76" s="5"/>
      <c r="DN76" s="5"/>
      <c r="DO76" s="5"/>
      <c r="DP76" s="5"/>
      <c r="DQ76" s="748"/>
      <c r="DR76" s="748"/>
      <c r="DT76" s="5"/>
      <c r="DU76" s="5"/>
      <c r="DV76" s="5"/>
      <c r="DW76" s="5"/>
      <c r="DX76" s="5"/>
      <c r="DY76" s="5"/>
      <c r="DZ76" s="5"/>
      <c r="EA76" s="19"/>
    </row>
    <row r="77" spans="2:138" ht="7.9" customHeight="1">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Z77" s="1"/>
      <c r="BA77" s="1"/>
      <c r="BN77" s="5"/>
      <c r="BO77" s="5"/>
      <c r="BP77" s="5"/>
      <c r="BQ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Q77" s="1"/>
      <c r="DR77" s="1"/>
      <c r="EE77" s="5"/>
      <c r="EF77" s="5"/>
      <c r="EG77" s="5"/>
      <c r="EH77" s="5"/>
    </row>
    <row r="78" spans="2:138" ht="7.9" customHeight="1">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row>
    <row r="79" spans="2:138" ht="7.9" customHeight="1">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BJ79" s="19"/>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EA79" s="19"/>
    </row>
    <row r="80" spans="2:138" ht="7.9" customHeight="1">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BJ80" s="19"/>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EA80" s="19"/>
    </row>
    <row r="81" spans="1:204" ht="7.9" customHeight="1">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19"/>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19"/>
    </row>
    <row r="82" spans="1:204" ht="7.9" customHeight="1">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19"/>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19"/>
    </row>
    <row r="83" spans="1:204" ht="7.9" customHeight="1">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row>
    <row r="84" spans="1:204" ht="7.9" customHeight="1">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BL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EC84" s="5"/>
    </row>
    <row r="85" spans="1:204" ht="7.9" customHeight="1">
      <c r="BL85" s="5"/>
    </row>
    <row r="86" spans="1:204" ht="7.9" customHeight="1">
      <c r="BL86" s="5"/>
    </row>
    <row r="89" spans="1:204" ht="7.9" customHeight="1">
      <c r="DM89" s="5"/>
      <c r="DN89" s="5"/>
      <c r="DO89" s="5"/>
      <c r="DP89" s="5"/>
      <c r="DQ89" s="5"/>
      <c r="DR89" s="5"/>
      <c r="DS89" s="5"/>
      <c r="DT89" s="5"/>
      <c r="DU89" s="5"/>
      <c r="DV89" s="5"/>
      <c r="DW89" s="5"/>
      <c r="DX89" s="5"/>
      <c r="DY89" s="5"/>
      <c r="DZ89" s="5"/>
      <c r="EA89" s="5"/>
      <c r="EB89" s="5"/>
      <c r="EC89" s="5"/>
      <c r="GE89" s="5"/>
      <c r="GF89" s="5"/>
      <c r="GG89" s="5"/>
      <c r="GH89" s="5"/>
      <c r="GI89" s="5"/>
      <c r="GJ89" s="5"/>
      <c r="GK89" s="5"/>
      <c r="GL89" s="5"/>
      <c r="GM89" s="5"/>
      <c r="GN89" s="5"/>
      <c r="GO89" s="5"/>
      <c r="GP89" s="5"/>
      <c r="GQ89" s="5"/>
      <c r="GR89" s="5"/>
      <c r="GS89" s="5"/>
      <c r="GT89" s="5"/>
      <c r="GU89" s="5"/>
    </row>
    <row r="90" spans="1:204" ht="7.9" customHeight="1">
      <c r="DM90" s="5"/>
      <c r="DN90" s="5"/>
      <c r="DO90" s="5"/>
      <c r="DP90" s="5"/>
      <c r="DQ90" s="5"/>
      <c r="DR90" s="5"/>
      <c r="DS90" s="5"/>
      <c r="DT90" s="5"/>
      <c r="DU90" s="5"/>
      <c r="DV90" s="5"/>
      <c r="DW90" s="5"/>
      <c r="DX90" s="5"/>
      <c r="DY90" s="5"/>
      <c r="DZ90" s="5"/>
      <c r="EA90" s="5"/>
      <c r="EB90" s="5"/>
      <c r="EC90" s="5"/>
      <c r="GE90" s="5"/>
      <c r="GF90" s="5"/>
      <c r="GG90" s="5"/>
      <c r="GH90" s="5"/>
      <c r="GI90" s="5"/>
      <c r="GJ90" s="5"/>
      <c r="GK90" s="5"/>
      <c r="GL90" s="5"/>
      <c r="GM90" s="5"/>
      <c r="GN90" s="5"/>
      <c r="GO90" s="5"/>
      <c r="GP90" s="5"/>
      <c r="GQ90" s="5"/>
      <c r="GR90" s="5"/>
      <c r="GS90" s="5"/>
      <c r="GT90" s="5"/>
      <c r="GU90" s="5"/>
    </row>
    <row r="91" spans="1:204" ht="7.9" customHeight="1">
      <c r="AU91" s="5"/>
      <c r="AV91" s="5"/>
      <c r="AW91" s="5"/>
      <c r="AX91" s="5"/>
      <c r="AY91" s="5"/>
      <c r="AZ91" s="5"/>
      <c r="BA91" s="5"/>
      <c r="BB91" s="5"/>
      <c r="BC91" s="5"/>
      <c r="BD91" s="5"/>
      <c r="BE91" s="5"/>
      <c r="BF91" s="5"/>
      <c r="BG91" s="5"/>
      <c r="BH91" s="5"/>
      <c r="BI91" s="5"/>
      <c r="BJ91" s="5"/>
      <c r="BK91" s="5"/>
    </row>
    <row r="92" spans="1:204" ht="7.9" customHeight="1">
      <c r="AU92" s="5"/>
      <c r="AV92" s="5"/>
      <c r="AW92" s="5"/>
      <c r="AX92" s="5"/>
      <c r="AY92" s="5"/>
      <c r="AZ92" s="5"/>
      <c r="BA92" s="5"/>
      <c r="BB92" s="5"/>
      <c r="BC92" s="5"/>
      <c r="BD92" s="5"/>
      <c r="BE92" s="5"/>
      <c r="BF92" s="5"/>
      <c r="BG92" s="5"/>
      <c r="BH92" s="5"/>
      <c r="BI92" s="5"/>
      <c r="BJ92" s="5"/>
      <c r="BK92" s="5"/>
      <c r="BS92" s="5"/>
      <c r="BT92" s="5"/>
      <c r="ED92" s="5"/>
      <c r="EK92" s="5"/>
      <c r="EL92" s="5"/>
      <c r="GV92" s="5"/>
    </row>
    <row r="93" spans="1:204" ht="7.9" customHeight="1">
      <c r="BS93" s="5"/>
      <c r="BT93" s="5"/>
      <c r="ED93" s="5"/>
      <c r="EK93" s="5"/>
      <c r="EL93" s="5"/>
      <c r="GV93" s="5"/>
    </row>
    <row r="94" spans="1:204" ht="7.9" customHeight="1">
      <c r="A94" s="5"/>
      <c r="B94" s="5"/>
      <c r="C94" s="5"/>
      <c r="BL94" s="5"/>
    </row>
    <row r="95" spans="1:204" ht="7.9" customHeight="1">
      <c r="A95" s="5"/>
      <c r="B95" s="5"/>
      <c r="C95" s="5"/>
      <c r="BL95" s="5"/>
    </row>
    <row r="97" spans="67:210" ht="7.9" customHeight="1">
      <c r="EG97" s="16"/>
      <c r="EH97" s="16"/>
      <c r="EI97" s="16"/>
      <c r="EJ97" s="16"/>
      <c r="EO97" s="5"/>
      <c r="EP97" s="5"/>
      <c r="EQ97" s="5"/>
      <c r="ER97" s="5"/>
      <c r="ES97" s="5"/>
      <c r="ET97" s="5"/>
      <c r="EU97" s="5"/>
      <c r="EV97" s="5"/>
      <c r="EW97" s="5"/>
      <c r="EX97" s="5"/>
      <c r="EY97" s="5"/>
      <c r="EZ97" s="5"/>
      <c r="FA97" s="5"/>
      <c r="FB97" s="5"/>
      <c r="FC97" s="5"/>
      <c r="FD97" s="5"/>
      <c r="FE97" s="5"/>
      <c r="FF97" s="5"/>
      <c r="FG97" s="5"/>
      <c r="FH97" s="5"/>
      <c r="FI97" s="5"/>
      <c r="FJ97" s="5"/>
      <c r="GY97" s="16"/>
      <c r="GZ97" s="16"/>
      <c r="HA97" s="16"/>
      <c r="HB97" s="16"/>
    </row>
    <row r="98" spans="67:210" ht="7.9" customHeight="1">
      <c r="EG98" s="16"/>
      <c r="EH98" s="16"/>
      <c r="EI98" s="16"/>
      <c r="EJ98" s="16"/>
      <c r="GY98" s="16"/>
      <c r="GZ98" s="16"/>
      <c r="HA98" s="16"/>
      <c r="HB98" s="16"/>
    </row>
    <row r="99" spans="67:210" ht="7.9" customHeight="1">
      <c r="BO99" s="16"/>
      <c r="BP99" s="16"/>
      <c r="BQ99" s="16"/>
      <c r="BR99" s="16"/>
      <c r="BS99" s="16"/>
      <c r="BT99" s="16"/>
      <c r="BU99" s="16"/>
      <c r="BV99" s="16"/>
      <c r="BW99" s="16"/>
      <c r="BX99" s="16"/>
      <c r="BY99" s="16"/>
      <c r="BZ99" s="16"/>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10"/>
      <c r="EP99" s="10"/>
      <c r="EQ99" s="10"/>
      <c r="ER99" s="10"/>
      <c r="ES99" s="10"/>
      <c r="ET99" s="10"/>
      <c r="EU99" s="10"/>
      <c r="EV99" s="10"/>
      <c r="EW99" s="10"/>
      <c r="EX99" s="10"/>
      <c r="EY99" s="10"/>
      <c r="EZ99" s="10"/>
      <c r="FA99" s="10"/>
      <c r="FB99" s="10"/>
      <c r="FC99" s="10"/>
      <c r="FD99" s="10"/>
      <c r="FE99" s="10"/>
      <c r="FF99" s="10"/>
      <c r="FG99" s="10"/>
    </row>
    <row r="100" spans="67:210" ht="7.9" customHeight="1">
      <c r="BO100" s="16"/>
      <c r="BP100" s="16"/>
      <c r="BQ100" s="16"/>
      <c r="BR100" s="16"/>
      <c r="BS100" s="16"/>
      <c r="BT100" s="16"/>
      <c r="BU100" s="16"/>
      <c r="BV100" s="16"/>
      <c r="BW100" s="16"/>
      <c r="BX100" s="16"/>
      <c r="BY100" s="16"/>
      <c r="BZ100" s="16"/>
      <c r="EO100" s="10"/>
      <c r="EP100" s="10"/>
      <c r="EQ100" s="10"/>
      <c r="ER100" s="10"/>
      <c r="ES100" s="10"/>
      <c r="ET100" s="10"/>
      <c r="EU100" s="10"/>
      <c r="EV100" s="10"/>
      <c r="EW100" s="10"/>
      <c r="EX100" s="10"/>
      <c r="EY100" s="10"/>
      <c r="EZ100" s="10"/>
      <c r="FA100" s="10"/>
      <c r="FB100" s="10"/>
      <c r="FC100" s="10"/>
      <c r="FD100" s="10"/>
      <c r="FE100" s="10"/>
      <c r="FF100" s="10"/>
      <c r="FG100" s="10"/>
    </row>
    <row r="101" spans="67:210" ht="7.9" customHeight="1">
      <c r="BO101" s="16"/>
      <c r="BP101" s="16"/>
      <c r="BQ101" s="16"/>
      <c r="BR101" s="16"/>
      <c r="BS101" s="16"/>
      <c r="BT101" s="16"/>
      <c r="BU101" s="16"/>
      <c r="BV101" s="16"/>
      <c r="BW101" s="16"/>
      <c r="BX101" s="16"/>
      <c r="BY101" s="16"/>
      <c r="BZ101" s="16"/>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L101" s="5"/>
      <c r="DM101" s="5"/>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5"/>
      <c r="EK101" s="5"/>
      <c r="EL101" s="14"/>
      <c r="EM101" s="14"/>
      <c r="EO101" s="10"/>
      <c r="EP101" s="10"/>
      <c r="EQ101" s="10"/>
      <c r="ER101" s="10"/>
      <c r="ES101" s="10"/>
      <c r="ET101" s="10"/>
      <c r="EU101" s="10"/>
      <c r="EV101" s="10"/>
      <c r="EW101" s="10"/>
      <c r="EX101" s="10"/>
      <c r="EY101" s="10"/>
      <c r="EZ101" s="10"/>
      <c r="FA101" s="10"/>
      <c r="FB101" s="10"/>
      <c r="FC101" s="10"/>
      <c r="FD101" s="10"/>
      <c r="FE101" s="10"/>
      <c r="FF101" s="10"/>
      <c r="FG101" s="10"/>
    </row>
    <row r="102" spans="67:210" ht="7.9" customHeight="1">
      <c r="BO102" s="16"/>
      <c r="BP102" s="16"/>
      <c r="BQ102" s="16"/>
      <c r="BR102" s="16"/>
      <c r="BS102" s="16"/>
      <c r="BT102" s="16"/>
      <c r="BU102" s="16"/>
      <c r="BV102" s="16"/>
      <c r="BW102" s="16"/>
      <c r="BX102" s="16"/>
      <c r="BY102" s="16"/>
      <c r="BZ102" s="16"/>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L102" s="5"/>
      <c r="DM102" s="5"/>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5"/>
      <c r="EK102" s="5"/>
      <c r="EL102" s="14"/>
      <c r="EM102" s="14"/>
      <c r="EO102" s="10"/>
      <c r="EP102" s="10"/>
      <c r="EQ102" s="10"/>
      <c r="ER102" s="10"/>
      <c r="ES102" s="10"/>
      <c r="ET102" s="10"/>
      <c r="EU102" s="10"/>
      <c r="EV102" s="10"/>
      <c r="EW102" s="10"/>
      <c r="EX102" s="10"/>
      <c r="EY102" s="10"/>
      <c r="EZ102" s="10"/>
      <c r="FA102" s="10"/>
      <c r="FB102" s="10"/>
      <c r="FC102" s="10"/>
      <c r="FD102" s="10"/>
      <c r="FE102" s="10"/>
      <c r="FF102" s="10"/>
      <c r="FG102" s="10"/>
    </row>
    <row r="103" spans="67:210" ht="7.9" customHeight="1">
      <c r="BO103" s="16"/>
      <c r="BP103" s="16"/>
      <c r="BQ103" s="16"/>
      <c r="BR103" s="16"/>
      <c r="BS103" s="16"/>
      <c r="BT103" s="16"/>
      <c r="BU103" s="16"/>
      <c r="BV103" s="16"/>
      <c r="BW103" s="16"/>
      <c r="BX103" s="16"/>
      <c r="BY103" s="16"/>
      <c r="BZ103" s="16"/>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L103" s="5"/>
      <c r="DM103" s="5"/>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5"/>
      <c r="EK103" s="5"/>
      <c r="EL103" s="14"/>
      <c r="EM103" s="14"/>
      <c r="EO103" s="10"/>
      <c r="EP103" s="10"/>
      <c r="EQ103" s="10"/>
      <c r="ER103" s="10"/>
      <c r="ES103" s="10"/>
      <c r="ET103" s="10"/>
      <c r="EU103" s="10"/>
      <c r="EV103" s="10"/>
      <c r="EW103" s="10"/>
      <c r="EX103" s="10"/>
      <c r="EY103" s="10"/>
      <c r="EZ103" s="10"/>
      <c r="FA103" s="10"/>
      <c r="FB103" s="10"/>
      <c r="FC103" s="10"/>
      <c r="FD103" s="10"/>
      <c r="FE103" s="10"/>
      <c r="FF103" s="10"/>
      <c r="FG103" s="10"/>
    </row>
    <row r="104" spans="67:210" ht="7.9" customHeight="1">
      <c r="BO104" s="16"/>
      <c r="BP104" s="16"/>
      <c r="BQ104" s="16"/>
      <c r="BR104" s="16"/>
      <c r="BS104" s="16"/>
      <c r="BT104" s="16"/>
      <c r="BU104" s="16"/>
      <c r="BV104" s="16"/>
      <c r="BW104" s="16"/>
      <c r="BX104" s="16"/>
      <c r="BY104" s="16"/>
      <c r="BZ104" s="16"/>
      <c r="CJ104" s="5"/>
      <c r="CK104" s="5"/>
      <c r="CL104" s="5"/>
      <c r="CM104" s="5"/>
      <c r="CN104" s="5"/>
      <c r="CO104" s="5"/>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row>
    <row r="105" spans="67:210" ht="7.9" customHeight="1">
      <c r="BO105" s="16"/>
      <c r="BP105" s="16"/>
      <c r="BQ105" s="16"/>
      <c r="BR105" s="16"/>
      <c r="BS105" s="16"/>
      <c r="BT105" s="16"/>
      <c r="BU105" s="16"/>
      <c r="BV105" s="16"/>
      <c r="BW105" s="16"/>
      <c r="BX105" s="16"/>
      <c r="BY105" s="16"/>
      <c r="BZ105" s="16"/>
      <c r="CJ105" s="5"/>
      <c r="CK105" s="5"/>
      <c r="CL105" s="5"/>
      <c r="CM105" s="5"/>
      <c r="CN105" s="5"/>
      <c r="CO105" s="5"/>
      <c r="CR105" s="5"/>
      <c r="CS105" s="5"/>
      <c r="CT105" s="5"/>
      <c r="CU105" s="5"/>
      <c r="CV105" s="5"/>
      <c r="CW105" s="5"/>
      <c r="CX105" s="5"/>
      <c r="CY105" s="5"/>
      <c r="CZ105" s="5"/>
      <c r="DA105" s="5"/>
      <c r="DB105" s="5"/>
      <c r="DC105" s="5"/>
      <c r="DD105" s="1"/>
      <c r="DE105" s="33"/>
      <c r="DF105" s="34"/>
      <c r="DG105" s="34"/>
      <c r="DH105" s="34"/>
      <c r="DI105" s="34"/>
      <c r="DJ105" s="34"/>
      <c r="DK105" s="34"/>
      <c r="DL105" s="34"/>
      <c r="DM105" s="34"/>
      <c r="DN105" s="34"/>
      <c r="DO105" s="34"/>
      <c r="DP105" s="34"/>
      <c r="DQ105" s="34"/>
      <c r="DR105" s="34"/>
      <c r="DS105" s="34"/>
      <c r="DT105" s="34"/>
      <c r="DU105" s="34"/>
      <c r="DV105" s="34"/>
      <c r="DW105" s="34"/>
      <c r="DX105" s="34"/>
      <c r="DY105" s="5"/>
      <c r="DZ105" s="5"/>
      <c r="EA105" s="1"/>
      <c r="EB105" s="1"/>
      <c r="EC105" s="20"/>
      <c r="ED105" s="20"/>
      <c r="EE105" s="20"/>
      <c r="EF105" s="20"/>
      <c r="EG105" s="20"/>
      <c r="EH105" s="20"/>
      <c r="EI105" s="1"/>
      <c r="EJ105" s="1"/>
      <c r="EK105" s="5"/>
      <c r="EL105" s="14"/>
      <c r="EM105" s="14"/>
      <c r="EN105" s="10"/>
    </row>
    <row r="106" spans="67:210" ht="7.9" customHeight="1">
      <c r="BO106" s="16"/>
      <c r="BP106" s="16"/>
      <c r="BQ106" s="16"/>
      <c r="BR106" s="16"/>
      <c r="BS106" s="16"/>
      <c r="BT106" s="16"/>
      <c r="BU106" s="16"/>
      <c r="BV106" s="16"/>
      <c r="BW106" s="16"/>
      <c r="BX106" s="16"/>
      <c r="BY106" s="16"/>
      <c r="BZ106" s="16"/>
      <c r="CJ106" s="5"/>
      <c r="CK106" s="5"/>
      <c r="CL106" s="5"/>
      <c r="CM106" s="5"/>
      <c r="CN106" s="5"/>
      <c r="CO106" s="5"/>
      <c r="CR106" s="5"/>
      <c r="CS106" s="5"/>
      <c r="CT106" s="5"/>
      <c r="CU106" s="5"/>
      <c r="CV106" s="5"/>
      <c r="CW106" s="5"/>
      <c r="CX106" s="5"/>
      <c r="CY106" s="5"/>
      <c r="CZ106" s="5"/>
      <c r="DA106" s="5"/>
      <c r="DB106" s="5"/>
      <c r="DC106" s="5"/>
      <c r="DD106" s="1"/>
      <c r="DE106" s="34"/>
      <c r="DF106" s="34"/>
      <c r="DG106" s="34"/>
      <c r="DH106" s="34"/>
      <c r="DI106" s="34"/>
      <c r="DJ106" s="34"/>
      <c r="DK106" s="34"/>
      <c r="DL106" s="34"/>
      <c r="DM106" s="34"/>
      <c r="DN106" s="34"/>
      <c r="DO106" s="34"/>
      <c r="DP106" s="34"/>
      <c r="DQ106" s="34"/>
      <c r="DR106" s="34"/>
      <c r="DS106" s="34"/>
      <c r="DT106" s="34"/>
      <c r="DU106" s="34"/>
      <c r="DV106" s="34"/>
      <c r="DW106" s="34"/>
      <c r="DX106" s="34"/>
      <c r="DY106" s="5"/>
      <c r="DZ106" s="5"/>
      <c r="EA106" s="1"/>
      <c r="EB106" s="1"/>
      <c r="EC106" s="20"/>
      <c r="ED106" s="20"/>
      <c r="EE106" s="20"/>
      <c r="EF106" s="20"/>
      <c r="EG106" s="20"/>
      <c r="EH106" s="20"/>
      <c r="EI106" s="1"/>
      <c r="EJ106" s="1"/>
      <c r="EK106" s="5"/>
      <c r="EL106" s="14"/>
      <c r="EM106" s="14"/>
      <c r="EN106" s="10"/>
    </row>
    <row r="107" spans="67:210" ht="7.9" customHeight="1">
      <c r="BO107" s="16"/>
      <c r="BP107" s="16"/>
      <c r="BQ107" s="16"/>
      <c r="BR107" s="16"/>
      <c r="BS107" s="16"/>
      <c r="BT107" s="16"/>
      <c r="BU107" s="16"/>
      <c r="BV107" s="16"/>
      <c r="BW107" s="16"/>
      <c r="BX107" s="16"/>
      <c r="BY107" s="16"/>
      <c r="BZ107" s="16"/>
      <c r="CJ107" s="5"/>
      <c r="CK107" s="5"/>
      <c r="CL107" s="5"/>
      <c r="CM107" s="5"/>
      <c r="CN107" s="5"/>
      <c r="CO107" s="5"/>
      <c r="CP107" s="5"/>
      <c r="CQ107" s="5"/>
      <c r="CR107" s="5"/>
      <c r="CS107" s="5"/>
      <c r="CT107" s="5"/>
      <c r="CU107" s="5"/>
      <c r="CV107" s="5"/>
      <c r="CW107" s="5"/>
      <c r="CX107" s="5"/>
      <c r="CY107" s="5"/>
      <c r="CZ107" s="5"/>
      <c r="DA107" s="5"/>
      <c r="DB107" s="5"/>
      <c r="DC107" s="5"/>
      <c r="DD107" s="1"/>
      <c r="DE107" s="34"/>
      <c r="DF107" s="34"/>
      <c r="DG107" s="34"/>
      <c r="DH107" s="34"/>
      <c r="DI107" s="34"/>
      <c r="DJ107" s="34"/>
      <c r="DK107" s="34"/>
      <c r="DL107" s="34"/>
      <c r="DM107" s="34"/>
      <c r="DN107" s="34"/>
      <c r="DO107" s="34"/>
      <c r="DP107" s="34"/>
      <c r="DQ107" s="34"/>
      <c r="DR107" s="34"/>
      <c r="DS107" s="34"/>
      <c r="DT107" s="34"/>
      <c r="DU107" s="34"/>
      <c r="DV107" s="34"/>
      <c r="DW107" s="34"/>
      <c r="DX107" s="34"/>
      <c r="DY107" s="5"/>
      <c r="DZ107" s="5"/>
      <c r="EA107" s="1"/>
      <c r="EB107" s="1"/>
      <c r="EC107" s="20"/>
      <c r="ED107" s="20"/>
      <c r="EE107" s="20"/>
      <c r="EF107" s="20"/>
      <c r="EG107" s="20"/>
      <c r="EH107" s="20"/>
      <c r="EI107" s="1"/>
      <c r="EJ107" s="1"/>
      <c r="EK107" s="5"/>
      <c r="EL107" s="14"/>
      <c r="EM107" s="14"/>
    </row>
    <row r="108" spans="67:210" ht="7.9" customHeight="1">
      <c r="BO108" s="16"/>
      <c r="BP108" s="16"/>
      <c r="BQ108" s="16"/>
      <c r="BR108" s="16"/>
      <c r="BS108" s="16"/>
      <c r="BT108" s="16"/>
      <c r="BU108" s="16"/>
      <c r="BV108" s="16"/>
      <c r="BW108" s="16"/>
      <c r="BX108" s="16"/>
      <c r="BY108" s="16"/>
      <c r="BZ108" s="16"/>
    </row>
    <row r="109" spans="67:210" ht="7.9" customHeight="1">
      <c r="BO109" s="16"/>
      <c r="BP109" s="16"/>
      <c r="BQ109" s="16"/>
      <c r="BR109" s="16"/>
      <c r="BS109" s="16"/>
      <c r="BT109" s="16"/>
      <c r="BU109" s="16"/>
      <c r="BV109" s="16"/>
      <c r="BW109" s="16"/>
      <c r="BX109" s="16"/>
      <c r="BY109" s="16"/>
      <c r="BZ109" s="16"/>
    </row>
    <row r="110" spans="67:210" ht="7.9" customHeight="1">
      <c r="BO110" s="16"/>
      <c r="BP110" s="16"/>
      <c r="BQ110" s="16"/>
      <c r="BR110" s="16"/>
      <c r="BS110" s="16"/>
      <c r="BT110" s="16"/>
      <c r="BU110" s="16"/>
      <c r="BV110" s="16"/>
      <c r="BW110" s="16"/>
      <c r="BX110" s="16"/>
      <c r="BY110" s="16"/>
      <c r="BZ110" s="16"/>
    </row>
    <row r="111" spans="67:210" ht="7.9" customHeight="1">
      <c r="BO111" s="16"/>
      <c r="BP111" s="16"/>
      <c r="BQ111" s="16"/>
      <c r="BR111" s="16"/>
      <c r="BS111" s="16"/>
      <c r="BT111" s="16"/>
      <c r="BU111" s="16"/>
      <c r="BV111" s="16"/>
      <c r="BW111" s="16"/>
      <c r="BX111" s="16"/>
      <c r="BY111" s="16"/>
      <c r="BZ111" s="16"/>
    </row>
    <row r="112" spans="67:210" ht="7.9" customHeight="1">
      <c r="BO112" s="16"/>
      <c r="BP112" s="16"/>
      <c r="BQ112" s="16"/>
      <c r="BR112" s="16"/>
      <c r="BS112" s="16"/>
      <c r="BT112" s="16"/>
      <c r="BU112" s="16"/>
      <c r="BV112" s="16"/>
      <c r="BW112" s="16"/>
      <c r="BX112" s="16"/>
      <c r="BY112" s="16"/>
      <c r="BZ112" s="16"/>
      <c r="EO112" s="5"/>
      <c r="EP112" s="5"/>
      <c r="EQ112" s="5"/>
      <c r="ER112" s="5"/>
      <c r="ES112" s="5"/>
      <c r="ET112" s="5"/>
      <c r="EU112" s="5"/>
      <c r="EV112" s="5"/>
      <c r="EW112" s="5"/>
      <c r="EX112" s="5"/>
      <c r="EY112" s="5"/>
      <c r="EZ112" s="5"/>
      <c r="FA112" s="5"/>
      <c r="FB112" s="5"/>
      <c r="FC112" s="5"/>
      <c r="FD112" s="5"/>
      <c r="FE112" s="5"/>
      <c r="FF112" s="5"/>
      <c r="FG112" s="5"/>
      <c r="FH112" s="5"/>
      <c r="FI112" s="5"/>
      <c r="FJ112" s="5"/>
    </row>
    <row r="113" spans="1:166" ht="7.9" customHeight="1">
      <c r="BO113" s="16"/>
      <c r="BP113" s="16"/>
      <c r="BQ113" s="16"/>
      <c r="BR113" s="16"/>
      <c r="BS113" s="16"/>
      <c r="BT113" s="16"/>
      <c r="BU113" s="16"/>
      <c r="BV113" s="16"/>
      <c r="BW113" s="16"/>
      <c r="BX113" s="16"/>
      <c r="BY113" s="16"/>
      <c r="BZ113" s="16"/>
      <c r="EO113" s="5"/>
      <c r="EP113" s="5"/>
      <c r="EQ113" s="5"/>
      <c r="ER113" s="5"/>
      <c r="ES113" s="5"/>
      <c r="ET113" s="5"/>
      <c r="EU113" s="5"/>
      <c r="EV113" s="5"/>
      <c r="EW113" s="5"/>
      <c r="EX113" s="5"/>
      <c r="EY113" s="5"/>
      <c r="EZ113" s="5"/>
      <c r="FA113" s="5"/>
      <c r="FB113" s="5"/>
      <c r="FC113" s="5"/>
      <c r="FD113" s="5"/>
      <c r="FE113" s="5"/>
      <c r="FF113" s="5"/>
      <c r="FG113" s="5"/>
      <c r="FH113" s="5"/>
      <c r="FI113" s="5"/>
      <c r="FJ113" s="5"/>
    </row>
    <row r="114" spans="1:166" ht="7.9" customHeight="1">
      <c r="BO114" s="16"/>
      <c r="BP114" s="16"/>
      <c r="BQ114" s="16"/>
      <c r="BR114" s="16"/>
      <c r="BS114" s="16"/>
      <c r="BT114" s="16"/>
      <c r="BU114" s="16"/>
      <c r="BV114" s="16"/>
      <c r="BW114" s="16"/>
      <c r="BX114" s="16"/>
      <c r="BY114" s="16"/>
      <c r="BZ114" s="16"/>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row>
    <row r="115" spans="1:166" ht="7.9" customHeight="1">
      <c r="BO115" s="16"/>
      <c r="BP115" s="16"/>
      <c r="BQ115" s="16"/>
      <c r="BR115" s="16"/>
      <c r="BS115" s="16"/>
      <c r="BT115" s="16"/>
      <c r="BU115" s="16"/>
      <c r="BV115" s="16"/>
      <c r="BW115" s="16"/>
      <c r="BX115" s="16"/>
      <c r="BY115" s="16"/>
      <c r="BZ115" s="16"/>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row>
    <row r="116" spans="1:166" ht="7.9" customHeight="1">
      <c r="BO116" s="16"/>
      <c r="BP116" s="16"/>
      <c r="BQ116" s="16"/>
      <c r="BR116" s="16"/>
      <c r="BS116" s="16"/>
      <c r="BT116" s="16"/>
      <c r="BU116" s="16"/>
      <c r="BV116" s="16"/>
      <c r="BW116" s="16"/>
      <c r="BX116" s="16"/>
      <c r="BY116" s="16"/>
      <c r="BZ116" s="16"/>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10"/>
      <c r="EP116" s="10"/>
      <c r="EQ116" s="10"/>
      <c r="ER116" s="10"/>
      <c r="ES116" s="10"/>
      <c r="ET116" s="10"/>
      <c r="EU116" s="10"/>
      <c r="EV116" s="10"/>
      <c r="EW116" s="10"/>
      <c r="EX116" s="10"/>
      <c r="EY116" s="10"/>
      <c r="EZ116" s="10"/>
      <c r="FA116" s="10"/>
      <c r="FB116" s="10"/>
      <c r="FC116" s="10"/>
      <c r="FD116" s="10"/>
      <c r="FE116" s="10"/>
      <c r="FF116" s="10"/>
      <c r="FG116" s="10"/>
    </row>
    <row r="117" spans="1:166" ht="7.9" customHeight="1">
      <c r="BO117" s="16"/>
      <c r="BP117" s="16"/>
      <c r="BQ117" s="16"/>
      <c r="BR117" s="16"/>
      <c r="BS117" s="16"/>
      <c r="BT117" s="16"/>
      <c r="BU117" s="16"/>
      <c r="BV117" s="16"/>
      <c r="BW117" s="16"/>
      <c r="BX117" s="16"/>
      <c r="BY117" s="16"/>
      <c r="BZ117" s="16"/>
      <c r="EO117" s="10"/>
      <c r="EP117" s="10"/>
      <c r="EQ117" s="10"/>
      <c r="ER117" s="10"/>
      <c r="ES117" s="10"/>
      <c r="ET117" s="10"/>
      <c r="EU117" s="10"/>
      <c r="EV117" s="10"/>
      <c r="EW117" s="10"/>
      <c r="EX117" s="10"/>
      <c r="EY117" s="10"/>
      <c r="EZ117" s="10"/>
      <c r="FA117" s="10"/>
      <c r="FB117" s="10"/>
      <c r="FC117" s="10"/>
      <c r="FD117" s="10"/>
      <c r="FE117" s="10"/>
      <c r="FF117" s="10"/>
      <c r="FG117" s="10"/>
    </row>
    <row r="118" spans="1:166" ht="7.9" customHeight="1">
      <c r="BO118" s="16"/>
      <c r="BP118" s="16"/>
      <c r="BQ118" s="16"/>
      <c r="BR118" s="16"/>
      <c r="BS118" s="16"/>
      <c r="BT118" s="16"/>
      <c r="BU118" s="16"/>
      <c r="BV118" s="16"/>
      <c r="BW118" s="16"/>
      <c r="BX118" s="16"/>
      <c r="BY118" s="16"/>
      <c r="BZ118" s="16"/>
      <c r="CJ118" s="31"/>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row>
    <row r="119" spans="1:166" ht="7.9" customHeight="1">
      <c r="BO119" s="16"/>
      <c r="BP119" s="16"/>
      <c r="BQ119" s="16"/>
      <c r="BR119" s="16"/>
      <c r="BS119" s="16"/>
      <c r="BT119" s="16"/>
      <c r="BU119" s="16"/>
      <c r="BV119" s="16"/>
      <c r="BW119" s="16"/>
      <c r="BX119" s="16"/>
      <c r="BY119" s="16"/>
      <c r="BZ119" s="16"/>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row>
    <row r="120" spans="1:166" ht="7.9" customHeight="1">
      <c r="BJ120" s="16"/>
      <c r="BK120" s="16"/>
      <c r="BL120" s="16"/>
      <c r="BM120" s="16"/>
      <c r="BN120" s="16"/>
      <c r="BO120" s="16"/>
      <c r="BP120" s="16"/>
      <c r="BQ120" s="16"/>
      <c r="BR120" s="16"/>
      <c r="BS120" s="16"/>
      <c r="BT120" s="16"/>
      <c r="BU120" s="16"/>
      <c r="BV120" s="16"/>
      <c r="BW120" s="16"/>
      <c r="BX120" s="16"/>
      <c r="BY120" s="16"/>
      <c r="BZ120" s="16"/>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row>
    <row r="121" spans="1:166" ht="7.9" customHeight="1">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5"/>
      <c r="BT121" s="5"/>
      <c r="BU121" s="5"/>
      <c r="BV121" s="5"/>
      <c r="BW121" s="5"/>
      <c r="BX121" s="5"/>
      <c r="BY121" s="5"/>
      <c r="BZ121" s="5"/>
      <c r="CA121" s="5"/>
      <c r="CB121" s="5"/>
      <c r="CC121" s="5"/>
      <c r="CD121" s="5"/>
      <c r="CE121" s="5"/>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row>
    <row r="122" spans="1:166" ht="7.9" customHeight="1">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5"/>
      <c r="BT122" s="5"/>
      <c r="BU122" s="5"/>
      <c r="BV122" s="5"/>
      <c r="BW122" s="5"/>
      <c r="BX122" s="5"/>
      <c r="BY122" s="5"/>
      <c r="BZ122" s="5"/>
      <c r="CA122" s="5"/>
      <c r="CB122" s="5"/>
      <c r="CC122" s="5"/>
      <c r="CD122" s="5"/>
      <c r="CE122" s="5"/>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row>
    <row r="123" spans="1:166" ht="7.9"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14"/>
      <c r="BT123" s="14"/>
      <c r="BU123" s="14"/>
      <c r="BV123" s="14"/>
      <c r="BW123" s="14"/>
      <c r="BX123" s="14"/>
      <c r="BY123" s="14"/>
      <c r="BZ123" s="14"/>
      <c r="CA123" s="14"/>
      <c r="CB123" s="14"/>
      <c r="CC123" s="14"/>
      <c r="CD123" s="14"/>
      <c r="CE123" s="14"/>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row>
    <row r="124" spans="1:166" ht="7.9"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CD124" s="14"/>
      <c r="CE124" s="14"/>
    </row>
    <row r="125" spans="1:166" ht="7.9"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row>
    <row r="126" spans="1:166" ht="7.9" customHeight="1">
      <c r="A126" s="14"/>
      <c r="B126" s="14"/>
      <c r="C126" s="14"/>
      <c r="D126" s="14"/>
    </row>
  </sheetData>
  <mergeCells count="38">
    <mergeCell ref="M43:X45"/>
    <mergeCell ref="Y43:BP45"/>
    <mergeCell ref="C13:Q16"/>
    <mergeCell ref="G38:T40"/>
    <mergeCell ref="S15:T16"/>
    <mergeCell ref="A25:BQ28"/>
    <mergeCell ref="M75:P76"/>
    <mergeCell ref="S63:T64"/>
    <mergeCell ref="U63:W64"/>
    <mergeCell ref="X63:Y64"/>
    <mergeCell ref="G67:O68"/>
    <mergeCell ref="G63:J64"/>
    <mergeCell ref="K63:M64"/>
    <mergeCell ref="N63:O64"/>
    <mergeCell ref="P63:R64"/>
    <mergeCell ref="M71:P72"/>
    <mergeCell ref="AZ75:BA76"/>
    <mergeCell ref="BT13:CH16"/>
    <mergeCell ref="CL63:CN64"/>
    <mergeCell ref="CD43:CO45"/>
    <mergeCell ref="CP43:EG45"/>
    <mergeCell ref="CE63:CF64"/>
    <mergeCell ref="CG63:CI64"/>
    <mergeCell ref="CJ63:CK64"/>
    <mergeCell ref="DQ75:DR76"/>
    <mergeCell ref="BR25:EH28"/>
    <mergeCell ref="CO63:CP64"/>
    <mergeCell ref="BX67:CF68"/>
    <mergeCell ref="CD71:CG72"/>
    <mergeCell ref="CD75:CG76"/>
    <mergeCell ref="BX63:CA64"/>
    <mergeCell ref="CB63:CD64"/>
    <mergeCell ref="CJ15:CK16"/>
    <mergeCell ref="BX38:CK40"/>
    <mergeCell ref="B1:W2"/>
    <mergeCell ref="BS1:CN2"/>
    <mergeCell ref="A6:BQ10"/>
    <mergeCell ref="BR6:EH10"/>
  </mergeCells>
  <phoneticPr fontId="2"/>
  <pageMargins left="0.75" right="0.75" top="1" bottom="1" header="0.51200000000000001" footer="0.51200000000000001"/>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X134"/>
  <sheetViews>
    <sheetView view="pageBreakPreview" topLeftCell="A13" zoomScale="90" zoomScaleNormal="100" zoomScaleSheetLayoutView="90" workbookViewId="0">
      <selection activeCell="BO20" sqref="BO20"/>
    </sheetView>
  </sheetViews>
  <sheetFormatPr defaultColWidth="1.25" defaultRowHeight="7.9" customHeight="1"/>
  <cols>
    <col min="1" max="16384" width="1.25" style="15"/>
  </cols>
  <sheetData>
    <row r="1" spans="1:206" ht="7.9" customHeight="1">
      <c r="A1" s="5"/>
      <c r="B1" s="929" t="s">
        <v>666</v>
      </c>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T1" s="5"/>
      <c r="AU1" s="5"/>
      <c r="AV1" s="5"/>
      <c r="AW1" s="5"/>
      <c r="AX1" s="5"/>
      <c r="AY1" s="5"/>
      <c r="AZ1" s="5"/>
      <c r="BA1" s="5"/>
      <c r="BB1" s="5"/>
      <c r="BC1" s="5"/>
      <c r="BD1" s="5"/>
      <c r="BE1" s="5"/>
      <c r="BF1" s="5"/>
    </row>
    <row r="2" spans="1:206" ht="7.9" customHeight="1">
      <c r="A2" s="5"/>
      <c r="B2" s="929"/>
      <c r="C2" s="929"/>
      <c r="D2" s="929"/>
      <c r="E2" s="929"/>
      <c r="F2" s="929"/>
      <c r="G2" s="929"/>
      <c r="H2" s="929"/>
      <c r="I2" s="929"/>
      <c r="J2" s="929"/>
      <c r="K2" s="929"/>
      <c r="L2" s="929"/>
      <c r="M2" s="929"/>
      <c r="N2" s="929"/>
      <c r="O2" s="929"/>
      <c r="P2" s="929"/>
      <c r="Q2" s="929"/>
      <c r="R2" s="929"/>
      <c r="S2" s="929"/>
      <c r="T2" s="929"/>
      <c r="U2" s="929"/>
      <c r="V2" s="929"/>
      <c r="W2" s="929"/>
      <c r="X2" s="929"/>
      <c r="Y2" s="929"/>
      <c r="Z2" s="929"/>
      <c r="AA2" s="929"/>
      <c r="AB2" s="929"/>
      <c r="AT2" s="5"/>
      <c r="AU2" s="5"/>
      <c r="AV2" s="5"/>
      <c r="AW2" s="5"/>
      <c r="AX2" s="5"/>
      <c r="AY2" s="5"/>
      <c r="AZ2" s="5"/>
      <c r="BA2" s="5"/>
      <c r="BB2" s="5"/>
      <c r="BC2" s="5"/>
      <c r="BD2" s="5"/>
      <c r="BE2" s="5"/>
      <c r="BF2" s="5"/>
      <c r="BS2" s="930" t="s">
        <v>669</v>
      </c>
      <c r="BT2" s="930"/>
      <c r="BU2" s="930"/>
      <c r="BV2" s="930"/>
      <c r="BW2" s="930"/>
      <c r="BX2" s="930"/>
      <c r="BY2" s="930"/>
      <c r="BZ2" s="930"/>
      <c r="CA2" s="930"/>
      <c r="CB2" s="930"/>
      <c r="CC2" s="930"/>
      <c r="CD2" s="930"/>
      <c r="CE2" s="930"/>
      <c r="CF2" s="930"/>
      <c r="CG2" s="930"/>
      <c r="CH2" s="930"/>
      <c r="CI2" s="930"/>
      <c r="CJ2" s="930"/>
      <c r="CK2" s="930"/>
      <c r="CL2" s="930"/>
      <c r="CM2" s="930"/>
      <c r="CN2" s="930"/>
      <c r="CO2" s="930"/>
      <c r="CP2" s="930"/>
      <c r="CQ2" s="930"/>
      <c r="CR2" s="930"/>
      <c r="CS2" s="930"/>
      <c r="CT2" s="930"/>
      <c r="CU2" s="930"/>
      <c r="CV2" s="930"/>
      <c r="CW2" s="930"/>
      <c r="CX2" s="930"/>
      <c r="CY2" s="930"/>
      <c r="CZ2" s="930"/>
      <c r="DA2" s="930"/>
      <c r="DB2" s="930"/>
      <c r="DC2" s="930"/>
      <c r="DD2" s="930"/>
      <c r="DE2" s="930"/>
      <c r="DF2" s="930"/>
      <c r="DG2" s="930"/>
      <c r="DH2" s="930"/>
      <c r="DI2" s="930"/>
      <c r="DJ2" s="930"/>
      <c r="DK2" s="930"/>
      <c r="DL2" s="930"/>
      <c r="DM2" s="930"/>
      <c r="DN2" s="930"/>
      <c r="DO2" s="930"/>
      <c r="DP2" s="930"/>
      <c r="DQ2" s="930"/>
      <c r="DR2" s="930"/>
      <c r="DS2" s="930"/>
      <c r="DT2" s="930"/>
      <c r="DU2" s="930"/>
      <c r="DV2" s="930"/>
      <c r="DW2" s="930"/>
      <c r="DX2" s="930"/>
      <c r="DY2" s="930"/>
      <c r="DZ2" s="930"/>
      <c r="EA2" s="930"/>
      <c r="EB2" s="930"/>
      <c r="EC2" s="930"/>
      <c r="ED2" s="930"/>
      <c r="EE2" s="930"/>
      <c r="EF2" s="930"/>
      <c r="EG2" s="930"/>
      <c r="EJ2" s="525"/>
      <c r="EK2" s="525"/>
      <c r="EL2" s="525"/>
      <c r="EM2" s="525"/>
      <c r="EN2" s="525"/>
      <c r="EO2" s="525"/>
      <c r="EP2" s="525"/>
      <c r="EQ2" s="525"/>
      <c r="ER2" s="525"/>
      <c r="ES2" s="525"/>
      <c r="ET2" s="525"/>
      <c r="EU2" s="525"/>
      <c r="EV2" s="525"/>
      <c r="EW2" s="525"/>
      <c r="EX2" s="525"/>
      <c r="EY2" s="525"/>
      <c r="EZ2" s="525"/>
      <c r="FA2" s="525"/>
      <c r="FB2" s="525"/>
      <c r="FC2" s="525"/>
      <c r="FD2" s="525"/>
      <c r="FE2" s="525"/>
      <c r="FF2" s="525"/>
      <c r="FG2" s="525"/>
      <c r="FH2" s="525"/>
      <c r="FI2" s="525"/>
      <c r="FJ2" s="525"/>
      <c r="FK2" s="525"/>
      <c r="FL2" s="525"/>
      <c r="FM2" s="525"/>
      <c r="FN2" s="525"/>
      <c r="FO2" s="525"/>
      <c r="FP2" s="525"/>
      <c r="FQ2" s="525"/>
      <c r="FR2" s="525"/>
      <c r="FS2" s="525"/>
      <c r="FT2" s="525"/>
      <c r="FU2" s="525"/>
      <c r="FV2" s="525"/>
      <c r="FW2" s="525"/>
      <c r="FX2" s="525"/>
      <c r="FY2" s="525"/>
      <c r="FZ2" s="525"/>
      <c r="GA2" s="525"/>
      <c r="GB2" s="525"/>
      <c r="GC2" s="525"/>
      <c r="GD2" s="525"/>
      <c r="GE2" s="525"/>
      <c r="GF2" s="525"/>
      <c r="GG2" s="525"/>
      <c r="GH2" s="525"/>
      <c r="GI2" s="525"/>
      <c r="GJ2" s="525"/>
      <c r="GK2" s="525"/>
      <c r="GL2" s="525"/>
      <c r="GM2" s="525"/>
      <c r="GN2" s="525"/>
      <c r="GO2" s="525"/>
      <c r="GP2" s="525"/>
      <c r="GQ2" s="525"/>
      <c r="GR2" s="525"/>
      <c r="GS2" s="525"/>
      <c r="GT2" s="525"/>
      <c r="GU2" s="525"/>
      <c r="GV2" s="525"/>
      <c r="GW2" s="525"/>
      <c r="GX2" s="525"/>
    </row>
    <row r="3" spans="1:206" ht="7.9" customHeight="1">
      <c r="BS3" s="930"/>
      <c r="BT3" s="930"/>
      <c r="BU3" s="930"/>
      <c r="BV3" s="930"/>
      <c r="BW3" s="930"/>
      <c r="BX3" s="930"/>
      <c r="BY3" s="930"/>
      <c r="BZ3" s="930"/>
      <c r="CA3" s="930"/>
      <c r="CB3" s="930"/>
      <c r="CC3" s="930"/>
      <c r="CD3" s="930"/>
      <c r="CE3" s="930"/>
      <c r="CF3" s="930"/>
      <c r="CG3" s="930"/>
      <c r="CH3" s="930"/>
      <c r="CI3" s="930"/>
      <c r="CJ3" s="930"/>
      <c r="CK3" s="930"/>
      <c r="CL3" s="930"/>
      <c r="CM3" s="930"/>
      <c r="CN3" s="930"/>
      <c r="CO3" s="930"/>
      <c r="CP3" s="930"/>
      <c r="CQ3" s="930"/>
      <c r="CR3" s="930"/>
      <c r="CS3" s="930"/>
      <c r="CT3" s="930"/>
      <c r="CU3" s="930"/>
      <c r="CV3" s="930"/>
      <c r="CW3" s="930"/>
      <c r="CX3" s="930"/>
      <c r="CY3" s="930"/>
      <c r="CZ3" s="930"/>
      <c r="DA3" s="930"/>
      <c r="DB3" s="930"/>
      <c r="DC3" s="930"/>
      <c r="DD3" s="930"/>
      <c r="DE3" s="930"/>
      <c r="DF3" s="930"/>
      <c r="DG3" s="930"/>
      <c r="DH3" s="930"/>
      <c r="DI3" s="930"/>
      <c r="DJ3" s="930"/>
      <c r="DK3" s="930"/>
      <c r="DL3" s="930"/>
      <c r="DM3" s="930"/>
      <c r="DN3" s="930"/>
      <c r="DO3" s="930"/>
      <c r="DP3" s="930"/>
      <c r="DQ3" s="930"/>
      <c r="DR3" s="930"/>
      <c r="DS3" s="930"/>
      <c r="DT3" s="930"/>
      <c r="DU3" s="930"/>
      <c r="DV3" s="930"/>
      <c r="DW3" s="930"/>
      <c r="DX3" s="930"/>
      <c r="DY3" s="930"/>
      <c r="DZ3" s="930"/>
      <c r="EA3" s="930"/>
      <c r="EB3" s="930"/>
      <c r="EC3" s="930"/>
      <c r="ED3" s="930"/>
      <c r="EE3" s="930"/>
      <c r="EF3" s="930"/>
      <c r="EG3" s="930"/>
      <c r="EJ3" s="525"/>
      <c r="EK3" s="525"/>
      <c r="EL3" s="525"/>
      <c r="EM3" s="525"/>
      <c r="EN3" s="525"/>
      <c r="EO3" s="525"/>
      <c r="EP3" s="525"/>
      <c r="EQ3" s="525"/>
      <c r="ER3" s="525"/>
      <c r="ES3" s="525"/>
      <c r="ET3" s="525"/>
      <c r="EU3" s="525"/>
      <c r="EV3" s="525"/>
      <c r="EW3" s="525"/>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5"/>
      <c r="GC3" s="525"/>
      <c r="GD3" s="525"/>
      <c r="GE3" s="525"/>
      <c r="GF3" s="525"/>
      <c r="GG3" s="525"/>
      <c r="GH3" s="525"/>
      <c r="GI3" s="525"/>
      <c r="GJ3" s="525"/>
      <c r="GK3" s="525"/>
      <c r="GL3" s="525"/>
      <c r="GM3" s="525"/>
      <c r="GN3" s="525"/>
      <c r="GO3" s="525"/>
      <c r="GP3" s="525"/>
      <c r="GQ3" s="525"/>
      <c r="GR3" s="525"/>
      <c r="GS3" s="525"/>
      <c r="GT3" s="525"/>
      <c r="GU3" s="525"/>
      <c r="GV3" s="525"/>
      <c r="GW3" s="525"/>
      <c r="GX3" s="525"/>
    </row>
    <row r="4" spans="1:206" ht="7.9" customHeight="1">
      <c r="BS4" s="930"/>
      <c r="BT4" s="930"/>
      <c r="BU4" s="930"/>
      <c r="BV4" s="930"/>
      <c r="BW4" s="930"/>
      <c r="BX4" s="930"/>
      <c r="BY4" s="930"/>
      <c r="BZ4" s="930"/>
      <c r="CA4" s="930"/>
      <c r="CB4" s="930"/>
      <c r="CC4" s="930"/>
      <c r="CD4" s="930"/>
      <c r="CE4" s="930"/>
      <c r="CF4" s="930"/>
      <c r="CG4" s="930"/>
      <c r="CH4" s="930"/>
      <c r="CI4" s="930"/>
      <c r="CJ4" s="930"/>
      <c r="CK4" s="930"/>
      <c r="CL4" s="930"/>
      <c r="CM4" s="930"/>
      <c r="CN4" s="930"/>
      <c r="CO4" s="930"/>
      <c r="CP4" s="930"/>
      <c r="CQ4" s="930"/>
      <c r="CR4" s="930"/>
      <c r="CS4" s="930"/>
      <c r="CT4" s="930"/>
      <c r="CU4" s="930"/>
      <c r="CV4" s="930"/>
      <c r="CW4" s="930"/>
      <c r="CX4" s="930"/>
      <c r="CY4" s="930"/>
      <c r="CZ4" s="930"/>
      <c r="DA4" s="930"/>
      <c r="DB4" s="930"/>
      <c r="DC4" s="930"/>
      <c r="DD4" s="930"/>
      <c r="DE4" s="930"/>
      <c r="DF4" s="930"/>
      <c r="DG4" s="930"/>
      <c r="DH4" s="930"/>
      <c r="DI4" s="930"/>
      <c r="DJ4" s="930"/>
      <c r="DK4" s="930"/>
      <c r="DL4" s="930"/>
      <c r="DM4" s="930"/>
      <c r="DN4" s="930"/>
      <c r="DO4" s="930"/>
      <c r="DP4" s="930"/>
      <c r="DQ4" s="930"/>
      <c r="DR4" s="930"/>
      <c r="DS4" s="930"/>
      <c r="DT4" s="930"/>
      <c r="DU4" s="930"/>
      <c r="DV4" s="930"/>
      <c r="DW4" s="930"/>
      <c r="DX4" s="930"/>
      <c r="DY4" s="930"/>
      <c r="DZ4" s="930"/>
      <c r="EA4" s="930"/>
      <c r="EB4" s="930"/>
      <c r="EC4" s="930"/>
      <c r="ED4" s="930"/>
      <c r="EE4" s="930"/>
      <c r="EF4" s="930"/>
      <c r="EG4" s="930"/>
      <c r="EJ4" s="525"/>
      <c r="EK4" s="525"/>
      <c r="EL4" s="525"/>
      <c r="EM4" s="525"/>
      <c r="EN4" s="525"/>
      <c r="EO4" s="525"/>
      <c r="EP4" s="525"/>
      <c r="EQ4" s="525"/>
      <c r="ER4" s="525"/>
      <c r="ES4" s="525"/>
      <c r="ET4" s="525"/>
      <c r="EU4" s="525"/>
      <c r="EV4" s="525"/>
      <c r="EW4" s="525"/>
      <c r="EX4" s="525"/>
      <c r="EY4" s="525"/>
      <c r="EZ4" s="525"/>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5"/>
      <c r="GR4" s="525"/>
      <c r="GS4" s="525"/>
      <c r="GT4" s="525"/>
      <c r="GU4" s="525"/>
      <c r="GV4" s="525"/>
      <c r="GW4" s="525"/>
      <c r="GX4" s="525"/>
    </row>
    <row r="5" spans="1:206" ht="7.9" customHeight="1">
      <c r="BS5" s="930"/>
      <c r="BT5" s="930"/>
      <c r="BU5" s="930"/>
      <c r="BV5" s="930"/>
      <c r="BW5" s="930"/>
      <c r="BX5" s="930"/>
      <c r="BY5" s="930"/>
      <c r="BZ5" s="930"/>
      <c r="CA5" s="930"/>
      <c r="CB5" s="930"/>
      <c r="CC5" s="930"/>
      <c r="CD5" s="930"/>
      <c r="CE5" s="930"/>
      <c r="CF5" s="930"/>
      <c r="CG5" s="930"/>
      <c r="CH5" s="930"/>
      <c r="CI5" s="930"/>
      <c r="CJ5" s="930"/>
      <c r="CK5" s="930"/>
      <c r="CL5" s="930"/>
      <c r="CM5" s="930"/>
      <c r="CN5" s="930"/>
      <c r="CO5" s="930"/>
      <c r="CP5" s="930"/>
      <c r="CQ5" s="930"/>
      <c r="CR5" s="930"/>
      <c r="CS5" s="930"/>
      <c r="CT5" s="930"/>
      <c r="CU5" s="930"/>
      <c r="CV5" s="930"/>
      <c r="CW5" s="930"/>
      <c r="CX5" s="930"/>
      <c r="CY5" s="930"/>
      <c r="CZ5" s="930"/>
      <c r="DA5" s="930"/>
      <c r="DB5" s="930"/>
      <c r="DC5" s="930"/>
      <c r="DD5" s="930"/>
      <c r="DE5" s="930"/>
      <c r="DF5" s="930"/>
      <c r="DG5" s="930"/>
      <c r="DH5" s="930"/>
      <c r="DI5" s="930"/>
      <c r="DJ5" s="930"/>
      <c r="DK5" s="930"/>
      <c r="DL5" s="930"/>
      <c r="DM5" s="930"/>
      <c r="DN5" s="930"/>
      <c r="DO5" s="930"/>
      <c r="DP5" s="930"/>
      <c r="DQ5" s="930"/>
      <c r="DR5" s="930"/>
      <c r="DS5" s="930"/>
      <c r="DT5" s="930"/>
      <c r="DU5" s="930"/>
      <c r="DV5" s="930"/>
      <c r="DW5" s="930"/>
      <c r="DX5" s="930"/>
      <c r="DY5" s="930"/>
      <c r="DZ5" s="930"/>
      <c r="EA5" s="930"/>
      <c r="EB5" s="930"/>
      <c r="EC5" s="930"/>
      <c r="ED5" s="930"/>
      <c r="EE5" s="930"/>
      <c r="EF5" s="930"/>
      <c r="EG5" s="930"/>
      <c r="EJ5" s="525"/>
      <c r="EK5" s="525"/>
      <c r="EL5" s="525"/>
      <c r="EM5" s="525"/>
      <c r="EN5" s="525"/>
      <c r="EO5" s="525"/>
      <c r="EP5" s="525"/>
      <c r="EQ5" s="525"/>
      <c r="ER5" s="525"/>
      <c r="ES5" s="525"/>
      <c r="ET5" s="525"/>
      <c r="EU5" s="525"/>
      <c r="EV5" s="525"/>
      <c r="EW5" s="525"/>
      <c r="EX5" s="525"/>
      <c r="EY5" s="525"/>
      <c r="EZ5" s="525"/>
      <c r="FA5" s="525"/>
      <c r="FB5" s="525"/>
      <c r="FC5" s="525"/>
      <c r="FD5" s="525"/>
      <c r="FE5" s="525"/>
      <c r="FF5" s="525"/>
      <c r="FG5" s="525"/>
      <c r="FH5" s="525"/>
      <c r="FI5" s="525"/>
      <c r="FJ5" s="525"/>
      <c r="FK5" s="525"/>
      <c r="FL5" s="525"/>
      <c r="FM5" s="525"/>
      <c r="FN5" s="525"/>
      <c r="FO5" s="525"/>
      <c r="FP5" s="525"/>
      <c r="FQ5" s="525"/>
      <c r="FR5" s="525"/>
      <c r="FS5" s="525"/>
      <c r="FT5" s="525"/>
      <c r="FU5" s="525"/>
      <c r="FV5" s="525"/>
      <c r="FW5" s="525"/>
      <c r="FX5" s="525"/>
      <c r="FY5" s="525"/>
      <c r="FZ5" s="525"/>
      <c r="GA5" s="525"/>
      <c r="GB5" s="525"/>
      <c r="GC5" s="525"/>
      <c r="GD5" s="525"/>
      <c r="GE5" s="525"/>
      <c r="GF5" s="525"/>
      <c r="GG5" s="525"/>
      <c r="GH5" s="525"/>
      <c r="GI5" s="525"/>
      <c r="GJ5" s="525"/>
      <c r="GK5" s="525"/>
      <c r="GL5" s="525"/>
      <c r="GM5" s="525"/>
      <c r="GN5" s="525"/>
      <c r="GO5" s="525"/>
      <c r="GP5" s="525"/>
      <c r="GQ5" s="525"/>
      <c r="GR5" s="525"/>
      <c r="GS5" s="525"/>
      <c r="GT5" s="525"/>
      <c r="GU5" s="525"/>
      <c r="GV5" s="525"/>
      <c r="GW5" s="525"/>
      <c r="GX5" s="525"/>
    </row>
    <row r="6" spans="1:206" ht="7.9" customHeight="1">
      <c r="A6" s="925" t="s">
        <v>620</v>
      </c>
      <c r="B6" s="925"/>
      <c r="C6" s="925"/>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5"/>
      <c r="AY6" s="925"/>
      <c r="AZ6" s="925"/>
      <c r="BA6" s="925"/>
      <c r="BB6" s="925"/>
      <c r="BC6" s="925"/>
      <c r="BD6" s="925"/>
      <c r="BE6" s="925"/>
      <c r="BF6" s="925"/>
      <c r="BG6" s="925"/>
      <c r="BH6" s="925"/>
      <c r="BI6" s="925"/>
      <c r="BJ6" s="925"/>
      <c r="BK6" s="925"/>
      <c r="BL6" s="925"/>
      <c r="BM6" s="925"/>
      <c r="BN6" s="925"/>
      <c r="BO6" s="925"/>
      <c r="BP6" s="925"/>
      <c r="BQ6" s="925"/>
      <c r="BS6" s="930"/>
      <c r="BT6" s="930"/>
      <c r="BU6" s="930"/>
      <c r="BV6" s="930"/>
      <c r="BW6" s="930"/>
      <c r="BX6" s="930"/>
      <c r="BY6" s="930"/>
      <c r="BZ6" s="930"/>
      <c r="CA6" s="930"/>
      <c r="CB6" s="930"/>
      <c r="CC6" s="930"/>
      <c r="CD6" s="930"/>
      <c r="CE6" s="930"/>
      <c r="CF6" s="930"/>
      <c r="CG6" s="930"/>
      <c r="CH6" s="930"/>
      <c r="CI6" s="930"/>
      <c r="CJ6" s="930"/>
      <c r="CK6" s="930"/>
      <c r="CL6" s="930"/>
      <c r="CM6" s="930"/>
      <c r="CN6" s="930"/>
      <c r="CO6" s="930"/>
      <c r="CP6" s="930"/>
      <c r="CQ6" s="930"/>
      <c r="CR6" s="930"/>
      <c r="CS6" s="930"/>
      <c r="CT6" s="930"/>
      <c r="CU6" s="930"/>
      <c r="CV6" s="930"/>
      <c r="CW6" s="930"/>
      <c r="CX6" s="930"/>
      <c r="CY6" s="930"/>
      <c r="CZ6" s="930"/>
      <c r="DA6" s="930"/>
      <c r="DB6" s="930"/>
      <c r="DC6" s="930"/>
      <c r="DD6" s="930"/>
      <c r="DE6" s="930"/>
      <c r="DF6" s="930"/>
      <c r="DG6" s="930"/>
      <c r="DH6" s="930"/>
      <c r="DI6" s="930"/>
      <c r="DJ6" s="930"/>
      <c r="DK6" s="930"/>
      <c r="DL6" s="930"/>
      <c r="DM6" s="930"/>
      <c r="DN6" s="930"/>
      <c r="DO6" s="930"/>
      <c r="DP6" s="930"/>
      <c r="DQ6" s="930"/>
      <c r="DR6" s="930"/>
      <c r="DS6" s="930"/>
      <c r="DT6" s="930"/>
      <c r="DU6" s="930"/>
      <c r="DV6" s="930"/>
      <c r="DW6" s="930"/>
      <c r="DX6" s="930"/>
      <c r="DY6" s="930"/>
      <c r="DZ6" s="930"/>
      <c r="EA6" s="930"/>
      <c r="EB6" s="930"/>
      <c r="EC6" s="930"/>
      <c r="ED6" s="930"/>
      <c r="EE6" s="930"/>
      <c r="EF6" s="930"/>
      <c r="EG6" s="930"/>
      <c r="EJ6" s="525"/>
      <c r="EK6" s="525"/>
      <c r="EL6" s="525"/>
      <c r="EM6" s="525"/>
      <c r="EN6" s="525"/>
      <c r="EO6" s="525"/>
      <c r="EP6" s="525"/>
      <c r="EQ6" s="525"/>
      <c r="ER6" s="525"/>
      <c r="ES6" s="525"/>
      <c r="ET6" s="525"/>
      <c r="EU6" s="525"/>
      <c r="EV6" s="525"/>
      <c r="EW6" s="525"/>
      <c r="EX6" s="525"/>
      <c r="EY6" s="525"/>
      <c r="EZ6" s="525"/>
      <c r="FA6" s="525"/>
      <c r="FB6" s="525"/>
      <c r="FC6" s="525"/>
      <c r="FD6" s="525"/>
      <c r="FE6" s="525"/>
      <c r="FF6" s="525"/>
      <c r="FG6" s="525"/>
      <c r="FH6" s="525"/>
      <c r="FI6" s="525"/>
      <c r="FJ6" s="525"/>
      <c r="FK6" s="525"/>
      <c r="FL6" s="525"/>
      <c r="FM6" s="525"/>
      <c r="FN6" s="525"/>
      <c r="FO6" s="525"/>
      <c r="FP6" s="525"/>
      <c r="FQ6" s="525"/>
      <c r="FR6" s="525"/>
      <c r="FS6" s="525"/>
      <c r="FT6" s="525"/>
      <c r="FU6" s="525"/>
      <c r="FV6" s="525"/>
      <c r="FW6" s="525"/>
      <c r="FX6" s="525"/>
      <c r="FY6" s="525"/>
      <c r="FZ6" s="525"/>
      <c r="GA6" s="525"/>
      <c r="GB6" s="525"/>
      <c r="GC6" s="525"/>
      <c r="GD6" s="525"/>
      <c r="GE6" s="525"/>
      <c r="GF6" s="525"/>
      <c r="GG6" s="525"/>
      <c r="GH6" s="525"/>
      <c r="GI6" s="525"/>
      <c r="GJ6" s="525"/>
      <c r="GK6" s="525"/>
      <c r="GL6" s="525"/>
      <c r="GM6" s="525"/>
      <c r="GN6" s="525"/>
      <c r="GO6" s="525"/>
      <c r="GP6" s="525"/>
      <c r="GQ6" s="525"/>
      <c r="GR6" s="525"/>
      <c r="GS6" s="525"/>
      <c r="GT6" s="525"/>
      <c r="GU6" s="525"/>
      <c r="GV6" s="525"/>
      <c r="GW6" s="525"/>
      <c r="GX6" s="525"/>
    </row>
    <row r="7" spans="1:206" ht="7.9" customHeight="1">
      <c r="A7" s="925"/>
      <c r="B7" s="925"/>
      <c r="C7" s="925"/>
      <c r="D7" s="925"/>
      <c r="E7" s="925"/>
      <c r="F7" s="925"/>
      <c r="G7" s="925"/>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c r="BO7" s="925"/>
      <c r="BP7" s="925"/>
      <c r="BQ7" s="925"/>
      <c r="BS7" s="930"/>
      <c r="BT7" s="930"/>
      <c r="BU7" s="930"/>
      <c r="BV7" s="930"/>
      <c r="BW7" s="930"/>
      <c r="BX7" s="930"/>
      <c r="BY7" s="930"/>
      <c r="BZ7" s="930"/>
      <c r="CA7" s="930"/>
      <c r="CB7" s="930"/>
      <c r="CC7" s="930"/>
      <c r="CD7" s="930"/>
      <c r="CE7" s="930"/>
      <c r="CF7" s="930"/>
      <c r="CG7" s="930"/>
      <c r="CH7" s="930"/>
      <c r="CI7" s="930"/>
      <c r="CJ7" s="930"/>
      <c r="CK7" s="930"/>
      <c r="CL7" s="930"/>
      <c r="CM7" s="930"/>
      <c r="CN7" s="930"/>
      <c r="CO7" s="930"/>
      <c r="CP7" s="930"/>
      <c r="CQ7" s="930"/>
      <c r="CR7" s="930"/>
      <c r="CS7" s="930"/>
      <c r="CT7" s="930"/>
      <c r="CU7" s="930"/>
      <c r="CV7" s="930"/>
      <c r="CW7" s="930"/>
      <c r="CX7" s="930"/>
      <c r="CY7" s="930"/>
      <c r="CZ7" s="930"/>
      <c r="DA7" s="930"/>
      <c r="DB7" s="930"/>
      <c r="DC7" s="930"/>
      <c r="DD7" s="930"/>
      <c r="DE7" s="930"/>
      <c r="DF7" s="930"/>
      <c r="DG7" s="930"/>
      <c r="DH7" s="930"/>
      <c r="DI7" s="930"/>
      <c r="DJ7" s="930"/>
      <c r="DK7" s="930"/>
      <c r="DL7" s="930"/>
      <c r="DM7" s="930"/>
      <c r="DN7" s="930"/>
      <c r="DO7" s="930"/>
      <c r="DP7" s="930"/>
      <c r="DQ7" s="930"/>
      <c r="DR7" s="930"/>
      <c r="DS7" s="930"/>
      <c r="DT7" s="930"/>
      <c r="DU7" s="930"/>
      <c r="DV7" s="930"/>
      <c r="DW7" s="930"/>
      <c r="DX7" s="930"/>
      <c r="DY7" s="930"/>
      <c r="DZ7" s="930"/>
      <c r="EA7" s="930"/>
      <c r="EB7" s="930"/>
      <c r="EC7" s="930"/>
      <c r="ED7" s="930"/>
      <c r="EE7" s="930"/>
      <c r="EF7" s="930"/>
      <c r="EG7" s="930"/>
      <c r="EJ7" s="525"/>
      <c r="EK7" s="525"/>
      <c r="EL7" s="525"/>
      <c r="EM7" s="525"/>
      <c r="EN7" s="525"/>
      <c r="EO7" s="525"/>
      <c r="EP7" s="525"/>
      <c r="EQ7" s="525"/>
      <c r="ER7" s="525"/>
      <c r="ES7" s="525"/>
      <c r="ET7" s="525"/>
      <c r="EU7" s="525"/>
      <c r="EV7" s="525"/>
      <c r="EW7" s="525"/>
      <c r="EX7" s="525"/>
      <c r="EY7" s="525"/>
      <c r="EZ7" s="525"/>
      <c r="FA7" s="525"/>
      <c r="FB7" s="525"/>
      <c r="FC7" s="525"/>
      <c r="FD7" s="525"/>
      <c r="FE7" s="525"/>
      <c r="FF7" s="525"/>
      <c r="FG7" s="525"/>
      <c r="FH7" s="525"/>
      <c r="FI7" s="525"/>
      <c r="FJ7" s="525"/>
      <c r="FK7" s="525"/>
      <c r="FL7" s="525"/>
      <c r="FM7" s="525"/>
      <c r="FN7" s="525"/>
      <c r="FO7" s="525"/>
      <c r="FP7" s="525"/>
      <c r="FQ7" s="525"/>
      <c r="FR7" s="525"/>
      <c r="FS7" s="525"/>
      <c r="FT7" s="525"/>
      <c r="FU7" s="525"/>
      <c r="FV7" s="525"/>
      <c r="FW7" s="525"/>
      <c r="FX7" s="525"/>
      <c r="FY7" s="525"/>
      <c r="FZ7" s="525"/>
      <c r="GA7" s="525"/>
      <c r="GB7" s="525"/>
      <c r="GC7" s="525"/>
      <c r="GD7" s="525"/>
      <c r="GE7" s="525"/>
      <c r="GF7" s="525"/>
      <c r="GG7" s="525"/>
      <c r="GH7" s="525"/>
      <c r="GI7" s="525"/>
      <c r="GJ7" s="525"/>
      <c r="GK7" s="525"/>
      <c r="GL7" s="525"/>
      <c r="GM7" s="525"/>
      <c r="GN7" s="525"/>
      <c r="GO7" s="525"/>
      <c r="GP7" s="525"/>
      <c r="GQ7" s="525"/>
      <c r="GR7" s="525"/>
      <c r="GS7" s="525"/>
      <c r="GT7" s="525"/>
      <c r="GU7" s="525"/>
      <c r="GV7" s="525"/>
      <c r="GW7" s="525"/>
      <c r="GX7" s="525"/>
    </row>
    <row r="8" spans="1:206" ht="7.9" customHeight="1">
      <c r="A8" s="925"/>
      <c r="B8" s="925"/>
      <c r="C8" s="925"/>
      <c r="D8" s="925"/>
      <c r="E8" s="925"/>
      <c r="F8" s="925"/>
      <c r="G8" s="925"/>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5"/>
      <c r="AY8" s="925"/>
      <c r="AZ8" s="925"/>
      <c r="BA8" s="925"/>
      <c r="BB8" s="925"/>
      <c r="BC8" s="925"/>
      <c r="BD8" s="925"/>
      <c r="BE8" s="925"/>
      <c r="BF8" s="925"/>
      <c r="BG8" s="925"/>
      <c r="BH8" s="925"/>
      <c r="BI8" s="925"/>
      <c r="BJ8" s="925"/>
      <c r="BK8" s="925"/>
      <c r="BL8" s="925"/>
      <c r="BM8" s="925"/>
      <c r="BN8" s="925"/>
      <c r="BO8" s="925"/>
      <c r="BP8" s="925"/>
      <c r="BQ8" s="925"/>
      <c r="BS8" s="930"/>
      <c r="BT8" s="930"/>
      <c r="BU8" s="930"/>
      <c r="BV8" s="930"/>
      <c r="BW8" s="930"/>
      <c r="BX8" s="930"/>
      <c r="BY8" s="930"/>
      <c r="BZ8" s="930"/>
      <c r="CA8" s="930"/>
      <c r="CB8" s="930"/>
      <c r="CC8" s="930"/>
      <c r="CD8" s="930"/>
      <c r="CE8" s="930"/>
      <c r="CF8" s="930"/>
      <c r="CG8" s="930"/>
      <c r="CH8" s="930"/>
      <c r="CI8" s="930"/>
      <c r="CJ8" s="930"/>
      <c r="CK8" s="930"/>
      <c r="CL8" s="930"/>
      <c r="CM8" s="930"/>
      <c r="CN8" s="930"/>
      <c r="CO8" s="930"/>
      <c r="CP8" s="930"/>
      <c r="CQ8" s="930"/>
      <c r="CR8" s="930"/>
      <c r="CS8" s="930"/>
      <c r="CT8" s="930"/>
      <c r="CU8" s="930"/>
      <c r="CV8" s="930"/>
      <c r="CW8" s="930"/>
      <c r="CX8" s="930"/>
      <c r="CY8" s="930"/>
      <c r="CZ8" s="930"/>
      <c r="DA8" s="930"/>
      <c r="DB8" s="930"/>
      <c r="DC8" s="930"/>
      <c r="DD8" s="930"/>
      <c r="DE8" s="930"/>
      <c r="DF8" s="930"/>
      <c r="DG8" s="930"/>
      <c r="DH8" s="930"/>
      <c r="DI8" s="930"/>
      <c r="DJ8" s="930"/>
      <c r="DK8" s="930"/>
      <c r="DL8" s="930"/>
      <c r="DM8" s="930"/>
      <c r="DN8" s="930"/>
      <c r="DO8" s="930"/>
      <c r="DP8" s="930"/>
      <c r="DQ8" s="930"/>
      <c r="DR8" s="930"/>
      <c r="DS8" s="930"/>
      <c r="DT8" s="930"/>
      <c r="DU8" s="930"/>
      <c r="DV8" s="930"/>
      <c r="DW8" s="930"/>
      <c r="DX8" s="930"/>
      <c r="DY8" s="930"/>
      <c r="DZ8" s="930"/>
      <c r="EA8" s="930"/>
      <c r="EB8" s="930"/>
      <c r="EC8" s="930"/>
      <c r="ED8" s="930"/>
      <c r="EE8" s="930"/>
      <c r="EF8" s="930"/>
      <c r="EG8" s="930"/>
      <c r="EJ8" s="525"/>
      <c r="EK8" s="525"/>
      <c r="EL8" s="525"/>
      <c r="EM8" s="525"/>
      <c r="EN8" s="525"/>
      <c r="EO8" s="525"/>
      <c r="EP8" s="525"/>
      <c r="EQ8" s="525"/>
      <c r="ER8" s="525"/>
      <c r="ES8" s="525"/>
      <c r="ET8" s="525"/>
      <c r="EU8" s="525"/>
      <c r="EV8" s="525"/>
      <c r="EW8" s="525"/>
      <c r="EX8" s="525"/>
      <c r="EY8" s="525"/>
      <c r="EZ8" s="525"/>
      <c r="FA8" s="525"/>
      <c r="FB8" s="525"/>
      <c r="FC8" s="525"/>
      <c r="FD8" s="525"/>
      <c r="FE8" s="525"/>
      <c r="FF8" s="525"/>
      <c r="FG8" s="525"/>
      <c r="FH8" s="525"/>
      <c r="FI8" s="525"/>
      <c r="FJ8" s="525"/>
      <c r="FK8" s="525"/>
      <c r="FL8" s="525"/>
      <c r="FM8" s="525"/>
      <c r="FN8" s="525"/>
      <c r="FO8" s="525"/>
      <c r="FP8" s="525"/>
      <c r="FQ8" s="525"/>
      <c r="FR8" s="525"/>
      <c r="FS8" s="525"/>
      <c r="FT8" s="525"/>
      <c r="FU8" s="525"/>
      <c r="FV8" s="525"/>
      <c r="FW8" s="525"/>
      <c r="FX8" s="525"/>
      <c r="FY8" s="525"/>
      <c r="FZ8" s="525"/>
      <c r="GA8" s="525"/>
      <c r="GB8" s="525"/>
      <c r="GC8" s="525"/>
      <c r="GD8" s="525"/>
      <c r="GE8" s="525"/>
      <c r="GF8" s="525"/>
      <c r="GG8" s="525"/>
      <c r="GH8" s="525"/>
      <c r="GI8" s="525"/>
      <c r="GJ8" s="525"/>
      <c r="GK8" s="525"/>
      <c r="GL8" s="525"/>
      <c r="GM8" s="525"/>
      <c r="GN8" s="525"/>
      <c r="GO8" s="525"/>
      <c r="GP8" s="525"/>
      <c r="GQ8" s="525"/>
      <c r="GR8" s="525"/>
      <c r="GS8" s="525"/>
      <c r="GT8" s="525"/>
      <c r="GU8" s="525"/>
      <c r="GV8" s="525"/>
      <c r="GW8" s="525"/>
      <c r="GX8" s="525"/>
    </row>
    <row r="9" spans="1:206" ht="7.9" customHeight="1">
      <c r="A9" s="925"/>
      <c r="B9" s="925"/>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5"/>
      <c r="AY9" s="925"/>
      <c r="AZ9" s="925"/>
      <c r="BA9" s="925"/>
      <c r="BB9" s="925"/>
      <c r="BC9" s="925"/>
      <c r="BD9" s="925"/>
      <c r="BE9" s="925"/>
      <c r="BF9" s="925"/>
      <c r="BG9" s="925"/>
      <c r="BH9" s="925"/>
      <c r="BI9" s="925"/>
      <c r="BJ9" s="925"/>
      <c r="BK9" s="925"/>
      <c r="BL9" s="925"/>
      <c r="BM9" s="925"/>
      <c r="BN9" s="925"/>
      <c r="BO9" s="925"/>
      <c r="BP9" s="925"/>
      <c r="BQ9" s="925"/>
      <c r="BS9" s="930"/>
      <c r="BT9" s="930"/>
      <c r="BU9" s="930"/>
      <c r="BV9" s="930"/>
      <c r="BW9" s="930"/>
      <c r="BX9" s="930"/>
      <c r="BY9" s="930"/>
      <c r="BZ9" s="930"/>
      <c r="CA9" s="930"/>
      <c r="CB9" s="930"/>
      <c r="CC9" s="930"/>
      <c r="CD9" s="930"/>
      <c r="CE9" s="930"/>
      <c r="CF9" s="930"/>
      <c r="CG9" s="930"/>
      <c r="CH9" s="930"/>
      <c r="CI9" s="930"/>
      <c r="CJ9" s="930"/>
      <c r="CK9" s="930"/>
      <c r="CL9" s="930"/>
      <c r="CM9" s="930"/>
      <c r="CN9" s="930"/>
      <c r="CO9" s="930"/>
      <c r="CP9" s="930"/>
      <c r="CQ9" s="930"/>
      <c r="CR9" s="930"/>
      <c r="CS9" s="930"/>
      <c r="CT9" s="930"/>
      <c r="CU9" s="930"/>
      <c r="CV9" s="930"/>
      <c r="CW9" s="930"/>
      <c r="CX9" s="930"/>
      <c r="CY9" s="930"/>
      <c r="CZ9" s="930"/>
      <c r="DA9" s="930"/>
      <c r="DB9" s="930"/>
      <c r="DC9" s="930"/>
      <c r="DD9" s="930"/>
      <c r="DE9" s="930"/>
      <c r="DF9" s="930"/>
      <c r="DG9" s="930"/>
      <c r="DH9" s="930"/>
      <c r="DI9" s="930"/>
      <c r="DJ9" s="930"/>
      <c r="DK9" s="930"/>
      <c r="DL9" s="930"/>
      <c r="DM9" s="930"/>
      <c r="DN9" s="930"/>
      <c r="DO9" s="930"/>
      <c r="DP9" s="930"/>
      <c r="DQ9" s="930"/>
      <c r="DR9" s="930"/>
      <c r="DS9" s="930"/>
      <c r="DT9" s="930"/>
      <c r="DU9" s="930"/>
      <c r="DV9" s="930"/>
      <c r="DW9" s="930"/>
      <c r="DX9" s="930"/>
      <c r="DY9" s="930"/>
      <c r="DZ9" s="930"/>
      <c r="EA9" s="930"/>
      <c r="EB9" s="930"/>
      <c r="EC9" s="930"/>
      <c r="ED9" s="930"/>
      <c r="EE9" s="930"/>
      <c r="EF9" s="930"/>
      <c r="EG9" s="930"/>
      <c r="EJ9" s="525"/>
      <c r="EK9" s="525"/>
      <c r="EL9" s="525"/>
      <c r="EM9" s="525"/>
      <c r="EN9" s="525"/>
      <c r="EO9" s="525"/>
      <c r="EP9" s="525"/>
      <c r="EQ9" s="525"/>
      <c r="ER9" s="525"/>
      <c r="ES9" s="525"/>
      <c r="ET9" s="525"/>
      <c r="EU9" s="525"/>
      <c r="EV9" s="525"/>
      <c r="EW9" s="525"/>
      <c r="EX9" s="525"/>
      <c r="EY9" s="525"/>
      <c r="EZ9" s="525"/>
      <c r="FA9" s="525"/>
      <c r="FB9" s="525"/>
      <c r="FC9" s="525"/>
      <c r="FD9" s="525"/>
      <c r="FE9" s="525"/>
      <c r="FF9" s="525"/>
      <c r="FG9" s="525"/>
      <c r="FH9" s="525"/>
      <c r="FI9" s="525"/>
      <c r="FJ9" s="525"/>
      <c r="FK9" s="525"/>
      <c r="FL9" s="525"/>
      <c r="FM9" s="525"/>
      <c r="FN9" s="525"/>
      <c r="FO9" s="525"/>
      <c r="FP9" s="525"/>
      <c r="FQ9" s="525"/>
      <c r="FR9" s="525"/>
      <c r="FS9" s="525"/>
      <c r="FT9" s="525"/>
      <c r="FU9" s="525"/>
      <c r="FV9" s="525"/>
      <c r="FW9" s="525"/>
      <c r="FX9" s="525"/>
      <c r="FY9" s="525"/>
      <c r="FZ9" s="525"/>
      <c r="GA9" s="525"/>
      <c r="GB9" s="525"/>
      <c r="GC9" s="525"/>
      <c r="GD9" s="525"/>
      <c r="GE9" s="525"/>
      <c r="GF9" s="525"/>
      <c r="GG9" s="525"/>
      <c r="GH9" s="525"/>
      <c r="GI9" s="525"/>
      <c r="GJ9" s="525"/>
      <c r="GK9" s="525"/>
      <c r="GL9" s="525"/>
      <c r="GM9" s="525"/>
      <c r="GN9" s="525"/>
      <c r="GO9" s="525"/>
      <c r="GP9" s="525"/>
      <c r="GQ9" s="525"/>
      <c r="GR9" s="525"/>
      <c r="GS9" s="525"/>
      <c r="GT9" s="525"/>
      <c r="GU9" s="525"/>
      <c r="GV9" s="525"/>
      <c r="GW9" s="525"/>
      <c r="GX9" s="525"/>
    </row>
    <row r="10" spans="1:206" ht="7.9" customHeight="1">
      <c r="A10" s="925"/>
      <c r="B10" s="925"/>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5"/>
      <c r="AY10" s="925"/>
      <c r="AZ10" s="925"/>
      <c r="BA10" s="925"/>
      <c r="BB10" s="925"/>
      <c r="BC10" s="925"/>
      <c r="BD10" s="925"/>
      <c r="BE10" s="925"/>
      <c r="BF10" s="925"/>
      <c r="BG10" s="925"/>
      <c r="BH10" s="925"/>
      <c r="BI10" s="925"/>
      <c r="BJ10" s="925"/>
      <c r="BK10" s="925"/>
      <c r="BL10" s="925"/>
      <c r="BM10" s="925"/>
      <c r="BN10" s="925"/>
      <c r="BO10" s="925"/>
      <c r="BP10" s="925"/>
      <c r="BQ10" s="925"/>
      <c r="BS10" s="930"/>
      <c r="BT10" s="930"/>
      <c r="BU10" s="930"/>
      <c r="BV10" s="930"/>
      <c r="BW10" s="930"/>
      <c r="BX10" s="930"/>
      <c r="BY10" s="930"/>
      <c r="BZ10" s="930"/>
      <c r="CA10" s="930"/>
      <c r="CB10" s="930"/>
      <c r="CC10" s="930"/>
      <c r="CD10" s="930"/>
      <c r="CE10" s="930"/>
      <c r="CF10" s="930"/>
      <c r="CG10" s="930"/>
      <c r="CH10" s="930"/>
      <c r="CI10" s="930"/>
      <c r="CJ10" s="930"/>
      <c r="CK10" s="930"/>
      <c r="CL10" s="930"/>
      <c r="CM10" s="930"/>
      <c r="CN10" s="930"/>
      <c r="CO10" s="930"/>
      <c r="CP10" s="930"/>
      <c r="CQ10" s="930"/>
      <c r="CR10" s="930"/>
      <c r="CS10" s="930"/>
      <c r="CT10" s="930"/>
      <c r="CU10" s="930"/>
      <c r="CV10" s="930"/>
      <c r="CW10" s="930"/>
      <c r="CX10" s="930"/>
      <c r="CY10" s="930"/>
      <c r="CZ10" s="930"/>
      <c r="DA10" s="930"/>
      <c r="DB10" s="930"/>
      <c r="DC10" s="930"/>
      <c r="DD10" s="930"/>
      <c r="DE10" s="930"/>
      <c r="DF10" s="930"/>
      <c r="DG10" s="930"/>
      <c r="DH10" s="930"/>
      <c r="DI10" s="930"/>
      <c r="DJ10" s="930"/>
      <c r="DK10" s="930"/>
      <c r="DL10" s="930"/>
      <c r="DM10" s="930"/>
      <c r="DN10" s="930"/>
      <c r="DO10" s="930"/>
      <c r="DP10" s="930"/>
      <c r="DQ10" s="930"/>
      <c r="DR10" s="930"/>
      <c r="DS10" s="930"/>
      <c r="DT10" s="930"/>
      <c r="DU10" s="930"/>
      <c r="DV10" s="930"/>
      <c r="DW10" s="930"/>
      <c r="DX10" s="930"/>
      <c r="DY10" s="930"/>
      <c r="DZ10" s="930"/>
      <c r="EA10" s="930"/>
      <c r="EB10" s="930"/>
      <c r="EC10" s="930"/>
      <c r="ED10" s="930"/>
      <c r="EE10" s="930"/>
      <c r="EF10" s="930"/>
      <c r="EG10" s="930"/>
      <c r="EJ10" s="525"/>
      <c r="EK10" s="525"/>
      <c r="EL10" s="525"/>
      <c r="EM10" s="525"/>
      <c r="EN10" s="525"/>
      <c r="EO10" s="525"/>
      <c r="EP10" s="525"/>
      <c r="EQ10" s="525"/>
      <c r="ER10" s="525"/>
      <c r="ES10" s="525"/>
      <c r="ET10" s="525"/>
      <c r="EU10" s="525"/>
      <c r="EV10" s="525"/>
      <c r="EW10" s="525"/>
      <c r="EX10" s="525"/>
      <c r="EY10" s="525"/>
      <c r="EZ10" s="525"/>
      <c r="FA10" s="525"/>
      <c r="FB10" s="525"/>
      <c r="FC10" s="525"/>
      <c r="FD10" s="525"/>
      <c r="FE10" s="525"/>
      <c r="FF10" s="525"/>
      <c r="FG10" s="525"/>
      <c r="FH10" s="525"/>
      <c r="FI10" s="525"/>
      <c r="FJ10" s="525"/>
      <c r="FK10" s="525"/>
      <c r="FL10" s="525"/>
      <c r="FM10" s="525"/>
      <c r="FN10" s="525"/>
      <c r="FO10" s="525"/>
      <c r="FP10" s="525"/>
      <c r="FQ10" s="525"/>
      <c r="FR10" s="525"/>
      <c r="FS10" s="525"/>
      <c r="FT10" s="525"/>
      <c r="FU10" s="525"/>
      <c r="FV10" s="525"/>
      <c r="FW10" s="525"/>
      <c r="FX10" s="525"/>
      <c r="FY10" s="525"/>
      <c r="FZ10" s="525"/>
      <c r="GA10" s="525"/>
      <c r="GB10" s="525"/>
      <c r="GC10" s="525"/>
      <c r="GD10" s="525"/>
      <c r="GE10" s="525"/>
      <c r="GF10" s="525"/>
      <c r="GG10" s="525"/>
      <c r="GH10" s="525"/>
      <c r="GI10" s="525"/>
      <c r="GJ10" s="525"/>
      <c r="GK10" s="525"/>
      <c r="GL10" s="525"/>
      <c r="GM10" s="525"/>
      <c r="GN10" s="525"/>
      <c r="GO10" s="525"/>
      <c r="GP10" s="525"/>
      <c r="GQ10" s="525"/>
      <c r="GR10" s="525"/>
      <c r="GS10" s="525"/>
      <c r="GT10" s="525"/>
      <c r="GU10" s="525"/>
      <c r="GV10" s="525"/>
      <c r="GW10" s="525"/>
      <c r="GX10" s="525"/>
    </row>
    <row r="11" spans="1:206" ht="7.9" customHeight="1">
      <c r="AZ11" s="5"/>
      <c r="BA11" s="5"/>
      <c r="BB11" s="5"/>
      <c r="BC11" s="5"/>
      <c r="BD11" s="5"/>
      <c r="BE11" s="5"/>
      <c r="BF11" s="5"/>
      <c r="BG11" s="5"/>
      <c r="BH11" s="5"/>
      <c r="BI11" s="5"/>
      <c r="BJ11" s="5"/>
      <c r="BK11" s="5"/>
      <c r="BL11" s="5"/>
      <c r="BM11" s="5"/>
      <c r="BN11" s="5"/>
      <c r="BO11" s="5"/>
      <c r="BP11" s="5"/>
      <c r="BQ11" s="5"/>
      <c r="BS11" s="930"/>
      <c r="BT11" s="930"/>
      <c r="BU11" s="930"/>
      <c r="BV11" s="930"/>
      <c r="BW11" s="930"/>
      <c r="BX11" s="930"/>
      <c r="BY11" s="930"/>
      <c r="BZ11" s="930"/>
      <c r="CA11" s="930"/>
      <c r="CB11" s="930"/>
      <c r="CC11" s="930"/>
      <c r="CD11" s="930"/>
      <c r="CE11" s="930"/>
      <c r="CF11" s="930"/>
      <c r="CG11" s="930"/>
      <c r="CH11" s="930"/>
      <c r="CI11" s="930"/>
      <c r="CJ11" s="930"/>
      <c r="CK11" s="930"/>
      <c r="CL11" s="930"/>
      <c r="CM11" s="930"/>
      <c r="CN11" s="930"/>
      <c r="CO11" s="930"/>
      <c r="CP11" s="930"/>
      <c r="CQ11" s="930"/>
      <c r="CR11" s="930"/>
      <c r="CS11" s="930"/>
      <c r="CT11" s="930"/>
      <c r="CU11" s="930"/>
      <c r="CV11" s="930"/>
      <c r="CW11" s="930"/>
      <c r="CX11" s="930"/>
      <c r="CY11" s="930"/>
      <c r="CZ11" s="930"/>
      <c r="DA11" s="930"/>
      <c r="DB11" s="930"/>
      <c r="DC11" s="930"/>
      <c r="DD11" s="930"/>
      <c r="DE11" s="930"/>
      <c r="DF11" s="930"/>
      <c r="DG11" s="930"/>
      <c r="DH11" s="930"/>
      <c r="DI11" s="930"/>
      <c r="DJ11" s="930"/>
      <c r="DK11" s="930"/>
      <c r="DL11" s="930"/>
      <c r="DM11" s="930"/>
      <c r="DN11" s="930"/>
      <c r="DO11" s="930"/>
      <c r="DP11" s="930"/>
      <c r="DQ11" s="930"/>
      <c r="DR11" s="930"/>
      <c r="DS11" s="930"/>
      <c r="DT11" s="930"/>
      <c r="DU11" s="930"/>
      <c r="DV11" s="930"/>
      <c r="DW11" s="930"/>
      <c r="DX11" s="930"/>
      <c r="DY11" s="930"/>
      <c r="DZ11" s="930"/>
      <c r="EA11" s="930"/>
      <c r="EB11" s="930"/>
      <c r="EC11" s="930"/>
      <c r="ED11" s="930"/>
      <c r="EE11" s="930"/>
      <c r="EF11" s="930"/>
      <c r="EG11" s="930"/>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5"/>
      <c r="GU11" s="525"/>
      <c r="GV11" s="525"/>
      <c r="GW11" s="525"/>
      <c r="GX11" s="525"/>
    </row>
    <row r="12" spans="1:206" ht="7.9" customHeight="1">
      <c r="AZ12" s="5"/>
      <c r="BA12" s="5"/>
      <c r="BB12" s="5"/>
      <c r="BC12" s="5"/>
      <c r="BD12" s="5"/>
      <c r="BE12" s="5"/>
      <c r="BF12" s="5"/>
      <c r="BG12" s="5"/>
      <c r="BH12" s="5"/>
      <c r="BI12" s="5"/>
      <c r="BJ12" s="5"/>
      <c r="BK12" s="5"/>
      <c r="BL12" s="5"/>
      <c r="BM12" s="5"/>
      <c r="BN12" s="5"/>
      <c r="BO12" s="5"/>
      <c r="BP12" s="5"/>
      <c r="BQ12" s="5"/>
      <c r="BS12" s="930"/>
      <c r="BT12" s="930"/>
      <c r="BU12" s="930"/>
      <c r="BV12" s="930"/>
      <c r="BW12" s="930"/>
      <c r="BX12" s="930"/>
      <c r="BY12" s="930"/>
      <c r="BZ12" s="930"/>
      <c r="CA12" s="930"/>
      <c r="CB12" s="930"/>
      <c r="CC12" s="930"/>
      <c r="CD12" s="930"/>
      <c r="CE12" s="930"/>
      <c r="CF12" s="930"/>
      <c r="CG12" s="930"/>
      <c r="CH12" s="930"/>
      <c r="CI12" s="930"/>
      <c r="CJ12" s="930"/>
      <c r="CK12" s="930"/>
      <c r="CL12" s="930"/>
      <c r="CM12" s="930"/>
      <c r="CN12" s="930"/>
      <c r="CO12" s="930"/>
      <c r="CP12" s="930"/>
      <c r="CQ12" s="930"/>
      <c r="CR12" s="930"/>
      <c r="CS12" s="930"/>
      <c r="CT12" s="930"/>
      <c r="CU12" s="930"/>
      <c r="CV12" s="930"/>
      <c r="CW12" s="930"/>
      <c r="CX12" s="930"/>
      <c r="CY12" s="930"/>
      <c r="CZ12" s="930"/>
      <c r="DA12" s="930"/>
      <c r="DB12" s="930"/>
      <c r="DC12" s="930"/>
      <c r="DD12" s="930"/>
      <c r="DE12" s="930"/>
      <c r="DF12" s="930"/>
      <c r="DG12" s="930"/>
      <c r="DH12" s="930"/>
      <c r="DI12" s="930"/>
      <c r="DJ12" s="930"/>
      <c r="DK12" s="930"/>
      <c r="DL12" s="930"/>
      <c r="DM12" s="930"/>
      <c r="DN12" s="930"/>
      <c r="DO12" s="930"/>
      <c r="DP12" s="930"/>
      <c r="DQ12" s="930"/>
      <c r="DR12" s="930"/>
      <c r="DS12" s="930"/>
      <c r="DT12" s="930"/>
      <c r="DU12" s="930"/>
      <c r="DV12" s="930"/>
      <c r="DW12" s="930"/>
      <c r="DX12" s="930"/>
      <c r="DY12" s="930"/>
      <c r="DZ12" s="930"/>
      <c r="EA12" s="930"/>
      <c r="EB12" s="930"/>
      <c r="EC12" s="930"/>
      <c r="ED12" s="930"/>
      <c r="EE12" s="930"/>
      <c r="EF12" s="930"/>
      <c r="EG12" s="930"/>
      <c r="EJ12" s="525"/>
      <c r="EK12" s="525"/>
      <c r="EL12" s="525"/>
      <c r="EM12" s="525"/>
      <c r="EN12" s="525"/>
      <c r="EO12" s="525"/>
      <c r="EP12" s="525"/>
      <c r="EQ12" s="525"/>
      <c r="ER12" s="525"/>
      <c r="ES12" s="525"/>
      <c r="ET12" s="525"/>
      <c r="EU12" s="525"/>
      <c r="EV12" s="525"/>
      <c r="EW12" s="525"/>
      <c r="EX12" s="525"/>
      <c r="EY12" s="525"/>
      <c r="EZ12" s="525"/>
      <c r="FA12" s="525"/>
      <c r="FB12" s="525"/>
      <c r="FC12" s="525"/>
      <c r="FD12" s="525"/>
      <c r="FE12" s="525"/>
      <c r="FF12" s="525"/>
      <c r="FG12" s="525"/>
      <c r="FH12" s="525"/>
      <c r="FI12" s="525"/>
      <c r="FJ12" s="525"/>
      <c r="FK12" s="525"/>
      <c r="FL12" s="525"/>
      <c r="FM12" s="525"/>
      <c r="FN12" s="525"/>
      <c r="FO12" s="525"/>
      <c r="FP12" s="525"/>
      <c r="FQ12" s="525"/>
      <c r="FR12" s="525"/>
      <c r="FS12" s="525"/>
      <c r="FT12" s="525"/>
      <c r="FU12" s="525"/>
      <c r="FV12" s="525"/>
      <c r="FW12" s="525"/>
      <c r="FX12" s="525"/>
      <c r="FY12" s="525"/>
      <c r="FZ12" s="525"/>
      <c r="GA12" s="525"/>
      <c r="GB12" s="525"/>
      <c r="GC12" s="525"/>
      <c r="GD12" s="525"/>
      <c r="GE12" s="525"/>
      <c r="GF12" s="525"/>
      <c r="GG12" s="525"/>
      <c r="GH12" s="525"/>
      <c r="GI12" s="525"/>
      <c r="GJ12" s="525"/>
      <c r="GK12" s="525"/>
      <c r="GL12" s="525"/>
      <c r="GM12" s="525"/>
      <c r="GN12" s="525"/>
      <c r="GO12" s="525"/>
      <c r="GP12" s="525"/>
      <c r="GQ12" s="525"/>
      <c r="GR12" s="525"/>
      <c r="GS12" s="525"/>
      <c r="GT12" s="525"/>
      <c r="GU12" s="525"/>
      <c r="GV12" s="525"/>
      <c r="GW12" s="525"/>
      <c r="GX12" s="525"/>
    </row>
    <row r="13" spans="1:206" ht="7.9" customHeight="1">
      <c r="AV13" s="926" t="str">
        <f>CONCATENATE(補助金交付申請入力シート!C8,"　",補助金交付申請入力シート!H8)</f>
        <v>　</v>
      </c>
      <c r="AW13" s="926"/>
      <c r="AX13" s="926"/>
      <c r="AY13" s="926"/>
      <c r="AZ13" s="926"/>
      <c r="BA13" s="926"/>
      <c r="BB13" s="926"/>
      <c r="BC13" s="926"/>
      <c r="BD13" s="926"/>
      <c r="BE13" s="926"/>
      <c r="BF13" s="926"/>
      <c r="BG13" s="926"/>
      <c r="BH13" s="926"/>
      <c r="BI13" s="926"/>
      <c r="BJ13" s="926"/>
      <c r="BS13" s="930"/>
      <c r="BT13" s="930"/>
      <c r="BU13" s="930"/>
      <c r="BV13" s="930"/>
      <c r="BW13" s="930"/>
      <c r="BX13" s="930"/>
      <c r="BY13" s="930"/>
      <c r="BZ13" s="930"/>
      <c r="CA13" s="930"/>
      <c r="CB13" s="930"/>
      <c r="CC13" s="930"/>
      <c r="CD13" s="930"/>
      <c r="CE13" s="930"/>
      <c r="CF13" s="930"/>
      <c r="CG13" s="930"/>
      <c r="CH13" s="930"/>
      <c r="CI13" s="930"/>
      <c r="CJ13" s="930"/>
      <c r="CK13" s="930"/>
      <c r="CL13" s="930"/>
      <c r="CM13" s="930"/>
      <c r="CN13" s="930"/>
      <c r="CO13" s="930"/>
      <c r="CP13" s="930"/>
      <c r="CQ13" s="930"/>
      <c r="CR13" s="930"/>
      <c r="CS13" s="930"/>
      <c r="CT13" s="930"/>
      <c r="CU13" s="930"/>
      <c r="CV13" s="930"/>
      <c r="CW13" s="930"/>
      <c r="CX13" s="930"/>
      <c r="CY13" s="930"/>
      <c r="CZ13" s="930"/>
      <c r="DA13" s="930"/>
      <c r="DB13" s="930"/>
      <c r="DC13" s="930"/>
      <c r="DD13" s="930"/>
      <c r="DE13" s="930"/>
      <c r="DF13" s="930"/>
      <c r="DG13" s="930"/>
      <c r="DH13" s="930"/>
      <c r="DI13" s="930"/>
      <c r="DJ13" s="930"/>
      <c r="DK13" s="930"/>
      <c r="DL13" s="930"/>
      <c r="DM13" s="930"/>
      <c r="DN13" s="930"/>
      <c r="DO13" s="930"/>
      <c r="DP13" s="930"/>
      <c r="DQ13" s="930"/>
      <c r="DR13" s="930"/>
      <c r="DS13" s="930"/>
      <c r="DT13" s="930"/>
      <c r="DU13" s="930"/>
      <c r="DV13" s="930"/>
      <c r="DW13" s="930"/>
      <c r="DX13" s="930"/>
      <c r="DY13" s="930"/>
      <c r="DZ13" s="930"/>
      <c r="EA13" s="930"/>
      <c r="EB13" s="930"/>
      <c r="EC13" s="930"/>
      <c r="ED13" s="930"/>
      <c r="EE13" s="930"/>
      <c r="EF13" s="930"/>
      <c r="EG13" s="930"/>
      <c r="EJ13" s="525"/>
      <c r="EK13" s="525"/>
      <c r="EL13" s="525"/>
      <c r="EM13" s="525"/>
      <c r="EN13" s="525"/>
      <c r="EO13" s="525"/>
      <c r="EP13" s="525"/>
      <c r="EQ13" s="525"/>
      <c r="ER13" s="525"/>
      <c r="ES13" s="525"/>
      <c r="ET13" s="525"/>
      <c r="EU13" s="525"/>
      <c r="EV13" s="525"/>
      <c r="EW13" s="525"/>
      <c r="EX13" s="525"/>
      <c r="EY13" s="525"/>
      <c r="EZ13" s="525"/>
      <c r="FA13" s="525"/>
      <c r="FB13" s="525"/>
      <c r="FC13" s="525"/>
      <c r="FD13" s="525"/>
      <c r="FE13" s="525"/>
      <c r="FF13" s="525"/>
      <c r="FG13" s="525"/>
      <c r="FH13" s="525"/>
      <c r="FI13" s="525"/>
      <c r="FJ13" s="525"/>
      <c r="FK13" s="525"/>
      <c r="FL13" s="525"/>
      <c r="FM13" s="525"/>
      <c r="FN13" s="525"/>
      <c r="FO13" s="525"/>
      <c r="FP13" s="525"/>
      <c r="FQ13" s="525"/>
      <c r="FR13" s="525"/>
      <c r="FS13" s="525"/>
      <c r="FT13" s="525"/>
      <c r="FU13" s="525"/>
      <c r="FV13" s="525"/>
      <c r="FW13" s="525"/>
      <c r="FX13" s="525"/>
      <c r="FY13" s="525"/>
      <c r="FZ13" s="525"/>
      <c r="GA13" s="525"/>
      <c r="GB13" s="525"/>
      <c r="GC13" s="525"/>
      <c r="GD13" s="525"/>
      <c r="GE13" s="525"/>
      <c r="GF13" s="525"/>
      <c r="GG13" s="525"/>
      <c r="GH13" s="525"/>
      <c r="GI13" s="525"/>
      <c r="GJ13" s="525"/>
      <c r="GK13" s="525"/>
      <c r="GL13" s="525"/>
      <c r="GM13" s="525"/>
      <c r="GN13" s="525"/>
      <c r="GO13" s="525"/>
      <c r="GP13" s="525"/>
      <c r="GQ13" s="525"/>
      <c r="GR13" s="525"/>
      <c r="GS13" s="525"/>
      <c r="GT13" s="525"/>
      <c r="GU13" s="525"/>
      <c r="GV13" s="525"/>
      <c r="GW13" s="525"/>
      <c r="GX13" s="525"/>
    </row>
    <row r="14" spans="1:206" ht="7.9" customHeight="1">
      <c r="AV14" s="926"/>
      <c r="AW14" s="926"/>
      <c r="AX14" s="926"/>
      <c r="AY14" s="926"/>
      <c r="AZ14" s="926"/>
      <c r="BA14" s="926"/>
      <c r="BB14" s="926"/>
      <c r="BC14" s="926"/>
      <c r="BD14" s="926"/>
      <c r="BE14" s="926"/>
      <c r="BF14" s="926"/>
      <c r="BG14" s="926"/>
      <c r="BH14" s="926"/>
      <c r="BI14" s="926"/>
      <c r="BJ14" s="926"/>
      <c r="BS14" s="930"/>
      <c r="BT14" s="930"/>
      <c r="BU14" s="930"/>
      <c r="BV14" s="930"/>
      <c r="BW14" s="930"/>
      <c r="BX14" s="930"/>
      <c r="BY14" s="930"/>
      <c r="BZ14" s="930"/>
      <c r="CA14" s="930"/>
      <c r="CB14" s="930"/>
      <c r="CC14" s="930"/>
      <c r="CD14" s="930"/>
      <c r="CE14" s="930"/>
      <c r="CF14" s="930"/>
      <c r="CG14" s="930"/>
      <c r="CH14" s="930"/>
      <c r="CI14" s="930"/>
      <c r="CJ14" s="930"/>
      <c r="CK14" s="930"/>
      <c r="CL14" s="930"/>
      <c r="CM14" s="930"/>
      <c r="CN14" s="930"/>
      <c r="CO14" s="930"/>
      <c r="CP14" s="930"/>
      <c r="CQ14" s="930"/>
      <c r="CR14" s="930"/>
      <c r="CS14" s="930"/>
      <c r="CT14" s="930"/>
      <c r="CU14" s="930"/>
      <c r="CV14" s="930"/>
      <c r="CW14" s="930"/>
      <c r="CX14" s="930"/>
      <c r="CY14" s="930"/>
      <c r="CZ14" s="930"/>
      <c r="DA14" s="930"/>
      <c r="DB14" s="930"/>
      <c r="DC14" s="930"/>
      <c r="DD14" s="930"/>
      <c r="DE14" s="930"/>
      <c r="DF14" s="930"/>
      <c r="DG14" s="930"/>
      <c r="DH14" s="930"/>
      <c r="DI14" s="930"/>
      <c r="DJ14" s="930"/>
      <c r="DK14" s="930"/>
      <c r="DL14" s="930"/>
      <c r="DM14" s="930"/>
      <c r="DN14" s="930"/>
      <c r="DO14" s="930"/>
      <c r="DP14" s="930"/>
      <c r="DQ14" s="930"/>
      <c r="DR14" s="930"/>
      <c r="DS14" s="930"/>
      <c r="DT14" s="930"/>
      <c r="DU14" s="930"/>
      <c r="DV14" s="930"/>
      <c r="DW14" s="930"/>
      <c r="DX14" s="930"/>
      <c r="DY14" s="930"/>
      <c r="DZ14" s="930"/>
      <c r="EA14" s="930"/>
      <c r="EB14" s="930"/>
      <c r="EC14" s="930"/>
      <c r="ED14" s="930"/>
      <c r="EE14" s="930"/>
      <c r="EF14" s="930"/>
      <c r="EG14" s="930"/>
      <c r="EJ14" s="525"/>
      <c r="EK14" s="525"/>
      <c r="EL14" s="525"/>
      <c r="EM14" s="525"/>
      <c r="EN14" s="525"/>
      <c r="EO14" s="525"/>
      <c r="EP14" s="525"/>
      <c r="EQ14" s="525"/>
      <c r="ER14" s="525"/>
      <c r="ES14" s="525"/>
      <c r="ET14" s="525"/>
      <c r="EU14" s="525"/>
      <c r="EV14" s="525"/>
      <c r="EW14" s="525"/>
      <c r="EX14" s="525"/>
      <c r="EY14" s="525"/>
      <c r="EZ14" s="525"/>
      <c r="FA14" s="525"/>
      <c r="FB14" s="525"/>
      <c r="FC14" s="525"/>
      <c r="FD14" s="525"/>
      <c r="FE14" s="525"/>
      <c r="FF14" s="525"/>
      <c r="FG14" s="525"/>
      <c r="FH14" s="525"/>
      <c r="FI14" s="525"/>
      <c r="FJ14" s="525"/>
      <c r="FK14" s="525"/>
      <c r="FL14" s="525"/>
      <c r="FM14" s="525"/>
      <c r="FN14" s="525"/>
      <c r="FO14" s="525"/>
      <c r="FP14" s="525"/>
      <c r="FQ14" s="525"/>
      <c r="FR14" s="525"/>
      <c r="FS14" s="525"/>
      <c r="FT14" s="525"/>
      <c r="FU14" s="525"/>
      <c r="FV14" s="525"/>
      <c r="FW14" s="525"/>
      <c r="FX14" s="525"/>
      <c r="FY14" s="525"/>
      <c r="FZ14" s="525"/>
      <c r="GA14" s="525"/>
      <c r="GB14" s="525"/>
      <c r="GC14" s="525"/>
      <c r="GD14" s="525"/>
      <c r="GE14" s="525"/>
      <c r="GF14" s="525"/>
      <c r="GG14" s="525"/>
      <c r="GH14" s="525"/>
      <c r="GI14" s="525"/>
      <c r="GJ14" s="525"/>
      <c r="GK14" s="525"/>
      <c r="GL14" s="525"/>
      <c r="GM14" s="525"/>
      <c r="GN14" s="525"/>
      <c r="GO14" s="525"/>
      <c r="GP14" s="525"/>
      <c r="GQ14" s="525"/>
      <c r="GR14" s="525"/>
      <c r="GS14" s="525"/>
      <c r="GT14" s="525"/>
      <c r="GU14" s="525"/>
      <c r="GV14" s="525"/>
      <c r="GW14" s="525"/>
      <c r="GX14" s="525"/>
    </row>
    <row r="15" spans="1:206" ht="7.9" customHeight="1">
      <c r="U15" s="5"/>
      <c r="V15" s="5"/>
      <c r="W15" s="5"/>
      <c r="X15" s="5"/>
      <c r="Y15" s="5"/>
      <c r="AV15" s="926"/>
      <c r="AW15" s="926"/>
      <c r="AX15" s="926"/>
      <c r="AY15" s="926"/>
      <c r="AZ15" s="926"/>
      <c r="BA15" s="926"/>
      <c r="BB15" s="926"/>
      <c r="BC15" s="926"/>
      <c r="BD15" s="926"/>
      <c r="BE15" s="926"/>
      <c r="BF15" s="926"/>
      <c r="BG15" s="926"/>
      <c r="BH15" s="926"/>
      <c r="BI15" s="926"/>
      <c r="BJ15" s="926"/>
      <c r="BK15" s="5"/>
      <c r="BL15" s="748"/>
      <c r="BM15" s="748"/>
      <c r="BS15" s="930"/>
      <c r="BT15" s="930"/>
      <c r="BU15" s="930"/>
      <c r="BV15" s="930"/>
      <c r="BW15" s="930"/>
      <c r="BX15" s="930"/>
      <c r="BY15" s="930"/>
      <c r="BZ15" s="930"/>
      <c r="CA15" s="930"/>
      <c r="CB15" s="930"/>
      <c r="CC15" s="930"/>
      <c r="CD15" s="930"/>
      <c r="CE15" s="930"/>
      <c r="CF15" s="930"/>
      <c r="CG15" s="930"/>
      <c r="CH15" s="930"/>
      <c r="CI15" s="930"/>
      <c r="CJ15" s="930"/>
      <c r="CK15" s="930"/>
      <c r="CL15" s="930"/>
      <c r="CM15" s="930"/>
      <c r="CN15" s="930"/>
      <c r="CO15" s="930"/>
      <c r="CP15" s="930"/>
      <c r="CQ15" s="930"/>
      <c r="CR15" s="930"/>
      <c r="CS15" s="930"/>
      <c r="CT15" s="930"/>
      <c r="CU15" s="930"/>
      <c r="CV15" s="930"/>
      <c r="CW15" s="930"/>
      <c r="CX15" s="930"/>
      <c r="CY15" s="930"/>
      <c r="CZ15" s="930"/>
      <c r="DA15" s="930"/>
      <c r="DB15" s="930"/>
      <c r="DC15" s="930"/>
      <c r="DD15" s="930"/>
      <c r="DE15" s="930"/>
      <c r="DF15" s="930"/>
      <c r="DG15" s="930"/>
      <c r="DH15" s="930"/>
      <c r="DI15" s="930"/>
      <c r="DJ15" s="930"/>
      <c r="DK15" s="930"/>
      <c r="DL15" s="930"/>
      <c r="DM15" s="930"/>
      <c r="DN15" s="930"/>
      <c r="DO15" s="930"/>
      <c r="DP15" s="930"/>
      <c r="DQ15" s="930"/>
      <c r="DR15" s="930"/>
      <c r="DS15" s="930"/>
      <c r="DT15" s="930"/>
      <c r="DU15" s="930"/>
      <c r="DV15" s="930"/>
      <c r="DW15" s="930"/>
      <c r="DX15" s="930"/>
      <c r="DY15" s="930"/>
      <c r="DZ15" s="930"/>
      <c r="EA15" s="930"/>
      <c r="EB15" s="930"/>
      <c r="EC15" s="930"/>
      <c r="ED15" s="930"/>
      <c r="EE15" s="930"/>
      <c r="EF15" s="930"/>
      <c r="EG15" s="930"/>
      <c r="EJ15" s="525"/>
      <c r="EK15" s="525"/>
      <c r="EL15" s="525"/>
      <c r="EM15" s="525"/>
      <c r="EN15" s="525"/>
      <c r="EO15" s="525"/>
      <c r="EP15" s="525"/>
      <c r="EQ15" s="525"/>
      <c r="ER15" s="525"/>
      <c r="ES15" s="525"/>
      <c r="ET15" s="525"/>
      <c r="EU15" s="525"/>
      <c r="EV15" s="525"/>
      <c r="EW15" s="525"/>
      <c r="EX15" s="525"/>
      <c r="EY15" s="525"/>
      <c r="EZ15" s="525"/>
      <c r="FA15" s="525"/>
      <c r="FB15" s="525"/>
      <c r="FC15" s="525"/>
      <c r="FD15" s="525"/>
      <c r="FE15" s="525"/>
      <c r="FF15" s="525"/>
      <c r="FG15" s="525"/>
      <c r="FH15" s="525"/>
      <c r="FI15" s="525"/>
      <c r="FJ15" s="525"/>
      <c r="FK15" s="525"/>
      <c r="FL15" s="525"/>
      <c r="FM15" s="525"/>
      <c r="FN15" s="525"/>
      <c r="FO15" s="525"/>
      <c r="FP15" s="525"/>
      <c r="FQ15" s="525"/>
      <c r="FR15" s="525"/>
      <c r="FS15" s="525"/>
      <c r="FT15" s="525"/>
      <c r="FU15" s="525"/>
      <c r="FV15" s="525"/>
      <c r="FW15" s="525"/>
      <c r="FX15" s="525"/>
      <c r="FY15" s="525"/>
      <c r="FZ15" s="525"/>
      <c r="GA15" s="525"/>
      <c r="GB15" s="525"/>
      <c r="GC15" s="525"/>
      <c r="GD15" s="525"/>
      <c r="GE15" s="525"/>
      <c r="GF15" s="525"/>
      <c r="GG15" s="525"/>
      <c r="GH15" s="525"/>
      <c r="GI15" s="525"/>
      <c r="GJ15" s="525"/>
      <c r="GK15" s="525"/>
      <c r="GL15" s="525"/>
      <c r="GM15" s="525"/>
      <c r="GN15" s="525"/>
      <c r="GO15" s="525"/>
      <c r="GP15" s="525"/>
      <c r="GQ15" s="525"/>
      <c r="GR15" s="525"/>
      <c r="GS15" s="525"/>
      <c r="GT15" s="525"/>
      <c r="GU15" s="525"/>
      <c r="GV15" s="525"/>
      <c r="GW15" s="525"/>
      <c r="GX15" s="525"/>
    </row>
    <row r="16" spans="1:206" ht="7.9" customHeight="1">
      <c r="U16" s="5"/>
      <c r="V16" s="5"/>
      <c r="W16" s="5"/>
      <c r="X16" s="5"/>
      <c r="Y16" s="5"/>
      <c r="AG16" s="5"/>
      <c r="AH16" s="5"/>
      <c r="AU16" s="24"/>
      <c r="AV16" s="927"/>
      <c r="AW16" s="927"/>
      <c r="AX16" s="927"/>
      <c r="AY16" s="927"/>
      <c r="AZ16" s="927"/>
      <c r="BA16" s="927"/>
      <c r="BB16" s="927"/>
      <c r="BC16" s="927"/>
      <c r="BD16" s="927"/>
      <c r="BE16" s="927"/>
      <c r="BF16" s="927"/>
      <c r="BG16" s="927"/>
      <c r="BH16" s="927"/>
      <c r="BI16" s="927"/>
      <c r="BJ16" s="927"/>
      <c r="BK16" s="7"/>
      <c r="BL16" s="748"/>
      <c r="BM16" s="748"/>
      <c r="BS16" s="930"/>
      <c r="BT16" s="930"/>
      <c r="BU16" s="930"/>
      <c r="BV16" s="930"/>
      <c r="BW16" s="930"/>
      <c r="BX16" s="930"/>
      <c r="BY16" s="930"/>
      <c r="BZ16" s="930"/>
      <c r="CA16" s="930"/>
      <c r="CB16" s="930"/>
      <c r="CC16" s="930"/>
      <c r="CD16" s="930"/>
      <c r="CE16" s="930"/>
      <c r="CF16" s="930"/>
      <c r="CG16" s="930"/>
      <c r="CH16" s="930"/>
      <c r="CI16" s="930"/>
      <c r="CJ16" s="930"/>
      <c r="CK16" s="930"/>
      <c r="CL16" s="930"/>
      <c r="CM16" s="930"/>
      <c r="CN16" s="930"/>
      <c r="CO16" s="930"/>
      <c r="CP16" s="930"/>
      <c r="CQ16" s="930"/>
      <c r="CR16" s="930"/>
      <c r="CS16" s="930"/>
      <c r="CT16" s="930"/>
      <c r="CU16" s="930"/>
      <c r="CV16" s="930"/>
      <c r="CW16" s="930"/>
      <c r="CX16" s="930"/>
      <c r="CY16" s="930"/>
      <c r="CZ16" s="930"/>
      <c r="DA16" s="930"/>
      <c r="DB16" s="930"/>
      <c r="DC16" s="930"/>
      <c r="DD16" s="930"/>
      <c r="DE16" s="930"/>
      <c r="DF16" s="930"/>
      <c r="DG16" s="930"/>
      <c r="DH16" s="930"/>
      <c r="DI16" s="930"/>
      <c r="DJ16" s="930"/>
      <c r="DK16" s="930"/>
      <c r="DL16" s="930"/>
      <c r="DM16" s="930"/>
      <c r="DN16" s="930"/>
      <c r="DO16" s="930"/>
      <c r="DP16" s="930"/>
      <c r="DQ16" s="930"/>
      <c r="DR16" s="930"/>
      <c r="DS16" s="930"/>
      <c r="DT16" s="930"/>
      <c r="DU16" s="930"/>
      <c r="DV16" s="930"/>
      <c r="DW16" s="930"/>
      <c r="DX16" s="930"/>
      <c r="DY16" s="930"/>
      <c r="DZ16" s="930"/>
      <c r="EA16" s="930"/>
      <c r="EB16" s="930"/>
      <c r="EC16" s="930"/>
      <c r="ED16" s="930"/>
      <c r="EE16" s="930"/>
      <c r="EF16" s="930"/>
      <c r="EG16" s="930"/>
      <c r="EJ16" s="525"/>
      <c r="EK16" s="525"/>
      <c r="EL16" s="525"/>
      <c r="EM16" s="525"/>
      <c r="EN16" s="525"/>
      <c r="EO16" s="525"/>
      <c r="EP16" s="525"/>
      <c r="EQ16" s="525"/>
      <c r="ER16" s="525"/>
      <c r="ES16" s="525"/>
      <c r="ET16" s="525"/>
      <c r="EU16" s="525"/>
      <c r="EV16" s="525"/>
      <c r="EW16" s="525"/>
      <c r="EX16" s="525"/>
      <c r="EY16" s="525"/>
      <c r="EZ16" s="525"/>
      <c r="FA16" s="525"/>
      <c r="FB16" s="525"/>
      <c r="FC16" s="525"/>
      <c r="FD16" s="525"/>
      <c r="FE16" s="525"/>
      <c r="FF16" s="525"/>
      <c r="FG16" s="525"/>
      <c r="FH16" s="525"/>
      <c r="FI16" s="525"/>
      <c r="FJ16" s="525"/>
      <c r="FK16" s="525"/>
      <c r="FL16" s="525"/>
      <c r="FM16" s="525"/>
      <c r="FN16" s="525"/>
      <c r="FO16" s="525"/>
      <c r="FP16" s="525"/>
      <c r="FQ16" s="525"/>
      <c r="FR16" s="525"/>
      <c r="FS16" s="525"/>
      <c r="FT16" s="525"/>
      <c r="FU16" s="525"/>
      <c r="FV16" s="525"/>
      <c r="FW16" s="525"/>
      <c r="FX16" s="525"/>
      <c r="FY16" s="525"/>
      <c r="FZ16" s="525"/>
      <c r="GA16" s="525"/>
      <c r="GB16" s="525"/>
      <c r="GC16" s="525"/>
      <c r="GD16" s="525"/>
      <c r="GE16" s="525"/>
      <c r="GF16" s="525"/>
      <c r="GG16" s="525"/>
      <c r="GH16" s="525"/>
      <c r="GI16" s="525"/>
      <c r="GJ16" s="525"/>
      <c r="GK16" s="525"/>
      <c r="GL16" s="525"/>
      <c r="GM16" s="525"/>
      <c r="GN16" s="525"/>
      <c r="GO16" s="525"/>
      <c r="GP16" s="525"/>
      <c r="GQ16" s="525"/>
      <c r="GR16" s="525"/>
      <c r="GS16" s="525"/>
      <c r="GT16" s="525"/>
      <c r="GU16" s="525"/>
      <c r="GV16" s="525"/>
      <c r="GW16" s="525"/>
      <c r="GX16" s="525"/>
    </row>
    <row r="17" spans="1:206" ht="7.9" customHeight="1">
      <c r="AG17" s="5"/>
      <c r="AH17" s="5"/>
      <c r="BS17" s="930"/>
      <c r="BT17" s="930"/>
      <c r="BU17" s="930"/>
      <c r="BV17" s="930"/>
      <c r="BW17" s="930"/>
      <c r="BX17" s="930"/>
      <c r="BY17" s="930"/>
      <c r="BZ17" s="930"/>
      <c r="CA17" s="930"/>
      <c r="CB17" s="930"/>
      <c r="CC17" s="930"/>
      <c r="CD17" s="930"/>
      <c r="CE17" s="930"/>
      <c r="CF17" s="930"/>
      <c r="CG17" s="930"/>
      <c r="CH17" s="930"/>
      <c r="CI17" s="930"/>
      <c r="CJ17" s="930"/>
      <c r="CK17" s="930"/>
      <c r="CL17" s="930"/>
      <c r="CM17" s="930"/>
      <c r="CN17" s="930"/>
      <c r="CO17" s="930"/>
      <c r="CP17" s="930"/>
      <c r="CQ17" s="930"/>
      <c r="CR17" s="930"/>
      <c r="CS17" s="930"/>
      <c r="CT17" s="930"/>
      <c r="CU17" s="930"/>
      <c r="CV17" s="930"/>
      <c r="CW17" s="930"/>
      <c r="CX17" s="930"/>
      <c r="CY17" s="930"/>
      <c r="CZ17" s="930"/>
      <c r="DA17" s="930"/>
      <c r="DB17" s="930"/>
      <c r="DC17" s="930"/>
      <c r="DD17" s="930"/>
      <c r="DE17" s="930"/>
      <c r="DF17" s="930"/>
      <c r="DG17" s="930"/>
      <c r="DH17" s="930"/>
      <c r="DI17" s="930"/>
      <c r="DJ17" s="930"/>
      <c r="DK17" s="930"/>
      <c r="DL17" s="930"/>
      <c r="DM17" s="930"/>
      <c r="DN17" s="930"/>
      <c r="DO17" s="930"/>
      <c r="DP17" s="930"/>
      <c r="DQ17" s="930"/>
      <c r="DR17" s="930"/>
      <c r="DS17" s="930"/>
      <c r="DT17" s="930"/>
      <c r="DU17" s="930"/>
      <c r="DV17" s="930"/>
      <c r="DW17" s="930"/>
      <c r="DX17" s="930"/>
      <c r="DY17" s="930"/>
      <c r="DZ17" s="930"/>
      <c r="EA17" s="930"/>
      <c r="EB17" s="930"/>
      <c r="EC17" s="930"/>
      <c r="ED17" s="930"/>
      <c r="EE17" s="930"/>
      <c r="EF17" s="930"/>
      <c r="EG17" s="930"/>
      <c r="EJ17" s="525"/>
      <c r="EK17" s="525"/>
      <c r="EL17" s="525"/>
      <c r="EM17" s="525"/>
      <c r="EN17" s="525"/>
      <c r="EO17" s="525"/>
      <c r="EP17" s="525"/>
      <c r="EQ17" s="525"/>
      <c r="ER17" s="525"/>
      <c r="ES17" s="525"/>
      <c r="ET17" s="525"/>
      <c r="EU17" s="525"/>
      <c r="EV17" s="525"/>
      <c r="EW17" s="525"/>
      <c r="EX17" s="525"/>
      <c r="EY17" s="525"/>
      <c r="EZ17" s="525"/>
      <c r="FA17" s="525"/>
      <c r="FB17" s="525"/>
      <c r="FC17" s="525"/>
      <c r="FD17" s="525"/>
      <c r="FE17" s="525"/>
      <c r="FF17" s="525"/>
      <c r="FG17" s="525"/>
      <c r="FH17" s="525"/>
      <c r="FI17" s="525"/>
      <c r="FJ17" s="525"/>
      <c r="FK17" s="525"/>
      <c r="FL17" s="525"/>
      <c r="FM17" s="525"/>
      <c r="FN17" s="525"/>
      <c r="FO17" s="525"/>
      <c r="FP17" s="525"/>
      <c r="FQ17" s="525"/>
      <c r="FR17" s="525"/>
      <c r="FS17" s="525"/>
      <c r="FT17" s="525"/>
      <c r="FU17" s="525"/>
      <c r="FV17" s="525"/>
      <c r="FW17" s="525"/>
      <c r="FX17" s="525"/>
      <c r="FY17" s="525"/>
      <c r="FZ17" s="525"/>
      <c r="GA17" s="525"/>
      <c r="GB17" s="525"/>
      <c r="GC17" s="525"/>
      <c r="GD17" s="525"/>
      <c r="GE17" s="525"/>
      <c r="GF17" s="525"/>
      <c r="GG17" s="525"/>
      <c r="GH17" s="525"/>
      <c r="GI17" s="525"/>
      <c r="GJ17" s="525"/>
      <c r="GK17" s="525"/>
      <c r="GL17" s="525"/>
      <c r="GM17" s="525"/>
      <c r="GN17" s="525"/>
      <c r="GO17" s="525"/>
      <c r="GP17" s="525"/>
      <c r="GQ17" s="525"/>
      <c r="GR17" s="525"/>
      <c r="GS17" s="525"/>
      <c r="GT17" s="525"/>
      <c r="GU17" s="525"/>
      <c r="GV17" s="525"/>
      <c r="GW17" s="525"/>
      <c r="GX17" s="525"/>
    </row>
    <row r="18" spans="1:206" ht="7.9" customHeight="1">
      <c r="BS18" s="930"/>
      <c r="BT18" s="930"/>
      <c r="BU18" s="930"/>
      <c r="BV18" s="930"/>
      <c r="BW18" s="930"/>
      <c r="BX18" s="930"/>
      <c r="BY18" s="930"/>
      <c r="BZ18" s="930"/>
      <c r="CA18" s="930"/>
      <c r="CB18" s="930"/>
      <c r="CC18" s="930"/>
      <c r="CD18" s="930"/>
      <c r="CE18" s="930"/>
      <c r="CF18" s="930"/>
      <c r="CG18" s="930"/>
      <c r="CH18" s="930"/>
      <c r="CI18" s="930"/>
      <c r="CJ18" s="930"/>
      <c r="CK18" s="930"/>
      <c r="CL18" s="930"/>
      <c r="CM18" s="930"/>
      <c r="CN18" s="930"/>
      <c r="CO18" s="930"/>
      <c r="CP18" s="930"/>
      <c r="CQ18" s="930"/>
      <c r="CR18" s="930"/>
      <c r="CS18" s="930"/>
      <c r="CT18" s="930"/>
      <c r="CU18" s="930"/>
      <c r="CV18" s="930"/>
      <c r="CW18" s="930"/>
      <c r="CX18" s="930"/>
      <c r="CY18" s="930"/>
      <c r="CZ18" s="930"/>
      <c r="DA18" s="930"/>
      <c r="DB18" s="930"/>
      <c r="DC18" s="930"/>
      <c r="DD18" s="930"/>
      <c r="DE18" s="930"/>
      <c r="DF18" s="930"/>
      <c r="DG18" s="930"/>
      <c r="DH18" s="930"/>
      <c r="DI18" s="930"/>
      <c r="DJ18" s="930"/>
      <c r="DK18" s="930"/>
      <c r="DL18" s="930"/>
      <c r="DM18" s="930"/>
      <c r="DN18" s="930"/>
      <c r="DO18" s="930"/>
      <c r="DP18" s="930"/>
      <c r="DQ18" s="930"/>
      <c r="DR18" s="930"/>
      <c r="DS18" s="930"/>
      <c r="DT18" s="930"/>
      <c r="DU18" s="930"/>
      <c r="DV18" s="930"/>
      <c r="DW18" s="930"/>
      <c r="DX18" s="930"/>
      <c r="DY18" s="930"/>
      <c r="DZ18" s="930"/>
      <c r="EA18" s="930"/>
      <c r="EB18" s="930"/>
      <c r="EC18" s="930"/>
      <c r="ED18" s="930"/>
      <c r="EE18" s="930"/>
      <c r="EF18" s="930"/>
      <c r="EG18" s="930"/>
      <c r="EJ18" s="525"/>
      <c r="EK18" s="525"/>
      <c r="EL18" s="525"/>
      <c r="EM18" s="525"/>
      <c r="EN18" s="525"/>
      <c r="EO18" s="525"/>
      <c r="EP18" s="525"/>
      <c r="EQ18" s="525"/>
      <c r="ER18" s="525"/>
      <c r="ES18" s="525"/>
      <c r="ET18" s="525"/>
      <c r="EU18" s="525"/>
      <c r="EV18" s="525"/>
      <c r="EW18" s="525"/>
      <c r="EX18" s="525"/>
      <c r="EY18" s="525"/>
      <c r="EZ18" s="525"/>
      <c r="FA18" s="525"/>
      <c r="FB18" s="525"/>
      <c r="FC18" s="525"/>
      <c r="FD18" s="525"/>
      <c r="FE18" s="525"/>
      <c r="FF18" s="525"/>
      <c r="FG18" s="525"/>
      <c r="FH18" s="525"/>
      <c r="FI18" s="525"/>
      <c r="FJ18" s="525"/>
      <c r="FK18" s="525"/>
      <c r="FL18" s="525"/>
      <c r="FM18" s="525"/>
      <c r="FN18" s="525"/>
      <c r="FO18" s="525"/>
      <c r="FP18" s="525"/>
      <c r="FQ18" s="525"/>
      <c r="FR18" s="525"/>
      <c r="FS18" s="525"/>
      <c r="FT18" s="525"/>
      <c r="FU18" s="525"/>
      <c r="FV18" s="525"/>
      <c r="FW18" s="525"/>
      <c r="FX18" s="525"/>
      <c r="FY18" s="525"/>
      <c r="FZ18" s="525"/>
      <c r="GA18" s="525"/>
      <c r="GB18" s="525"/>
      <c r="GC18" s="525"/>
      <c r="GD18" s="525"/>
      <c r="GE18" s="525"/>
      <c r="GF18" s="525"/>
      <c r="GG18" s="525"/>
      <c r="GH18" s="525"/>
      <c r="GI18" s="525"/>
      <c r="GJ18" s="525"/>
      <c r="GK18" s="525"/>
      <c r="GL18" s="525"/>
      <c r="GM18" s="525"/>
      <c r="GN18" s="525"/>
      <c r="GO18" s="525"/>
      <c r="GP18" s="525"/>
      <c r="GQ18" s="525"/>
      <c r="GR18" s="525"/>
      <c r="GS18" s="525"/>
      <c r="GT18" s="525"/>
      <c r="GU18" s="525"/>
      <c r="GV18" s="525"/>
      <c r="GW18" s="525"/>
      <c r="GX18" s="525"/>
    </row>
    <row r="19" spans="1:206" ht="7.9" customHeight="1">
      <c r="AO19" s="16"/>
      <c r="AP19" s="16"/>
      <c r="AQ19" s="16"/>
      <c r="AR19" s="16"/>
      <c r="AS19" s="16"/>
      <c r="AT19" s="16"/>
      <c r="AU19" s="16"/>
      <c r="AV19" s="16"/>
      <c r="AW19" s="16"/>
      <c r="AX19" s="16"/>
      <c r="AY19" s="16"/>
      <c r="AZ19" s="16"/>
      <c r="BA19" s="16"/>
      <c r="BB19" s="16"/>
      <c r="BC19" s="16"/>
      <c r="BD19" s="16"/>
      <c r="BE19" s="16"/>
      <c r="BF19" s="16"/>
      <c r="BG19" s="16"/>
      <c r="BH19" s="16"/>
      <c r="BI19" s="16"/>
      <c r="BJ19" s="16"/>
      <c r="BS19" s="930"/>
      <c r="BT19" s="930"/>
      <c r="BU19" s="930"/>
      <c r="BV19" s="930"/>
      <c r="BW19" s="930"/>
      <c r="BX19" s="930"/>
      <c r="BY19" s="930"/>
      <c r="BZ19" s="930"/>
      <c r="CA19" s="930"/>
      <c r="CB19" s="930"/>
      <c r="CC19" s="930"/>
      <c r="CD19" s="930"/>
      <c r="CE19" s="930"/>
      <c r="CF19" s="930"/>
      <c r="CG19" s="930"/>
      <c r="CH19" s="930"/>
      <c r="CI19" s="930"/>
      <c r="CJ19" s="930"/>
      <c r="CK19" s="930"/>
      <c r="CL19" s="930"/>
      <c r="CM19" s="930"/>
      <c r="CN19" s="930"/>
      <c r="CO19" s="930"/>
      <c r="CP19" s="930"/>
      <c r="CQ19" s="930"/>
      <c r="CR19" s="930"/>
      <c r="CS19" s="930"/>
      <c r="CT19" s="930"/>
      <c r="CU19" s="930"/>
      <c r="CV19" s="930"/>
      <c r="CW19" s="930"/>
      <c r="CX19" s="930"/>
      <c r="CY19" s="930"/>
      <c r="CZ19" s="930"/>
      <c r="DA19" s="930"/>
      <c r="DB19" s="930"/>
      <c r="DC19" s="930"/>
      <c r="DD19" s="930"/>
      <c r="DE19" s="930"/>
      <c r="DF19" s="930"/>
      <c r="DG19" s="930"/>
      <c r="DH19" s="930"/>
      <c r="DI19" s="930"/>
      <c r="DJ19" s="930"/>
      <c r="DK19" s="930"/>
      <c r="DL19" s="930"/>
      <c r="DM19" s="930"/>
      <c r="DN19" s="930"/>
      <c r="DO19" s="930"/>
      <c r="DP19" s="930"/>
      <c r="DQ19" s="930"/>
      <c r="DR19" s="930"/>
      <c r="DS19" s="930"/>
      <c r="DT19" s="930"/>
      <c r="DU19" s="930"/>
      <c r="DV19" s="930"/>
      <c r="DW19" s="930"/>
      <c r="DX19" s="930"/>
      <c r="DY19" s="930"/>
      <c r="DZ19" s="930"/>
      <c r="EA19" s="930"/>
      <c r="EB19" s="930"/>
      <c r="EC19" s="930"/>
      <c r="ED19" s="930"/>
      <c r="EE19" s="930"/>
      <c r="EF19" s="930"/>
      <c r="EG19" s="930"/>
      <c r="EJ19" s="525"/>
      <c r="EK19" s="525"/>
      <c r="EL19" s="525"/>
      <c r="EM19" s="525"/>
      <c r="EN19" s="525"/>
      <c r="EO19" s="525"/>
      <c r="EP19" s="525"/>
      <c r="EQ19" s="525"/>
      <c r="ER19" s="525"/>
      <c r="ES19" s="525"/>
      <c r="ET19" s="525"/>
      <c r="EU19" s="525"/>
      <c r="EV19" s="525"/>
      <c r="EW19" s="525"/>
      <c r="EX19" s="525"/>
      <c r="EY19" s="525"/>
      <c r="EZ19" s="525"/>
      <c r="FA19" s="525"/>
      <c r="FB19" s="525"/>
      <c r="FC19" s="525"/>
      <c r="FD19" s="525"/>
      <c r="FE19" s="525"/>
      <c r="FF19" s="525"/>
      <c r="FG19" s="525"/>
      <c r="FH19" s="525"/>
      <c r="FI19" s="525"/>
      <c r="FJ19" s="525"/>
      <c r="FK19" s="525"/>
      <c r="FL19" s="525"/>
      <c r="FM19" s="525"/>
      <c r="FN19" s="525"/>
      <c r="FO19" s="525"/>
      <c r="FP19" s="525"/>
      <c r="FQ19" s="525"/>
      <c r="FR19" s="525"/>
      <c r="FS19" s="525"/>
      <c r="FT19" s="525"/>
      <c r="FU19" s="525"/>
      <c r="FV19" s="525"/>
      <c r="FW19" s="525"/>
      <c r="FX19" s="525"/>
      <c r="FY19" s="525"/>
      <c r="FZ19" s="525"/>
      <c r="GA19" s="525"/>
      <c r="GB19" s="525"/>
      <c r="GC19" s="525"/>
      <c r="GD19" s="525"/>
      <c r="GE19" s="525"/>
      <c r="GF19" s="525"/>
      <c r="GG19" s="525"/>
      <c r="GH19" s="525"/>
      <c r="GI19" s="525"/>
      <c r="GJ19" s="525"/>
      <c r="GK19" s="525"/>
      <c r="GL19" s="525"/>
      <c r="GM19" s="525"/>
      <c r="GN19" s="525"/>
      <c r="GO19" s="525"/>
      <c r="GP19" s="525"/>
      <c r="GQ19" s="525"/>
      <c r="GR19" s="525"/>
      <c r="GS19" s="525"/>
      <c r="GT19" s="525"/>
      <c r="GU19" s="525"/>
      <c r="GV19" s="525"/>
      <c r="GW19" s="525"/>
      <c r="GX19" s="525"/>
    </row>
    <row r="20" spans="1:206" ht="7.9" customHeight="1">
      <c r="AO20" s="16"/>
      <c r="AP20" s="16"/>
      <c r="AQ20" s="16"/>
      <c r="AR20" s="16"/>
      <c r="AS20" s="16"/>
      <c r="AT20" s="16"/>
      <c r="AU20" s="16"/>
      <c r="AV20" s="16"/>
      <c r="AW20" s="16"/>
      <c r="AX20" s="16"/>
      <c r="AY20" s="16"/>
      <c r="AZ20" s="16"/>
      <c r="BA20" s="16"/>
      <c r="BB20" s="16"/>
      <c r="BC20" s="16"/>
      <c r="BD20" s="16"/>
      <c r="BE20" s="16"/>
      <c r="BF20" s="16"/>
      <c r="BG20" s="16"/>
      <c r="BH20" s="16"/>
      <c r="BI20" s="16"/>
      <c r="BJ20" s="16"/>
      <c r="BS20" s="930"/>
      <c r="BT20" s="930"/>
      <c r="BU20" s="930"/>
      <c r="BV20" s="930"/>
      <c r="BW20" s="930"/>
      <c r="BX20" s="930"/>
      <c r="BY20" s="930"/>
      <c r="BZ20" s="930"/>
      <c r="CA20" s="930"/>
      <c r="CB20" s="930"/>
      <c r="CC20" s="930"/>
      <c r="CD20" s="930"/>
      <c r="CE20" s="930"/>
      <c r="CF20" s="930"/>
      <c r="CG20" s="930"/>
      <c r="CH20" s="930"/>
      <c r="CI20" s="930"/>
      <c r="CJ20" s="930"/>
      <c r="CK20" s="930"/>
      <c r="CL20" s="930"/>
      <c r="CM20" s="930"/>
      <c r="CN20" s="930"/>
      <c r="CO20" s="930"/>
      <c r="CP20" s="930"/>
      <c r="CQ20" s="930"/>
      <c r="CR20" s="930"/>
      <c r="CS20" s="930"/>
      <c r="CT20" s="930"/>
      <c r="CU20" s="930"/>
      <c r="CV20" s="930"/>
      <c r="CW20" s="930"/>
      <c r="CX20" s="930"/>
      <c r="CY20" s="930"/>
      <c r="CZ20" s="930"/>
      <c r="DA20" s="930"/>
      <c r="DB20" s="930"/>
      <c r="DC20" s="930"/>
      <c r="DD20" s="930"/>
      <c r="DE20" s="930"/>
      <c r="DF20" s="930"/>
      <c r="DG20" s="930"/>
      <c r="DH20" s="930"/>
      <c r="DI20" s="930"/>
      <c r="DJ20" s="930"/>
      <c r="DK20" s="930"/>
      <c r="DL20" s="930"/>
      <c r="DM20" s="930"/>
      <c r="DN20" s="930"/>
      <c r="DO20" s="930"/>
      <c r="DP20" s="930"/>
      <c r="DQ20" s="930"/>
      <c r="DR20" s="930"/>
      <c r="DS20" s="930"/>
      <c r="DT20" s="930"/>
      <c r="DU20" s="930"/>
      <c r="DV20" s="930"/>
      <c r="DW20" s="930"/>
      <c r="DX20" s="930"/>
      <c r="DY20" s="930"/>
      <c r="DZ20" s="930"/>
      <c r="EA20" s="930"/>
      <c r="EB20" s="930"/>
      <c r="EC20" s="930"/>
      <c r="ED20" s="930"/>
      <c r="EE20" s="930"/>
      <c r="EF20" s="930"/>
      <c r="EG20" s="930"/>
      <c r="EJ20" s="525"/>
      <c r="EK20" s="525"/>
      <c r="EL20" s="525"/>
      <c r="EM20" s="525"/>
      <c r="EN20" s="525"/>
      <c r="EO20" s="525"/>
      <c r="EP20" s="525"/>
      <c r="EQ20" s="525"/>
      <c r="ER20" s="525"/>
      <c r="ES20" s="525"/>
      <c r="ET20" s="525"/>
      <c r="EU20" s="525"/>
      <c r="EV20" s="525"/>
      <c r="EW20" s="525"/>
      <c r="EX20" s="525"/>
      <c r="EY20" s="525"/>
      <c r="EZ20" s="525"/>
      <c r="FA20" s="525"/>
      <c r="FB20" s="525"/>
      <c r="FC20" s="525"/>
      <c r="FD20" s="525"/>
      <c r="FE20" s="525"/>
      <c r="FF20" s="525"/>
      <c r="FG20" s="525"/>
      <c r="FH20" s="525"/>
      <c r="FI20" s="525"/>
      <c r="FJ20" s="525"/>
      <c r="FK20" s="525"/>
      <c r="FL20" s="525"/>
      <c r="FM20" s="525"/>
      <c r="FN20" s="525"/>
      <c r="FO20" s="525"/>
      <c r="FP20" s="525"/>
      <c r="FQ20" s="525"/>
      <c r="FR20" s="525"/>
      <c r="FS20" s="525"/>
      <c r="FT20" s="525"/>
      <c r="FU20" s="525"/>
      <c r="FV20" s="525"/>
      <c r="FW20" s="525"/>
      <c r="FX20" s="525"/>
      <c r="FY20" s="525"/>
      <c r="FZ20" s="525"/>
      <c r="GA20" s="525"/>
      <c r="GB20" s="525"/>
      <c r="GC20" s="525"/>
      <c r="GD20" s="525"/>
      <c r="GE20" s="525"/>
      <c r="GF20" s="525"/>
      <c r="GG20" s="525"/>
      <c r="GH20" s="525"/>
      <c r="GI20" s="525"/>
      <c r="GJ20" s="525"/>
      <c r="GK20" s="525"/>
      <c r="GL20" s="525"/>
      <c r="GM20" s="525"/>
      <c r="GN20" s="525"/>
      <c r="GO20" s="525"/>
      <c r="GP20" s="525"/>
      <c r="GQ20" s="525"/>
      <c r="GR20" s="525"/>
      <c r="GS20" s="525"/>
      <c r="GT20" s="525"/>
      <c r="GU20" s="525"/>
      <c r="GV20" s="525"/>
      <c r="GW20" s="525"/>
      <c r="GX20" s="525"/>
    </row>
    <row r="21" spans="1:206" ht="7.9" customHeight="1">
      <c r="A21" s="746" t="s">
        <v>621</v>
      </c>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c r="AX21" s="746"/>
      <c r="AY21" s="746"/>
      <c r="AZ21" s="746"/>
      <c r="BA21" s="746"/>
      <c r="BB21" s="746"/>
      <c r="BC21" s="746"/>
      <c r="BD21" s="746"/>
      <c r="BE21" s="746"/>
      <c r="BF21" s="746"/>
      <c r="BG21" s="746"/>
      <c r="BH21" s="746"/>
      <c r="BI21" s="746"/>
      <c r="BJ21" s="746"/>
      <c r="BK21" s="746"/>
      <c r="BL21" s="746"/>
      <c r="BM21" s="746"/>
      <c r="BN21" s="746"/>
      <c r="BO21" s="746"/>
      <c r="BP21" s="746"/>
      <c r="BQ21" s="746"/>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J21" s="525"/>
      <c r="EK21" s="525"/>
      <c r="EL21" s="525"/>
      <c r="EM21" s="525"/>
      <c r="EN21" s="525"/>
      <c r="EO21" s="525"/>
      <c r="EP21" s="525"/>
      <c r="EQ21" s="525"/>
      <c r="ER21" s="525"/>
      <c r="ES21" s="525"/>
      <c r="ET21" s="525"/>
      <c r="EU21" s="525"/>
      <c r="EV21" s="525"/>
      <c r="EW21" s="525"/>
      <c r="EX21" s="525"/>
      <c r="EY21" s="525"/>
      <c r="EZ21" s="525"/>
      <c r="FA21" s="525"/>
      <c r="FB21" s="525"/>
      <c r="FC21" s="525"/>
      <c r="FD21" s="525"/>
      <c r="FE21" s="525"/>
      <c r="FF21" s="525"/>
      <c r="FG21" s="525"/>
      <c r="FH21" s="525"/>
      <c r="FI21" s="525"/>
      <c r="FJ21" s="525"/>
      <c r="FK21" s="525"/>
      <c r="FL21" s="525"/>
      <c r="FM21" s="525"/>
      <c r="FN21" s="525"/>
      <c r="FO21" s="525"/>
      <c r="FP21" s="525"/>
      <c r="FQ21" s="525"/>
      <c r="FR21" s="525"/>
      <c r="FS21" s="525"/>
      <c r="FT21" s="525"/>
      <c r="FU21" s="525"/>
      <c r="FV21" s="525"/>
      <c r="FW21" s="525"/>
      <c r="FX21" s="525"/>
      <c r="FY21" s="525"/>
      <c r="FZ21" s="525"/>
      <c r="GA21" s="525"/>
      <c r="GB21" s="525"/>
      <c r="GC21" s="525"/>
      <c r="GD21" s="525"/>
      <c r="GE21" s="525"/>
      <c r="GF21" s="525"/>
      <c r="GG21" s="525"/>
      <c r="GH21" s="525"/>
      <c r="GI21" s="525"/>
      <c r="GJ21" s="525"/>
      <c r="GK21" s="525"/>
      <c r="GL21" s="525"/>
      <c r="GM21" s="525"/>
      <c r="GN21" s="525"/>
      <c r="GO21" s="525"/>
      <c r="GP21" s="525"/>
      <c r="GQ21" s="525"/>
      <c r="GR21" s="525"/>
      <c r="GS21" s="525"/>
      <c r="GT21" s="525"/>
      <c r="GU21" s="525"/>
      <c r="GV21" s="525"/>
      <c r="GW21" s="525"/>
      <c r="GX21" s="525"/>
    </row>
    <row r="22" spans="1:206" ht="7.9" customHeight="1">
      <c r="A22" s="746"/>
      <c r="B22" s="746"/>
      <c r="C22" s="746"/>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746"/>
      <c r="AR22" s="746"/>
      <c r="AS22" s="746"/>
      <c r="AT22" s="746"/>
      <c r="AU22" s="746"/>
      <c r="AV22" s="746"/>
      <c r="AW22" s="746"/>
      <c r="AX22" s="746"/>
      <c r="AY22" s="746"/>
      <c r="AZ22" s="746"/>
      <c r="BA22" s="746"/>
      <c r="BB22" s="746"/>
      <c r="BC22" s="746"/>
      <c r="BD22" s="746"/>
      <c r="BE22" s="746"/>
      <c r="BF22" s="746"/>
      <c r="BG22" s="746"/>
      <c r="BH22" s="746"/>
      <c r="BI22" s="746"/>
      <c r="BJ22" s="746"/>
      <c r="BK22" s="746"/>
      <c r="BL22" s="746"/>
      <c r="BM22" s="746"/>
      <c r="BN22" s="746"/>
      <c r="BO22" s="746"/>
      <c r="BP22" s="746"/>
      <c r="BQ22" s="746"/>
      <c r="BS22" s="930"/>
      <c r="BT22" s="930"/>
      <c r="BU22" s="930"/>
      <c r="BV22" s="930"/>
      <c r="BW22" s="930"/>
      <c r="BX22" s="930"/>
      <c r="BY22" s="930"/>
      <c r="BZ22" s="930"/>
      <c r="CA22" s="930"/>
      <c r="CB22" s="930"/>
      <c r="CC22" s="930"/>
      <c r="CD22" s="930"/>
      <c r="CE22" s="930"/>
      <c r="CF22" s="930"/>
      <c r="CG22" s="930"/>
      <c r="CH22" s="930"/>
      <c r="CI22" s="930"/>
      <c r="CJ22" s="930"/>
      <c r="CK22" s="930"/>
      <c r="CL22" s="930"/>
      <c r="CM22" s="930"/>
      <c r="CN22" s="930"/>
      <c r="CO22" s="930"/>
      <c r="CP22" s="930"/>
      <c r="CQ22" s="930"/>
      <c r="CR22" s="930"/>
      <c r="CS22" s="930"/>
      <c r="CT22" s="930"/>
      <c r="CU22" s="930"/>
      <c r="CV22" s="930"/>
      <c r="CW22" s="930"/>
      <c r="CX22" s="930"/>
      <c r="CY22" s="930"/>
      <c r="CZ22" s="930"/>
      <c r="DA22" s="930"/>
      <c r="DB22" s="930"/>
      <c r="DC22" s="930"/>
      <c r="DD22" s="930"/>
      <c r="DE22" s="930"/>
      <c r="DF22" s="930"/>
      <c r="DG22" s="930"/>
      <c r="DH22" s="930"/>
      <c r="DI22" s="930"/>
      <c r="DJ22" s="930"/>
      <c r="DK22" s="930"/>
      <c r="DL22" s="930"/>
      <c r="DM22" s="930"/>
      <c r="DN22" s="930"/>
      <c r="DO22" s="930"/>
      <c r="DP22" s="930"/>
      <c r="DQ22" s="930"/>
      <c r="DR22" s="930"/>
      <c r="DS22" s="930"/>
      <c r="DT22" s="930"/>
      <c r="DU22" s="930"/>
      <c r="DV22" s="930"/>
      <c r="DW22" s="930"/>
      <c r="DX22" s="930"/>
      <c r="DY22" s="930"/>
      <c r="DZ22" s="930"/>
      <c r="EA22" s="930"/>
      <c r="EB22" s="930"/>
      <c r="EC22" s="930"/>
      <c r="ED22" s="930"/>
      <c r="EE22" s="930"/>
      <c r="EF22" s="930"/>
      <c r="EG22" s="930"/>
      <c r="EJ22" s="525"/>
      <c r="EK22" s="525"/>
      <c r="EL22" s="525"/>
      <c r="EM22" s="525"/>
      <c r="EN22" s="525"/>
      <c r="EO22" s="525"/>
      <c r="EP22" s="525"/>
      <c r="EQ22" s="525"/>
      <c r="ER22" s="525"/>
      <c r="ES22" s="525"/>
      <c r="ET22" s="525"/>
      <c r="EU22" s="525"/>
      <c r="EV22" s="525"/>
      <c r="EW22" s="525"/>
      <c r="EX22" s="525"/>
      <c r="EY22" s="525"/>
      <c r="EZ22" s="525"/>
      <c r="FA22" s="525"/>
      <c r="FB22" s="525"/>
      <c r="FC22" s="525"/>
      <c r="FD22" s="525"/>
      <c r="FE22" s="525"/>
      <c r="FF22" s="525"/>
      <c r="FG22" s="525"/>
      <c r="FH22" s="525"/>
      <c r="FI22" s="525"/>
      <c r="FJ22" s="525"/>
      <c r="FK22" s="525"/>
      <c r="FL22" s="525"/>
      <c r="FM22" s="525"/>
      <c r="FN22" s="525"/>
      <c r="FO22" s="525"/>
      <c r="FP22" s="525"/>
      <c r="FQ22" s="525"/>
      <c r="FR22" s="525"/>
      <c r="FS22" s="525"/>
      <c r="FT22" s="525"/>
      <c r="FU22" s="525"/>
      <c r="FV22" s="525"/>
      <c r="FW22" s="525"/>
      <c r="FX22" s="525"/>
      <c r="FY22" s="525"/>
      <c r="FZ22" s="525"/>
      <c r="GA22" s="525"/>
      <c r="GB22" s="525"/>
      <c r="GC22" s="525"/>
      <c r="GD22" s="525"/>
      <c r="GE22" s="525"/>
      <c r="GF22" s="525"/>
      <c r="GG22" s="525"/>
      <c r="GH22" s="525"/>
      <c r="GI22" s="525"/>
      <c r="GJ22" s="525"/>
      <c r="GK22" s="525"/>
      <c r="GL22" s="525"/>
      <c r="GM22" s="525"/>
      <c r="GN22" s="525"/>
      <c r="GO22" s="525"/>
      <c r="GP22" s="525"/>
      <c r="GQ22" s="525"/>
      <c r="GR22" s="525"/>
      <c r="GS22" s="525"/>
      <c r="GT22" s="525"/>
      <c r="GU22" s="525"/>
      <c r="GV22" s="525"/>
      <c r="GW22" s="525"/>
      <c r="GX22" s="525"/>
    </row>
    <row r="23" spans="1:206" ht="7.9" customHeight="1">
      <c r="A23" s="746"/>
      <c r="B23" s="746"/>
      <c r="C23" s="746"/>
      <c r="D23" s="746"/>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6"/>
      <c r="AX23" s="746"/>
      <c r="AY23" s="746"/>
      <c r="AZ23" s="746"/>
      <c r="BA23" s="746"/>
      <c r="BB23" s="746"/>
      <c r="BC23" s="746"/>
      <c r="BD23" s="746"/>
      <c r="BE23" s="746"/>
      <c r="BF23" s="746"/>
      <c r="BG23" s="746"/>
      <c r="BH23" s="746"/>
      <c r="BI23" s="746"/>
      <c r="BJ23" s="746"/>
      <c r="BK23" s="746"/>
      <c r="BL23" s="746"/>
      <c r="BM23" s="746"/>
      <c r="BN23" s="746"/>
      <c r="BO23" s="746"/>
      <c r="BP23" s="746"/>
      <c r="BQ23" s="746"/>
      <c r="BS23" s="930"/>
      <c r="BT23" s="930"/>
      <c r="BU23" s="930"/>
      <c r="BV23" s="930"/>
      <c r="BW23" s="930"/>
      <c r="BX23" s="930"/>
      <c r="BY23" s="930"/>
      <c r="BZ23" s="930"/>
      <c r="CA23" s="930"/>
      <c r="CB23" s="930"/>
      <c r="CC23" s="930"/>
      <c r="CD23" s="930"/>
      <c r="CE23" s="930"/>
      <c r="CF23" s="930"/>
      <c r="CG23" s="930"/>
      <c r="CH23" s="930"/>
      <c r="CI23" s="930"/>
      <c r="CJ23" s="930"/>
      <c r="CK23" s="930"/>
      <c r="CL23" s="930"/>
      <c r="CM23" s="930"/>
      <c r="CN23" s="930"/>
      <c r="CO23" s="930"/>
      <c r="CP23" s="930"/>
      <c r="CQ23" s="930"/>
      <c r="CR23" s="930"/>
      <c r="CS23" s="930"/>
      <c r="CT23" s="930"/>
      <c r="CU23" s="930"/>
      <c r="CV23" s="930"/>
      <c r="CW23" s="930"/>
      <c r="CX23" s="930"/>
      <c r="CY23" s="930"/>
      <c r="CZ23" s="930"/>
      <c r="DA23" s="930"/>
      <c r="DB23" s="930"/>
      <c r="DC23" s="930"/>
      <c r="DD23" s="930"/>
      <c r="DE23" s="930"/>
      <c r="DF23" s="930"/>
      <c r="DG23" s="930"/>
      <c r="DH23" s="930"/>
      <c r="DI23" s="930"/>
      <c r="DJ23" s="930"/>
      <c r="DK23" s="930"/>
      <c r="DL23" s="930"/>
      <c r="DM23" s="930"/>
      <c r="DN23" s="930"/>
      <c r="DO23" s="930"/>
      <c r="DP23" s="930"/>
      <c r="DQ23" s="930"/>
      <c r="DR23" s="930"/>
      <c r="DS23" s="930"/>
      <c r="DT23" s="930"/>
      <c r="DU23" s="930"/>
      <c r="DV23" s="930"/>
      <c r="DW23" s="930"/>
      <c r="DX23" s="930"/>
      <c r="DY23" s="930"/>
      <c r="DZ23" s="930"/>
      <c r="EA23" s="930"/>
      <c r="EB23" s="930"/>
      <c r="EC23" s="930"/>
      <c r="ED23" s="930"/>
      <c r="EE23" s="930"/>
      <c r="EF23" s="930"/>
      <c r="EG23" s="930"/>
      <c r="EJ23" s="525"/>
      <c r="EK23" s="525"/>
      <c r="EL23" s="525"/>
      <c r="EM23" s="525"/>
      <c r="EN23" s="525"/>
      <c r="EO23" s="525"/>
      <c r="EP23" s="525"/>
      <c r="EQ23" s="525"/>
      <c r="ER23" s="525"/>
      <c r="ES23" s="525"/>
      <c r="ET23" s="525"/>
      <c r="EU23" s="525"/>
      <c r="EV23" s="525"/>
      <c r="EW23" s="525"/>
      <c r="EX23" s="525"/>
      <c r="EY23" s="525"/>
      <c r="EZ23" s="525"/>
      <c r="FA23" s="525"/>
      <c r="FB23" s="525"/>
      <c r="FC23" s="525"/>
      <c r="FD23" s="525"/>
      <c r="FE23" s="525"/>
      <c r="FF23" s="525"/>
      <c r="FG23" s="525"/>
      <c r="FH23" s="525"/>
      <c r="FI23" s="525"/>
      <c r="FJ23" s="525"/>
      <c r="FK23" s="525"/>
      <c r="FL23" s="525"/>
      <c r="FM23" s="525"/>
      <c r="FN23" s="525"/>
      <c r="FO23" s="525"/>
      <c r="FP23" s="525"/>
      <c r="FQ23" s="525"/>
      <c r="FR23" s="525"/>
      <c r="FS23" s="525"/>
      <c r="FT23" s="525"/>
      <c r="FU23" s="525"/>
      <c r="FV23" s="525"/>
      <c r="FW23" s="525"/>
      <c r="FX23" s="525"/>
      <c r="FY23" s="525"/>
      <c r="FZ23" s="525"/>
      <c r="GA23" s="525"/>
      <c r="GB23" s="525"/>
      <c r="GC23" s="525"/>
      <c r="GD23" s="525"/>
      <c r="GE23" s="525"/>
      <c r="GF23" s="525"/>
      <c r="GG23" s="525"/>
      <c r="GH23" s="525"/>
      <c r="GI23" s="525"/>
      <c r="GJ23" s="525"/>
      <c r="GK23" s="525"/>
      <c r="GL23" s="525"/>
      <c r="GM23" s="525"/>
      <c r="GN23" s="525"/>
      <c r="GO23" s="525"/>
      <c r="GP23" s="525"/>
      <c r="GQ23" s="525"/>
      <c r="GR23" s="525"/>
      <c r="GS23" s="525"/>
      <c r="GT23" s="525"/>
      <c r="GU23" s="525"/>
      <c r="GV23" s="525"/>
      <c r="GW23" s="525"/>
      <c r="GX23" s="525"/>
    </row>
    <row r="24" spans="1:206" ht="7.9" customHeight="1">
      <c r="A24" s="746"/>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746"/>
      <c r="BA24" s="746"/>
      <c r="BB24" s="746"/>
      <c r="BC24" s="746"/>
      <c r="BD24" s="746"/>
      <c r="BE24" s="746"/>
      <c r="BF24" s="746"/>
      <c r="BG24" s="746"/>
      <c r="BH24" s="746"/>
      <c r="BI24" s="746"/>
      <c r="BJ24" s="746"/>
      <c r="BK24" s="746"/>
      <c r="BL24" s="746"/>
      <c r="BM24" s="746"/>
      <c r="BN24" s="746"/>
      <c r="BO24" s="746"/>
      <c r="BP24" s="746"/>
      <c r="BQ24" s="746"/>
      <c r="BS24" s="930"/>
      <c r="BT24" s="930"/>
      <c r="BU24" s="930"/>
      <c r="BV24" s="930"/>
      <c r="BW24" s="930"/>
      <c r="BX24" s="930"/>
      <c r="BY24" s="930"/>
      <c r="BZ24" s="930"/>
      <c r="CA24" s="930"/>
      <c r="CB24" s="930"/>
      <c r="CC24" s="930"/>
      <c r="CD24" s="930"/>
      <c r="CE24" s="930"/>
      <c r="CF24" s="930"/>
      <c r="CG24" s="930"/>
      <c r="CH24" s="930"/>
      <c r="CI24" s="930"/>
      <c r="CJ24" s="930"/>
      <c r="CK24" s="930"/>
      <c r="CL24" s="930"/>
      <c r="CM24" s="930"/>
      <c r="CN24" s="930"/>
      <c r="CO24" s="930"/>
      <c r="CP24" s="930"/>
      <c r="CQ24" s="930"/>
      <c r="CR24" s="930"/>
      <c r="CS24" s="930"/>
      <c r="CT24" s="930"/>
      <c r="CU24" s="930"/>
      <c r="CV24" s="930"/>
      <c r="CW24" s="930"/>
      <c r="CX24" s="930"/>
      <c r="CY24" s="930"/>
      <c r="CZ24" s="930"/>
      <c r="DA24" s="930"/>
      <c r="DB24" s="930"/>
      <c r="DC24" s="930"/>
      <c r="DD24" s="930"/>
      <c r="DE24" s="930"/>
      <c r="DF24" s="930"/>
      <c r="DG24" s="930"/>
      <c r="DH24" s="930"/>
      <c r="DI24" s="930"/>
      <c r="DJ24" s="930"/>
      <c r="DK24" s="930"/>
      <c r="DL24" s="930"/>
      <c r="DM24" s="930"/>
      <c r="DN24" s="930"/>
      <c r="DO24" s="930"/>
      <c r="DP24" s="930"/>
      <c r="DQ24" s="930"/>
      <c r="DR24" s="930"/>
      <c r="DS24" s="930"/>
      <c r="DT24" s="930"/>
      <c r="DU24" s="930"/>
      <c r="DV24" s="930"/>
      <c r="DW24" s="930"/>
      <c r="DX24" s="930"/>
      <c r="DY24" s="930"/>
      <c r="DZ24" s="930"/>
      <c r="EA24" s="930"/>
      <c r="EB24" s="930"/>
      <c r="EC24" s="930"/>
      <c r="ED24" s="930"/>
      <c r="EE24" s="930"/>
      <c r="EF24" s="930"/>
      <c r="EG24" s="930"/>
      <c r="EJ24" s="525"/>
      <c r="EK24" s="525"/>
      <c r="EL24" s="525"/>
      <c r="EM24" s="525"/>
      <c r="EN24" s="525"/>
      <c r="EO24" s="525"/>
      <c r="EP24" s="525"/>
      <c r="EQ24" s="525"/>
      <c r="ER24" s="525"/>
      <c r="ES24" s="525"/>
      <c r="ET24" s="525"/>
      <c r="EU24" s="525"/>
      <c r="EV24" s="525"/>
      <c r="EW24" s="525"/>
      <c r="EX24" s="525"/>
      <c r="EY24" s="525"/>
      <c r="EZ24" s="525"/>
      <c r="FA24" s="525"/>
      <c r="FB24" s="525"/>
      <c r="FC24" s="525"/>
      <c r="FD24" s="525"/>
      <c r="FE24" s="525"/>
      <c r="FF24" s="525"/>
      <c r="FG24" s="525"/>
      <c r="FH24" s="525"/>
      <c r="FI24" s="525"/>
      <c r="FJ24" s="525"/>
      <c r="FK24" s="525"/>
      <c r="FL24" s="525"/>
      <c r="FM24" s="525"/>
      <c r="FN24" s="525"/>
      <c r="FO24" s="525"/>
      <c r="FP24" s="525"/>
      <c r="FQ24" s="525"/>
      <c r="FR24" s="525"/>
      <c r="FS24" s="525"/>
      <c r="FT24" s="525"/>
      <c r="FU24" s="525"/>
      <c r="FV24" s="525"/>
      <c r="FW24" s="525"/>
      <c r="FX24" s="525"/>
      <c r="FY24" s="525"/>
      <c r="FZ24" s="525"/>
      <c r="GA24" s="525"/>
      <c r="GB24" s="525"/>
      <c r="GC24" s="525"/>
      <c r="GD24" s="525"/>
      <c r="GE24" s="525"/>
      <c r="GF24" s="525"/>
      <c r="GG24" s="525"/>
      <c r="GH24" s="525"/>
      <c r="GI24" s="525"/>
      <c r="GJ24" s="525"/>
      <c r="GK24" s="525"/>
      <c r="GL24" s="525"/>
      <c r="GM24" s="525"/>
      <c r="GN24" s="525"/>
      <c r="GO24" s="525"/>
      <c r="GP24" s="525"/>
      <c r="GQ24" s="525"/>
      <c r="GR24" s="525"/>
      <c r="GS24" s="525"/>
      <c r="GT24" s="525"/>
      <c r="GU24" s="525"/>
      <c r="GV24" s="525"/>
      <c r="GW24" s="525"/>
      <c r="GX24" s="525"/>
    </row>
    <row r="25" spans="1:206" ht="7.9" customHeight="1">
      <c r="A25" s="529"/>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S25" s="930"/>
      <c r="BT25" s="930"/>
      <c r="BU25" s="930"/>
      <c r="BV25" s="930"/>
      <c r="BW25" s="930"/>
      <c r="BX25" s="930"/>
      <c r="BY25" s="930"/>
      <c r="BZ25" s="930"/>
      <c r="CA25" s="930"/>
      <c r="CB25" s="930"/>
      <c r="CC25" s="930"/>
      <c r="CD25" s="930"/>
      <c r="CE25" s="930"/>
      <c r="CF25" s="930"/>
      <c r="CG25" s="930"/>
      <c r="CH25" s="930"/>
      <c r="CI25" s="930"/>
      <c r="CJ25" s="930"/>
      <c r="CK25" s="930"/>
      <c r="CL25" s="930"/>
      <c r="CM25" s="930"/>
      <c r="CN25" s="930"/>
      <c r="CO25" s="930"/>
      <c r="CP25" s="930"/>
      <c r="CQ25" s="930"/>
      <c r="CR25" s="930"/>
      <c r="CS25" s="930"/>
      <c r="CT25" s="930"/>
      <c r="CU25" s="930"/>
      <c r="CV25" s="930"/>
      <c r="CW25" s="930"/>
      <c r="CX25" s="930"/>
      <c r="CY25" s="930"/>
      <c r="CZ25" s="930"/>
      <c r="DA25" s="930"/>
      <c r="DB25" s="930"/>
      <c r="DC25" s="930"/>
      <c r="DD25" s="930"/>
      <c r="DE25" s="930"/>
      <c r="DF25" s="930"/>
      <c r="DG25" s="930"/>
      <c r="DH25" s="930"/>
      <c r="DI25" s="930"/>
      <c r="DJ25" s="930"/>
      <c r="DK25" s="930"/>
      <c r="DL25" s="930"/>
      <c r="DM25" s="930"/>
      <c r="DN25" s="930"/>
      <c r="DO25" s="930"/>
      <c r="DP25" s="930"/>
      <c r="DQ25" s="930"/>
      <c r="DR25" s="930"/>
      <c r="DS25" s="930"/>
      <c r="DT25" s="930"/>
      <c r="DU25" s="930"/>
      <c r="DV25" s="930"/>
      <c r="DW25" s="930"/>
      <c r="DX25" s="930"/>
      <c r="DY25" s="930"/>
      <c r="DZ25" s="930"/>
      <c r="EA25" s="930"/>
      <c r="EB25" s="930"/>
      <c r="EC25" s="930"/>
      <c r="ED25" s="930"/>
      <c r="EE25" s="930"/>
      <c r="EF25" s="930"/>
      <c r="EG25" s="930"/>
      <c r="EJ25" s="525"/>
      <c r="EK25" s="525"/>
      <c r="EL25" s="525"/>
      <c r="EM25" s="525"/>
      <c r="EN25" s="525"/>
      <c r="EO25" s="525"/>
      <c r="EP25" s="525"/>
      <c r="EQ25" s="525"/>
      <c r="ER25" s="525"/>
      <c r="ES25" s="525"/>
      <c r="ET25" s="525"/>
      <c r="EU25" s="525"/>
      <c r="EV25" s="525"/>
      <c r="EW25" s="525"/>
      <c r="EX25" s="525"/>
      <c r="EY25" s="525"/>
      <c r="EZ25" s="525"/>
      <c r="FA25" s="525"/>
      <c r="FB25" s="525"/>
      <c r="FC25" s="525"/>
      <c r="FD25" s="525"/>
      <c r="FE25" s="525"/>
      <c r="FF25" s="525"/>
      <c r="FG25" s="525"/>
      <c r="FH25" s="525"/>
      <c r="FI25" s="525"/>
      <c r="FJ25" s="525"/>
      <c r="FK25" s="525"/>
      <c r="FL25" s="525"/>
      <c r="FM25" s="525"/>
      <c r="FN25" s="525"/>
      <c r="FO25" s="525"/>
      <c r="FP25" s="525"/>
      <c r="FQ25" s="525"/>
      <c r="FR25" s="525"/>
      <c r="FS25" s="525"/>
      <c r="FT25" s="525"/>
      <c r="FU25" s="525"/>
      <c r="FV25" s="525"/>
      <c r="FW25" s="525"/>
      <c r="FX25" s="525"/>
      <c r="FY25" s="525"/>
      <c r="FZ25" s="525"/>
      <c r="GA25" s="525"/>
      <c r="GB25" s="525"/>
      <c r="GC25" s="525"/>
      <c r="GD25" s="525"/>
      <c r="GE25" s="525"/>
      <c r="GF25" s="525"/>
      <c r="GG25" s="525"/>
      <c r="GH25" s="525"/>
      <c r="GI25" s="525"/>
      <c r="GJ25" s="525"/>
      <c r="GK25" s="525"/>
      <c r="GL25" s="525"/>
      <c r="GM25" s="525"/>
      <c r="GN25" s="525"/>
      <c r="GO25" s="525"/>
      <c r="GP25" s="525"/>
      <c r="GQ25" s="525"/>
      <c r="GR25" s="525"/>
      <c r="GS25" s="525"/>
      <c r="GT25" s="525"/>
      <c r="GU25" s="525"/>
      <c r="GV25" s="525"/>
      <c r="GW25" s="525"/>
      <c r="GX25" s="525"/>
    </row>
    <row r="26" spans="1:206" ht="7.9" customHeight="1">
      <c r="A26" s="529"/>
      <c r="B26" s="529"/>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29"/>
      <c r="BL26" s="529"/>
      <c r="BM26" s="529"/>
      <c r="BN26" s="529"/>
      <c r="BO26" s="529"/>
      <c r="BP26" s="529"/>
      <c r="BQ26" s="529"/>
      <c r="BS26" s="930"/>
      <c r="BT26" s="930"/>
      <c r="BU26" s="930"/>
      <c r="BV26" s="930"/>
      <c r="BW26" s="930"/>
      <c r="BX26" s="930"/>
      <c r="BY26" s="930"/>
      <c r="BZ26" s="930"/>
      <c r="CA26" s="930"/>
      <c r="CB26" s="930"/>
      <c r="CC26" s="930"/>
      <c r="CD26" s="930"/>
      <c r="CE26" s="930"/>
      <c r="CF26" s="930"/>
      <c r="CG26" s="930"/>
      <c r="CH26" s="930"/>
      <c r="CI26" s="930"/>
      <c r="CJ26" s="930"/>
      <c r="CK26" s="930"/>
      <c r="CL26" s="930"/>
      <c r="CM26" s="930"/>
      <c r="CN26" s="930"/>
      <c r="CO26" s="930"/>
      <c r="CP26" s="930"/>
      <c r="CQ26" s="930"/>
      <c r="CR26" s="930"/>
      <c r="CS26" s="930"/>
      <c r="CT26" s="930"/>
      <c r="CU26" s="930"/>
      <c r="CV26" s="930"/>
      <c r="CW26" s="930"/>
      <c r="CX26" s="930"/>
      <c r="CY26" s="930"/>
      <c r="CZ26" s="930"/>
      <c r="DA26" s="930"/>
      <c r="DB26" s="930"/>
      <c r="DC26" s="930"/>
      <c r="DD26" s="930"/>
      <c r="DE26" s="930"/>
      <c r="DF26" s="930"/>
      <c r="DG26" s="930"/>
      <c r="DH26" s="930"/>
      <c r="DI26" s="930"/>
      <c r="DJ26" s="930"/>
      <c r="DK26" s="930"/>
      <c r="DL26" s="930"/>
      <c r="DM26" s="930"/>
      <c r="DN26" s="930"/>
      <c r="DO26" s="930"/>
      <c r="DP26" s="930"/>
      <c r="DQ26" s="930"/>
      <c r="DR26" s="930"/>
      <c r="DS26" s="930"/>
      <c r="DT26" s="930"/>
      <c r="DU26" s="930"/>
      <c r="DV26" s="930"/>
      <c r="DW26" s="930"/>
      <c r="DX26" s="930"/>
      <c r="DY26" s="930"/>
      <c r="DZ26" s="930"/>
      <c r="EA26" s="930"/>
      <c r="EB26" s="930"/>
      <c r="EC26" s="930"/>
      <c r="ED26" s="930"/>
      <c r="EE26" s="930"/>
      <c r="EF26" s="930"/>
      <c r="EG26" s="930"/>
      <c r="EJ26" s="525"/>
      <c r="EK26" s="525"/>
      <c r="EL26" s="525"/>
      <c r="EM26" s="525"/>
      <c r="EN26" s="525"/>
      <c r="EO26" s="525"/>
      <c r="EP26" s="525"/>
      <c r="EQ26" s="525"/>
      <c r="ER26" s="525"/>
      <c r="ES26" s="525"/>
      <c r="ET26" s="525"/>
      <c r="EU26" s="525"/>
      <c r="EV26" s="525"/>
      <c r="EW26" s="525"/>
      <c r="EX26" s="525"/>
      <c r="EY26" s="525"/>
      <c r="EZ26" s="525"/>
      <c r="FA26" s="525"/>
      <c r="FB26" s="525"/>
      <c r="FC26" s="525"/>
      <c r="FD26" s="525"/>
      <c r="FE26" s="525"/>
      <c r="FF26" s="525"/>
      <c r="FG26" s="525"/>
      <c r="FH26" s="525"/>
      <c r="FI26" s="525"/>
      <c r="FJ26" s="525"/>
      <c r="FK26" s="525"/>
      <c r="FL26" s="525"/>
      <c r="FM26" s="525"/>
      <c r="FN26" s="525"/>
      <c r="FO26" s="525"/>
      <c r="FP26" s="525"/>
      <c r="FQ26" s="525"/>
      <c r="FR26" s="525"/>
      <c r="FS26" s="525"/>
      <c r="FT26" s="525"/>
      <c r="FU26" s="525"/>
      <c r="FV26" s="525"/>
      <c r="FW26" s="525"/>
      <c r="FX26" s="525"/>
      <c r="FY26" s="525"/>
      <c r="FZ26" s="525"/>
      <c r="GA26" s="525"/>
      <c r="GB26" s="525"/>
      <c r="GC26" s="525"/>
      <c r="GD26" s="525"/>
      <c r="GE26" s="525"/>
      <c r="GF26" s="525"/>
      <c r="GG26" s="525"/>
      <c r="GH26" s="525"/>
      <c r="GI26" s="525"/>
      <c r="GJ26" s="525"/>
      <c r="GK26" s="525"/>
      <c r="GL26" s="525"/>
      <c r="GM26" s="525"/>
      <c r="GN26" s="525"/>
      <c r="GO26" s="525"/>
      <c r="GP26" s="525"/>
      <c r="GQ26" s="525"/>
      <c r="GR26" s="525"/>
      <c r="GS26" s="525"/>
      <c r="GT26" s="525"/>
      <c r="GU26" s="525"/>
      <c r="GV26" s="525"/>
      <c r="GW26" s="525"/>
      <c r="GX26" s="525"/>
    </row>
    <row r="27" spans="1:206" ht="7.9" customHeight="1">
      <c r="A27" s="529"/>
      <c r="B27" s="529"/>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529"/>
      <c r="BN27" s="529"/>
      <c r="BO27" s="529"/>
      <c r="BP27" s="529"/>
      <c r="BQ27" s="529"/>
      <c r="BS27" s="930"/>
      <c r="BT27" s="930"/>
      <c r="BU27" s="930"/>
      <c r="BV27" s="930"/>
      <c r="BW27" s="930"/>
      <c r="BX27" s="930"/>
      <c r="BY27" s="930"/>
      <c r="BZ27" s="930"/>
      <c r="CA27" s="930"/>
      <c r="CB27" s="930"/>
      <c r="CC27" s="930"/>
      <c r="CD27" s="930"/>
      <c r="CE27" s="930"/>
      <c r="CF27" s="930"/>
      <c r="CG27" s="930"/>
      <c r="CH27" s="930"/>
      <c r="CI27" s="930"/>
      <c r="CJ27" s="930"/>
      <c r="CK27" s="930"/>
      <c r="CL27" s="930"/>
      <c r="CM27" s="930"/>
      <c r="CN27" s="930"/>
      <c r="CO27" s="930"/>
      <c r="CP27" s="930"/>
      <c r="CQ27" s="930"/>
      <c r="CR27" s="930"/>
      <c r="CS27" s="930"/>
      <c r="CT27" s="930"/>
      <c r="CU27" s="930"/>
      <c r="CV27" s="930"/>
      <c r="CW27" s="930"/>
      <c r="CX27" s="930"/>
      <c r="CY27" s="930"/>
      <c r="CZ27" s="930"/>
      <c r="DA27" s="930"/>
      <c r="DB27" s="930"/>
      <c r="DC27" s="930"/>
      <c r="DD27" s="930"/>
      <c r="DE27" s="930"/>
      <c r="DF27" s="930"/>
      <c r="DG27" s="930"/>
      <c r="DH27" s="930"/>
      <c r="DI27" s="930"/>
      <c r="DJ27" s="930"/>
      <c r="DK27" s="930"/>
      <c r="DL27" s="930"/>
      <c r="DM27" s="930"/>
      <c r="DN27" s="930"/>
      <c r="DO27" s="930"/>
      <c r="DP27" s="930"/>
      <c r="DQ27" s="930"/>
      <c r="DR27" s="930"/>
      <c r="DS27" s="930"/>
      <c r="DT27" s="930"/>
      <c r="DU27" s="930"/>
      <c r="DV27" s="930"/>
      <c r="DW27" s="930"/>
      <c r="DX27" s="930"/>
      <c r="DY27" s="930"/>
      <c r="DZ27" s="930"/>
      <c r="EA27" s="930"/>
      <c r="EB27" s="930"/>
      <c r="EC27" s="930"/>
      <c r="ED27" s="930"/>
      <c r="EE27" s="930"/>
      <c r="EF27" s="930"/>
      <c r="EG27" s="930"/>
      <c r="EJ27" s="525"/>
      <c r="EK27" s="525"/>
      <c r="EL27" s="525"/>
      <c r="EM27" s="525"/>
      <c r="EN27" s="525"/>
      <c r="EO27" s="525"/>
      <c r="EP27" s="525"/>
      <c r="EQ27" s="525"/>
      <c r="ER27" s="525"/>
      <c r="ES27" s="525"/>
      <c r="ET27" s="525"/>
      <c r="EU27" s="525"/>
      <c r="EV27" s="525"/>
      <c r="EW27" s="525"/>
      <c r="EX27" s="525"/>
      <c r="EY27" s="525"/>
      <c r="EZ27" s="525"/>
      <c r="FA27" s="525"/>
      <c r="FB27" s="525"/>
      <c r="FC27" s="525"/>
      <c r="FD27" s="525"/>
      <c r="FE27" s="525"/>
      <c r="FF27" s="525"/>
      <c r="FG27" s="525"/>
      <c r="FH27" s="525"/>
      <c r="FI27" s="525"/>
      <c r="FJ27" s="525"/>
      <c r="FK27" s="525"/>
      <c r="FL27" s="525"/>
      <c r="FM27" s="525"/>
      <c r="FN27" s="525"/>
      <c r="FO27" s="525"/>
      <c r="FP27" s="525"/>
      <c r="FQ27" s="525"/>
      <c r="FR27" s="525"/>
      <c r="FS27" s="525"/>
      <c r="FT27" s="525"/>
      <c r="FU27" s="525"/>
      <c r="FV27" s="525"/>
      <c r="FW27" s="525"/>
      <c r="FX27" s="525"/>
      <c r="FY27" s="525"/>
      <c r="FZ27" s="525"/>
      <c r="GA27" s="525"/>
      <c r="GB27" s="525"/>
      <c r="GC27" s="525"/>
      <c r="GD27" s="525"/>
      <c r="GE27" s="525"/>
      <c r="GF27" s="525"/>
      <c r="GG27" s="525"/>
      <c r="GH27" s="525"/>
      <c r="GI27" s="525"/>
      <c r="GJ27" s="525"/>
      <c r="GK27" s="525"/>
      <c r="GL27" s="525"/>
      <c r="GM27" s="525"/>
      <c r="GN27" s="525"/>
      <c r="GO27" s="525"/>
      <c r="GP27" s="525"/>
      <c r="GQ27" s="525"/>
      <c r="GR27" s="525"/>
      <c r="GS27" s="525"/>
      <c r="GT27" s="525"/>
      <c r="GU27" s="525"/>
      <c r="GV27" s="525"/>
      <c r="GW27" s="525"/>
      <c r="GX27" s="525"/>
    </row>
    <row r="28" spans="1:206" ht="7.9" customHeight="1">
      <c r="A28" s="529"/>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29"/>
      <c r="BP28" s="529"/>
      <c r="BQ28" s="529"/>
      <c r="BS28" s="930"/>
      <c r="BT28" s="930"/>
      <c r="BU28" s="930"/>
      <c r="BV28" s="930"/>
      <c r="BW28" s="930"/>
      <c r="BX28" s="930"/>
      <c r="BY28" s="930"/>
      <c r="BZ28" s="930"/>
      <c r="CA28" s="930"/>
      <c r="CB28" s="930"/>
      <c r="CC28" s="930"/>
      <c r="CD28" s="930"/>
      <c r="CE28" s="930"/>
      <c r="CF28" s="930"/>
      <c r="CG28" s="930"/>
      <c r="CH28" s="930"/>
      <c r="CI28" s="930"/>
      <c r="CJ28" s="930"/>
      <c r="CK28" s="930"/>
      <c r="CL28" s="930"/>
      <c r="CM28" s="930"/>
      <c r="CN28" s="930"/>
      <c r="CO28" s="930"/>
      <c r="CP28" s="930"/>
      <c r="CQ28" s="930"/>
      <c r="CR28" s="930"/>
      <c r="CS28" s="930"/>
      <c r="CT28" s="930"/>
      <c r="CU28" s="930"/>
      <c r="CV28" s="930"/>
      <c r="CW28" s="930"/>
      <c r="CX28" s="930"/>
      <c r="CY28" s="930"/>
      <c r="CZ28" s="930"/>
      <c r="DA28" s="930"/>
      <c r="DB28" s="930"/>
      <c r="DC28" s="930"/>
      <c r="DD28" s="930"/>
      <c r="DE28" s="930"/>
      <c r="DF28" s="930"/>
      <c r="DG28" s="930"/>
      <c r="DH28" s="930"/>
      <c r="DI28" s="930"/>
      <c r="DJ28" s="930"/>
      <c r="DK28" s="930"/>
      <c r="DL28" s="930"/>
      <c r="DM28" s="930"/>
      <c r="DN28" s="930"/>
      <c r="DO28" s="930"/>
      <c r="DP28" s="930"/>
      <c r="DQ28" s="930"/>
      <c r="DR28" s="930"/>
      <c r="DS28" s="930"/>
      <c r="DT28" s="930"/>
      <c r="DU28" s="930"/>
      <c r="DV28" s="930"/>
      <c r="DW28" s="930"/>
      <c r="DX28" s="930"/>
      <c r="DY28" s="930"/>
      <c r="DZ28" s="930"/>
      <c r="EA28" s="930"/>
      <c r="EB28" s="930"/>
      <c r="EC28" s="930"/>
      <c r="ED28" s="930"/>
      <c r="EE28" s="930"/>
      <c r="EF28" s="930"/>
      <c r="EG28" s="930"/>
      <c r="EJ28" s="525"/>
      <c r="EK28" s="525"/>
      <c r="EL28" s="525"/>
      <c r="EM28" s="525"/>
      <c r="EN28" s="525"/>
      <c r="EO28" s="525"/>
      <c r="EP28" s="525"/>
      <c r="EQ28" s="525"/>
      <c r="ER28" s="525"/>
      <c r="ES28" s="525"/>
      <c r="ET28" s="525"/>
      <c r="EU28" s="525"/>
      <c r="EV28" s="525"/>
      <c r="EW28" s="525"/>
      <c r="EX28" s="525"/>
      <c r="EY28" s="525"/>
      <c r="EZ28" s="525"/>
      <c r="FA28" s="525"/>
      <c r="FB28" s="525"/>
      <c r="FC28" s="525"/>
      <c r="FD28" s="525"/>
      <c r="FE28" s="525"/>
      <c r="FF28" s="525"/>
      <c r="FG28" s="525"/>
      <c r="FH28" s="525"/>
      <c r="FI28" s="525"/>
      <c r="FJ28" s="525"/>
      <c r="FK28" s="525"/>
      <c r="FL28" s="525"/>
      <c r="FM28" s="525"/>
      <c r="FN28" s="525"/>
      <c r="FO28" s="525"/>
      <c r="FP28" s="525"/>
      <c r="FQ28" s="525"/>
      <c r="FR28" s="525"/>
      <c r="FS28" s="525"/>
      <c r="FT28" s="525"/>
      <c r="FU28" s="525"/>
      <c r="FV28" s="525"/>
      <c r="FW28" s="525"/>
      <c r="FX28" s="525"/>
      <c r="FY28" s="525"/>
      <c r="FZ28" s="525"/>
      <c r="GA28" s="525"/>
      <c r="GB28" s="525"/>
      <c r="GC28" s="525"/>
      <c r="GD28" s="525"/>
      <c r="GE28" s="525"/>
      <c r="GF28" s="525"/>
      <c r="GG28" s="525"/>
      <c r="GH28" s="525"/>
      <c r="GI28" s="525"/>
      <c r="GJ28" s="525"/>
      <c r="GK28" s="525"/>
      <c r="GL28" s="525"/>
      <c r="GM28" s="525"/>
      <c r="GN28" s="525"/>
      <c r="GO28" s="525"/>
      <c r="GP28" s="525"/>
      <c r="GQ28" s="525"/>
      <c r="GR28" s="525"/>
      <c r="GS28" s="525"/>
      <c r="GT28" s="525"/>
      <c r="GU28" s="525"/>
      <c r="GV28" s="525"/>
      <c r="GW28" s="525"/>
      <c r="GX28" s="525"/>
    </row>
    <row r="29" spans="1:206" ht="7.9" customHeight="1">
      <c r="A29" s="529"/>
      <c r="B29" s="529"/>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S29" s="930"/>
      <c r="BT29" s="930"/>
      <c r="BU29" s="930"/>
      <c r="BV29" s="930"/>
      <c r="BW29" s="930"/>
      <c r="BX29" s="930"/>
      <c r="BY29" s="930"/>
      <c r="BZ29" s="930"/>
      <c r="CA29" s="930"/>
      <c r="CB29" s="930"/>
      <c r="CC29" s="930"/>
      <c r="CD29" s="930"/>
      <c r="CE29" s="930"/>
      <c r="CF29" s="930"/>
      <c r="CG29" s="930"/>
      <c r="CH29" s="930"/>
      <c r="CI29" s="930"/>
      <c r="CJ29" s="930"/>
      <c r="CK29" s="930"/>
      <c r="CL29" s="930"/>
      <c r="CM29" s="930"/>
      <c r="CN29" s="930"/>
      <c r="CO29" s="930"/>
      <c r="CP29" s="930"/>
      <c r="CQ29" s="930"/>
      <c r="CR29" s="930"/>
      <c r="CS29" s="930"/>
      <c r="CT29" s="930"/>
      <c r="CU29" s="930"/>
      <c r="CV29" s="930"/>
      <c r="CW29" s="930"/>
      <c r="CX29" s="930"/>
      <c r="CY29" s="930"/>
      <c r="CZ29" s="930"/>
      <c r="DA29" s="930"/>
      <c r="DB29" s="930"/>
      <c r="DC29" s="930"/>
      <c r="DD29" s="930"/>
      <c r="DE29" s="930"/>
      <c r="DF29" s="930"/>
      <c r="DG29" s="930"/>
      <c r="DH29" s="930"/>
      <c r="DI29" s="930"/>
      <c r="DJ29" s="930"/>
      <c r="DK29" s="930"/>
      <c r="DL29" s="930"/>
      <c r="DM29" s="930"/>
      <c r="DN29" s="930"/>
      <c r="DO29" s="930"/>
      <c r="DP29" s="930"/>
      <c r="DQ29" s="930"/>
      <c r="DR29" s="930"/>
      <c r="DS29" s="930"/>
      <c r="DT29" s="930"/>
      <c r="DU29" s="930"/>
      <c r="DV29" s="930"/>
      <c r="DW29" s="930"/>
      <c r="DX29" s="930"/>
      <c r="DY29" s="930"/>
      <c r="DZ29" s="930"/>
      <c r="EA29" s="930"/>
      <c r="EB29" s="930"/>
      <c r="EC29" s="930"/>
      <c r="ED29" s="930"/>
      <c r="EE29" s="930"/>
      <c r="EF29" s="930"/>
      <c r="EG29" s="930"/>
      <c r="EJ29" s="525"/>
      <c r="EK29" s="525"/>
      <c r="EL29" s="525"/>
      <c r="EM29" s="525"/>
      <c r="EN29" s="525"/>
      <c r="EO29" s="525"/>
      <c r="EP29" s="525"/>
      <c r="EQ29" s="525"/>
      <c r="ER29" s="525"/>
      <c r="ES29" s="525"/>
      <c r="ET29" s="525"/>
      <c r="EU29" s="525"/>
      <c r="EV29" s="525"/>
      <c r="EW29" s="525"/>
      <c r="EX29" s="525"/>
      <c r="EY29" s="525"/>
      <c r="EZ29" s="525"/>
      <c r="FA29" s="525"/>
      <c r="FB29" s="525"/>
      <c r="FC29" s="525"/>
      <c r="FD29" s="525"/>
      <c r="FE29" s="525"/>
      <c r="FF29" s="525"/>
      <c r="FG29" s="525"/>
      <c r="FH29" s="525"/>
      <c r="FI29" s="525"/>
      <c r="FJ29" s="525"/>
      <c r="FK29" s="525"/>
      <c r="FL29" s="525"/>
      <c r="FM29" s="525"/>
      <c r="FN29" s="525"/>
      <c r="FO29" s="525"/>
      <c r="FP29" s="525"/>
      <c r="FQ29" s="525"/>
      <c r="FR29" s="525"/>
      <c r="FS29" s="525"/>
      <c r="FT29" s="525"/>
      <c r="FU29" s="525"/>
      <c r="FV29" s="525"/>
      <c r="FW29" s="525"/>
      <c r="FX29" s="525"/>
      <c r="FY29" s="525"/>
      <c r="FZ29" s="525"/>
      <c r="GA29" s="525"/>
      <c r="GB29" s="525"/>
      <c r="GC29" s="525"/>
      <c r="GD29" s="525"/>
      <c r="GE29" s="525"/>
      <c r="GF29" s="525"/>
      <c r="GG29" s="525"/>
      <c r="GH29" s="525"/>
      <c r="GI29" s="525"/>
      <c r="GJ29" s="525"/>
      <c r="GK29" s="525"/>
      <c r="GL29" s="525"/>
      <c r="GM29" s="525"/>
      <c r="GN29" s="525"/>
      <c r="GO29" s="525"/>
      <c r="GP29" s="525"/>
      <c r="GQ29" s="525"/>
      <c r="GR29" s="525"/>
      <c r="GS29" s="525"/>
      <c r="GT29" s="525"/>
      <c r="GU29" s="525"/>
      <c r="GV29" s="525"/>
      <c r="GW29" s="525"/>
      <c r="GX29" s="525"/>
    </row>
    <row r="30" spans="1:206" ht="7.9" customHeight="1">
      <c r="A30" s="529"/>
      <c r="B30" s="529"/>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S30" s="930"/>
      <c r="BT30" s="930"/>
      <c r="BU30" s="930"/>
      <c r="BV30" s="930"/>
      <c r="BW30" s="930"/>
      <c r="BX30" s="930"/>
      <c r="BY30" s="930"/>
      <c r="BZ30" s="930"/>
      <c r="CA30" s="930"/>
      <c r="CB30" s="930"/>
      <c r="CC30" s="930"/>
      <c r="CD30" s="930"/>
      <c r="CE30" s="930"/>
      <c r="CF30" s="930"/>
      <c r="CG30" s="930"/>
      <c r="CH30" s="930"/>
      <c r="CI30" s="930"/>
      <c r="CJ30" s="930"/>
      <c r="CK30" s="930"/>
      <c r="CL30" s="930"/>
      <c r="CM30" s="930"/>
      <c r="CN30" s="930"/>
      <c r="CO30" s="930"/>
      <c r="CP30" s="930"/>
      <c r="CQ30" s="930"/>
      <c r="CR30" s="930"/>
      <c r="CS30" s="930"/>
      <c r="CT30" s="930"/>
      <c r="CU30" s="930"/>
      <c r="CV30" s="930"/>
      <c r="CW30" s="930"/>
      <c r="CX30" s="930"/>
      <c r="CY30" s="930"/>
      <c r="CZ30" s="930"/>
      <c r="DA30" s="930"/>
      <c r="DB30" s="930"/>
      <c r="DC30" s="930"/>
      <c r="DD30" s="930"/>
      <c r="DE30" s="930"/>
      <c r="DF30" s="930"/>
      <c r="DG30" s="930"/>
      <c r="DH30" s="930"/>
      <c r="DI30" s="930"/>
      <c r="DJ30" s="930"/>
      <c r="DK30" s="930"/>
      <c r="DL30" s="930"/>
      <c r="DM30" s="930"/>
      <c r="DN30" s="930"/>
      <c r="DO30" s="930"/>
      <c r="DP30" s="930"/>
      <c r="DQ30" s="930"/>
      <c r="DR30" s="930"/>
      <c r="DS30" s="930"/>
      <c r="DT30" s="930"/>
      <c r="DU30" s="930"/>
      <c r="DV30" s="930"/>
      <c r="DW30" s="930"/>
      <c r="DX30" s="930"/>
      <c r="DY30" s="930"/>
      <c r="DZ30" s="930"/>
      <c r="EA30" s="930"/>
      <c r="EB30" s="930"/>
      <c r="EC30" s="930"/>
      <c r="ED30" s="930"/>
      <c r="EE30" s="930"/>
      <c r="EF30" s="930"/>
      <c r="EG30" s="930"/>
      <c r="EJ30" s="525"/>
      <c r="EK30" s="525"/>
      <c r="EL30" s="525"/>
      <c r="EM30" s="525"/>
      <c r="EN30" s="525"/>
      <c r="EO30" s="525"/>
      <c r="EP30" s="525"/>
      <c r="EQ30" s="525"/>
      <c r="ER30" s="525"/>
      <c r="ES30" s="525"/>
      <c r="ET30" s="525"/>
      <c r="EU30" s="525"/>
      <c r="EV30" s="525"/>
      <c r="EW30" s="525"/>
      <c r="EX30" s="525"/>
      <c r="EY30" s="525"/>
      <c r="EZ30" s="525"/>
      <c r="FA30" s="525"/>
      <c r="FB30" s="525"/>
      <c r="FC30" s="525"/>
      <c r="FD30" s="525"/>
      <c r="FE30" s="525"/>
      <c r="FF30" s="525"/>
      <c r="FG30" s="525"/>
      <c r="FH30" s="525"/>
      <c r="FI30" s="525"/>
      <c r="FJ30" s="525"/>
      <c r="FK30" s="525"/>
      <c r="FL30" s="525"/>
      <c r="FM30" s="525"/>
      <c r="FN30" s="525"/>
      <c r="FO30" s="525"/>
      <c r="FP30" s="525"/>
      <c r="FQ30" s="525"/>
      <c r="FR30" s="525"/>
      <c r="FS30" s="525"/>
      <c r="FT30" s="525"/>
      <c r="FU30" s="525"/>
      <c r="FV30" s="525"/>
      <c r="FW30" s="525"/>
      <c r="FX30" s="525"/>
      <c r="FY30" s="525"/>
      <c r="FZ30" s="525"/>
      <c r="GA30" s="525"/>
      <c r="GB30" s="525"/>
      <c r="GC30" s="525"/>
      <c r="GD30" s="525"/>
      <c r="GE30" s="525"/>
      <c r="GF30" s="525"/>
      <c r="GG30" s="525"/>
      <c r="GH30" s="525"/>
      <c r="GI30" s="525"/>
      <c r="GJ30" s="525"/>
      <c r="GK30" s="525"/>
      <c r="GL30" s="525"/>
      <c r="GM30" s="525"/>
      <c r="GN30" s="525"/>
      <c r="GO30" s="525"/>
      <c r="GP30" s="525"/>
      <c r="GQ30" s="525"/>
      <c r="GR30" s="525"/>
      <c r="GS30" s="525"/>
      <c r="GT30" s="525"/>
      <c r="GU30" s="525"/>
      <c r="GV30" s="525"/>
      <c r="GW30" s="525"/>
      <c r="GX30" s="525"/>
    </row>
    <row r="31" spans="1:206" ht="7.9" customHeight="1">
      <c r="A31" s="529"/>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S31" s="930"/>
      <c r="BT31" s="930"/>
      <c r="BU31" s="930"/>
      <c r="BV31" s="930"/>
      <c r="BW31" s="930"/>
      <c r="BX31" s="930"/>
      <c r="BY31" s="930"/>
      <c r="BZ31" s="930"/>
      <c r="CA31" s="930"/>
      <c r="CB31" s="930"/>
      <c r="CC31" s="930"/>
      <c r="CD31" s="930"/>
      <c r="CE31" s="930"/>
      <c r="CF31" s="930"/>
      <c r="CG31" s="930"/>
      <c r="CH31" s="930"/>
      <c r="CI31" s="930"/>
      <c r="CJ31" s="930"/>
      <c r="CK31" s="930"/>
      <c r="CL31" s="930"/>
      <c r="CM31" s="930"/>
      <c r="CN31" s="930"/>
      <c r="CO31" s="930"/>
      <c r="CP31" s="930"/>
      <c r="CQ31" s="930"/>
      <c r="CR31" s="930"/>
      <c r="CS31" s="930"/>
      <c r="CT31" s="930"/>
      <c r="CU31" s="930"/>
      <c r="CV31" s="930"/>
      <c r="CW31" s="930"/>
      <c r="CX31" s="930"/>
      <c r="CY31" s="930"/>
      <c r="CZ31" s="930"/>
      <c r="DA31" s="930"/>
      <c r="DB31" s="930"/>
      <c r="DC31" s="930"/>
      <c r="DD31" s="930"/>
      <c r="DE31" s="930"/>
      <c r="DF31" s="930"/>
      <c r="DG31" s="930"/>
      <c r="DH31" s="930"/>
      <c r="DI31" s="930"/>
      <c r="DJ31" s="930"/>
      <c r="DK31" s="930"/>
      <c r="DL31" s="930"/>
      <c r="DM31" s="930"/>
      <c r="DN31" s="930"/>
      <c r="DO31" s="930"/>
      <c r="DP31" s="930"/>
      <c r="DQ31" s="930"/>
      <c r="DR31" s="930"/>
      <c r="DS31" s="930"/>
      <c r="DT31" s="930"/>
      <c r="DU31" s="930"/>
      <c r="DV31" s="930"/>
      <c r="DW31" s="930"/>
      <c r="DX31" s="930"/>
      <c r="DY31" s="930"/>
      <c r="DZ31" s="930"/>
      <c r="EA31" s="930"/>
      <c r="EB31" s="930"/>
      <c r="EC31" s="930"/>
      <c r="ED31" s="930"/>
      <c r="EE31" s="930"/>
      <c r="EF31" s="930"/>
      <c r="EG31" s="930"/>
      <c r="EJ31" s="525"/>
      <c r="EK31" s="525"/>
      <c r="EL31" s="525"/>
      <c r="EM31" s="525"/>
      <c r="EN31" s="525"/>
      <c r="EO31" s="525"/>
      <c r="EP31" s="525"/>
      <c r="EQ31" s="525"/>
      <c r="ER31" s="525"/>
      <c r="ES31" s="525"/>
      <c r="ET31" s="525"/>
      <c r="EU31" s="525"/>
      <c r="EV31" s="525"/>
      <c r="EW31" s="525"/>
      <c r="EX31" s="525"/>
      <c r="EY31" s="525"/>
      <c r="EZ31" s="525"/>
      <c r="FA31" s="525"/>
      <c r="FB31" s="525"/>
      <c r="FC31" s="525"/>
      <c r="FD31" s="525"/>
      <c r="FE31" s="525"/>
      <c r="FF31" s="525"/>
      <c r="FG31" s="525"/>
      <c r="FH31" s="525"/>
      <c r="FI31" s="525"/>
      <c r="FJ31" s="525"/>
      <c r="FK31" s="525"/>
      <c r="FL31" s="525"/>
      <c r="FM31" s="525"/>
      <c r="FN31" s="525"/>
      <c r="FO31" s="525"/>
      <c r="FP31" s="525"/>
      <c r="FQ31" s="525"/>
      <c r="FR31" s="525"/>
      <c r="FS31" s="525"/>
      <c r="FT31" s="525"/>
      <c r="FU31" s="525"/>
      <c r="FV31" s="525"/>
      <c r="FW31" s="525"/>
      <c r="FX31" s="525"/>
      <c r="FY31" s="525"/>
      <c r="FZ31" s="525"/>
      <c r="GA31" s="525"/>
      <c r="GB31" s="525"/>
      <c r="GC31" s="525"/>
      <c r="GD31" s="525"/>
      <c r="GE31" s="525"/>
      <c r="GF31" s="525"/>
      <c r="GG31" s="525"/>
      <c r="GH31" s="525"/>
      <c r="GI31" s="525"/>
      <c r="GJ31" s="525"/>
      <c r="GK31" s="525"/>
      <c r="GL31" s="525"/>
      <c r="GM31" s="525"/>
      <c r="GN31" s="525"/>
      <c r="GO31" s="525"/>
      <c r="GP31" s="525"/>
      <c r="GQ31" s="525"/>
      <c r="GR31" s="525"/>
      <c r="GS31" s="525"/>
      <c r="GT31" s="525"/>
      <c r="GU31" s="525"/>
      <c r="GV31" s="525"/>
      <c r="GW31" s="525"/>
      <c r="GX31" s="525"/>
    </row>
    <row r="32" spans="1:206" ht="7.9" customHeight="1">
      <c r="A32" s="529"/>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c r="BQ32" s="529"/>
      <c r="BS32" s="930"/>
      <c r="BT32" s="930"/>
      <c r="BU32" s="930"/>
      <c r="BV32" s="930"/>
      <c r="BW32" s="930"/>
      <c r="BX32" s="930"/>
      <c r="BY32" s="930"/>
      <c r="BZ32" s="930"/>
      <c r="CA32" s="930"/>
      <c r="CB32" s="930"/>
      <c r="CC32" s="930"/>
      <c r="CD32" s="930"/>
      <c r="CE32" s="930"/>
      <c r="CF32" s="930"/>
      <c r="CG32" s="930"/>
      <c r="CH32" s="930"/>
      <c r="CI32" s="930"/>
      <c r="CJ32" s="930"/>
      <c r="CK32" s="930"/>
      <c r="CL32" s="930"/>
      <c r="CM32" s="930"/>
      <c r="CN32" s="930"/>
      <c r="CO32" s="930"/>
      <c r="CP32" s="930"/>
      <c r="CQ32" s="930"/>
      <c r="CR32" s="930"/>
      <c r="CS32" s="930"/>
      <c r="CT32" s="930"/>
      <c r="CU32" s="930"/>
      <c r="CV32" s="930"/>
      <c r="CW32" s="930"/>
      <c r="CX32" s="930"/>
      <c r="CY32" s="930"/>
      <c r="CZ32" s="930"/>
      <c r="DA32" s="930"/>
      <c r="DB32" s="930"/>
      <c r="DC32" s="930"/>
      <c r="DD32" s="930"/>
      <c r="DE32" s="930"/>
      <c r="DF32" s="930"/>
      <c r="DG32" s="930"/>
      <c r="DH32" s="930"/>
      <c r="DI32" s="930"/>
      <c r="DJ32" s="930"/>
      <c r="DK32" s="930"/>
      <c r="DL32" s="930"/>
      <c r="DM32" s="930"/>
      <c r="DN32" s="930"/>
      <c r="DO32" s="930"/>
      <c r="DP32" s="930"/>
      <c r="DQ32" s="930"/>
      <c r="DR32" s="930"/>
      <c r="DS32" s="930"/>
      <c r="DT32" s="930"/>
      <c r="DU32" s="930"/>
      <c r="DV32" s="930"/>
      <c r="DW32" s="930"/>
      <c r="DX32" s="930"/>
      <c r="DY32" s="930"/>
      <c r="DZ32" s="930"/>
      <c r="EA32" s="930"/>
      <c r="EB32" s="930"/>
      <c r="EC32" s="930"/>
      <c r="ED32" s="930"/>
      <c r="EE32" s="930"/>
      <c r="EF32" s="930"/>
      <c r="EG32" s="930"/>
      <c r="EJ32" s="525"/>
      <c r="EK32" s="525"/>
      <c r="EL32" s="525"/>
      <c r="EM32" s="525"/>
      <c r="EN32" s="525"/>
      <c r="EO32" s="525"/>
      <c r="EP32" s="525"/>
      <c r="EQ32" s="525"/>
      <c r="ER32" s="525"/>
      <c r="ES32" s="525"/>
      <c r="ET32" s="525"/>
      <c r="EU32" s="525"/>
      <c r="EV32" s="525"/>
      <c r="EW32" s="525"/>
      <c r="EX32" s="525"/>
      <c r="EY32" s="525"/>
      <c r="EZ32" s="525"/>
      <c r="FA32" s="525"/>
      <c r="FB32" s="525"/>
      <c r="FC32" s="525"/>
      <c r="FD32" s="525"/>
      <c r="FE32" s="525"/>
      <c r="FF32" s="525"/>
      <c r="FG32" s="525"/>
      <c r="FH32" s="525"/>
      <c r="FI32" s="525"/>
      <c r="FJ32" s="525"/>
      <c r="FK32" s="525"/>
      <c r="FL32" s="525"/>
      <c r="FM32" s="525"/>
      <c r="FN32" s="525"/>
      <c r="FO32" s="525"/>
      <c r="FP32" s="525"/>
      <c r="FQ32" s="525"/>
      <c r="FR32" s="525"/>
      <c r="FS32" s="525"/>
      <c r="FT32" s="525"/>
      <c r="FU32" s="525"/>
      <c r="FV32" s="525"/>
      <c r="FW32" s="525"/>
      <c r="FX32" s="525"/>
      <c r="FY32" s="525"/>
      <c r="FZ32" s="525"/>
      <c r="GA32" s="525"/>
      <c r="GB32" s="525"/>
      <c r="GC32" s="525"/>
      <c r="GD32" s="525"/>
      <c r="GE32" s="525"/>
      <c r="GF32" s="525"/>
      <c r="GG32" s="525"/>
      <c r="GH32" s="525"/>
      <c r="GI32" s="525"/>
      <c r="GJ32" s="525"/>
      <c r="GK32" s="525"/>
      <c r="GL32" s="525"/>
      <c r="GM32" s="525"/>
      <c r="GN32" s="525"/>
      <c r="GO32" s="525"/>
      <c r="GP32" s="525"/>
      <c r="GQ32" s="525"/>
      <c r="GR32" s="525"/>
      <c r="GS32" s="525"/>
      <c r="GT32" s="525"/>
      <c r="GU32" s="525"/>
      <c r="GV32" s="525"/>
      <c r="GW32" s="525"/>
      <c r="GX32" s="525"/>
    </row>
    <row r="33" spans="1:206" ht="7.9" customHeight="1">
      <c r="A33" s="832" t="s">
        <v>622</v>
      </c>
      <c r="B33" s="832"/>
      <c r="C33" s="832"/>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931" t="s">
        <v>627</v>
      </c>
      <c r="AS33" s="931"/>
      <c r="AT33" s="931"/>
      <c r="AU33" s="931"/>
      <c r="AV33" s="931"/>
      <c r="AW33" s="931"/>
      <c r="AX33" s="931"/>
      <c r="AY33" s="931"/>
      <c r="AZ33" s="931"/>
      <c r="BA33" s="931"/>
      <c r="BB33" s="931"/>
      <c r="BC33" s="931"/>
      <c r="BD33" s="931"/>
      <c r="BE33" s="931" t="s">
        <v>628</v>
      </c>
      <c r="BF33" s="931"/>
      <c r="BG33" s="931"/>
      <c r="BH33" s="931"/>
      <c r="BI33" s="931"/>
      <c r="BJ33" s="931"/>
      <c r="BK33" s="931"/>
      <c r="BL33" s="931"/>
      <c r="BM33" s="931"/>
      <c r="BN33" s="931"/>
      <c r="BO33" s="931"/>
      <c r="BP33" s="931"/>
      <c r="BQ33" s="931"/>
      <c r="BS33" s="930"/>
      <c r="BT33" s="930"/>
      <c r="BU33" s="930"/>
      <c r="BV33" s="930"/>
      <c r="BW33" s="930"/>
      <c r="BX33" s="930"/>
      <c r="BY33" s="930"/>
      <c r="BZ33" s="930"/>
      <c r="CA33" s="930"/>
      <c r="CB33" s="930"/>
      <c r="CC33" s="930"/>
      <c r="CD33" s="930"/>
      <c r="CE33" s="930"/>
      <c r="CF33" s="930"/>
      <c r="CG33" s="930"/>
      <c r="CH33" s="930"/>
      <c r="CI33" s="930"/>
      <c r="CJ33" s="930"/>
      <c r="CK33" s="930"/>
      <c r="CL33" s="930"/>
      <c r="CM33" s="930"/>
      <c r="CN33" s="930"/>
      <c r="CO33" s="930"/>
      <c r="CP33" s="930"/>
      <c r="CQ33" s="930"/>
      <c r="CR33" s="930"/>
      <c r="CS33" s="930"/>
      <c r="CT33" s="930"/>
      <c r="CU33" s="930"/>
      <c r="CV33" s="930"/>
      <c r="CW33" s="930"/>
      <c r="CX33" s="930"/>
      <c r="CY33" s="930"/>
      <c r="CZ33" s="930"/>
      <c r="DA33" s="930"/>
      <c r="DB33" s="930"/>
      <c r="DC33" s="930"/>
      <c r="DD33" s="930"/>
      <c r="DE33" s="930"/>
      <c r="DF33" s="930"/>
      <c r="DG33" s="930"/>
      <c r="DH33" s="930"/>
      <c r="DI33" s="930"/>
      <c r="DJ33" s="930"/>
      <c r="DK33" s="930"/>
      <c r="DL33" s="930"/>
      <c r="DM33" s="930"/>
      <c r="DN33" s="930"/>
      <c r="DO33" s="930"/>
      <c r="DP33" s="930"/>
      <c r="DQ33" s="930"/>
      <c r="DR33" s="930"/>
      <c r="DS33" s="930"/>
      <c r="DT33" s="930"/>
      <c r="DU33" s="930"/>
      <c r="DV33" s="930"/>
      <c r="DW33" s="930"/>
      <c r="DX33" s="930"/>
      <c r="DY33" s="930"/>
      <c r="DZ33" s="930"/>
      <c r="EA33" s="930"/>
      <c r="EB33" s="930"/>
      <c r="EC33" s="930"/>
      <c r="ED33" s="930"/>
      <c r="EE33" s="930"/>
      <c r="EF33" s="930"/>
      <c r="EG33" s="930"/>
      <c r="EJ33" s="525"/>
      <c r="EK33" s="525"/>
      <c r="EL33" s="525"/>
      <c r="EM33" s="525"/>
      <c r="EN33" s="525"/>
      <c r="EO33" s="525"/>
      <c r="EP33" s="525"/>
      <c r="EQ33" s="525"/>
      <c r="ER33" s="525"/>
      <c r="ES33" s="525"/>
      <c r="ET33" s="525"/>
      <c r="EU33" s="525"/>
      <c r="EV33" s="525"/>
      <c r="EW33" s="525"/>
      <c r="EX33" s="525"/>
      <c r="EY33" s="525"/>
      <c r="EZ33" s="525"/>
      <c r="FA33" s="525"/>
      <c r="FB33" s="525"/>
      <c r="FC33" s="525"/>
      <c r="FD33" s="525"/>
      <c r="FE33" s="525"/>
      <c r="FF33" s="525"/>
      <c r="FG33" s="525"/>
      <c r="FH33" s="525"/>
      <c r="FI33" s="525"/>
      <c r="FJ33" s="525"/>
      <c r="FK33" s="525"/>
      <c r="FL33" s="525"/>
      <c r="FM33" s="525"/>
      <c r="FN33" s="525"/>
      <c r="FO33" s="525"/>
      <c r="FP33" s="525"/>
      <c r="FQ33" s="525"/>
      <c r="FR33" s="525"/>
      <c r="FS33" s="525"/>
      <c r="FT33" s="525"/>
      <c r="FU33" s="525"/>
      <c r="FV33" s="525"/>
      <c r="FW33" s="525"/>
      <c r="FX33" s="525"/>
      <c r="FY33" s="525"/>
      <c r="FZ33" s="525"/>
      <c r="GA33" s="525"/>
      <c r="GB33" s="525"/>
      <c r="GC33" s="525"/>
      <c r="GD33" s="525"/>
      <c r="GE33" s="525"/>
      <c r="GF33" s="525"/>
      <c r="GG33" s="525"/>
      <c r="GH33" s="525"/>
      <c r="GI33" s="525"/>
      <c r="GJ33" s="525"/>
      <c r="GK33" s="525"/>
      <c r="GL33" s="525"/>
      <c r="GM33" s="525"/>
      <c r="GN33" s="525"/>
      <c r="GO33" s="525"/>
      <c r="GP33" s="525"/>
      <c r="GQ33" s="525"/>
      <c r="GR33" s="525"/>
      <c r="GS33" s="525"/>
      <c r="GT33" s="525"/>
      <c r="GU33" s="525"/>
      <c r="GV33" s="525"/>
      <c r="GW33" s="525"/>
      <c r="GX33" s="525"/>
    </row>
    <row r="34" spans="1:206" ht="7.9" customHeight="1">
      <c r="A34" s="832"/>
      <c r="B34" s="832"/>
      <c r="C34" s="832"/>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931"/>
      <c r="AS34" s="931"/>
      <c r="AT34" s="931"/>
      <c r="AU34" s="931"/>
      <c r="AV34" s="931"/>
      <c r="AW34" s="931"/>
      <c r="AX34" s="931"/>
      <c r="AY34" s="931"/>
      <c r="AZ34" s="931"/>
      <c r="BA34" s="931"/>
      <c r="BB34" s="931"/>
      <c r="BC34" s="931"/>
      <c r="BD34" s="931"/>
      <c r="BE34" s="931"/>
      <c r="BF34" s="931"/>
      <c r="BG34" s="931"/>
      <c r="BH34" s="931"/>
      <c r="BI34" s="931"/>
      <c r="BJ34" s="931"/>
      <c r="BK34" s="931"/>
      <c r="BL34" s="931"/>
      <c r="BM34" s="931"/>
      <c r="BN34" s="931"/>
      <c r="BO34" s="931"/>
      <c r="BP34" s="931"/>
      <c r="BQ34" s="931"/>
      <c r="BS34" s="930"/>
      <c r="BT34" s="930"/>
      <c r="BU34" s="930"/>
      <c r="BV34" s="930"/>
      <c r="BW34" s="930"/>
      <c r="BX34" s="930"/>
      <c r="BY34" s="930"/>
      <c r="BZ34" s="930"/>
      <c r="CA34" s="930"/>
      <c r="CB34" s="930"/>
      <c r="CC34" s="930"/>
      <c r="CD34" s="930"/>
      <c r="CE34" s="930"/>
      <c r="CF34" s="930"/>
      <c r="CG34" s="930"/>
      <c r="CH34" s="930"/>
      <c r="CI34" s="930"/>
      <c r="CJ34" s="930"/>
      <c r="CK34" s="930"/>
      <c r="CL34" s="930"/>
      <c r="CM34" s="930"/>
      <c r="CN34" s="930"/>
      <c r="CO34" s="930"/>
      <c r="CP34" s="930"/>
      <c r="CQ34" s="930"/>
      <c r="CR34" s="930"/>
      <c r="CS34" s="930"/>
      <c r="CT34" s="930"/>
      <c r="CU34" s="930"/>
      <c r="CV34" s="930"/>
      <c r="CW34" s="930"/>
      <c r="CX34" s="930"/>
      <c r="CY34" s="930"/>
      <c r="CZ34" s="930"/>
      <c r="DA34" s="930"/>
      <c r="DB34" s="930"/>
      <c r="DC34" s="930"/>
      <c r="DD34" s="930"/>
      <c r="DE34" s="930"/>
      <c r="DF34" s="930"/>
      <c r="DG34" s="930"/>
      <c r="DH34" s="930"/>
      <c r="DI34" s="930"/>
      <c r="DJ34" s="930"/>
      <c r="DK34" s="930"/>
      <c r="DL34" s="930"/>
      <c r="DM34" s="930"/>
      <c r="DN34" s="930"/>
      <c r="DO34" s="930"/>
      <c r="DP34" s="930"/>
      <c r="DQ34" s="930"/>
      <c r="DR34" s="930"/>
      <c r="DS34" s="930"/>
      <c r="DT34" s="930"/>
      <c r="DU34" s="930"/>
      <c r="DV34" s="930"/>
      <c r="DW34" s="930"/>
      <c r="DX34" s="930"/>
      <c r="DY34" s="930"/>
      <c r="DZ34" s="930"/>
      <c r="EA34" s="930"/>
      <c r="EB34" s="930"/>
      <c r="EC34" s="930"/>
      <c r="ED34" s="930"/>
      <c r="EE34" s="930"/>
      <c r="EF34" s="930"/>
      <c r="EG34" s="930"/>
      <c r="EJ34" s="525"/>
      <c r="EK34" s="525"/>
      <c r="EL34" s="525"/>
      <c r="EM34" s="525"/>
      <c r="EN34" s="525"/>
      <c r="EO34" s="525"/>
      <c r="EP34" s="525"/>
      <c r="EQ34" s="525"/>
      <c r="ER34" s="525"/>
      <c r="ES34" s="525"/>
      <c r="ET34" s="525"/>
      <c r="EU34" s="525"/>
      <c r="EV34" s="525"/>
      <c r="EW34" s="525"/>
      <c r="EX34" s="525"/>
      <c r="EY34" s="525"/>
      <c r="EZ34" s="525"/>
      <c r="FA34" s="525"/>
      <c r="FB34" s="525"/>
      <c r="FC34" s="525"/>
      <c r="FD34" s="525"/>
      <c r="FE34" s="525"/>
      <c r="FF34" s="525"/>
      <c r="FG34" s="525"/>
      <c r="FH34" s="525"/>
      <c r="FI34" s="525"/>
      <c r="FJ34" s="525"/>
      <c r="FK34" s="525"/>
      <c r="FL34" s="525"/>
      <c r="FM34" s="525"/>
      <c r="FN34" s="525"/>
      <c r="FO34" s="525"/>
      <c r="FP34" s="525"/>
      <c r="FQ34" s="525"/>
      <c r="FR34" s="525"/>
      <c r="FS34" s="525"/>
      <c r="FT34" s="525"/>
      <c r="FU34" s="525"/>
      <c r="FV34" s="525"/>
      <c r="FW34" s="525"/>
      <c r="FX34" s="525"/>
      <c r="FY34" s="525"/>
      <c r="FZ34" s="525"/>
      <c r="GA34" s="525"/>
      <c r="GB34" s="525"/>
      <c r="GC34" s="525"/>
      <c r="GD34" s="525"/>
      <c r="GE34" s="525"/>
      <c r="GF34" s="525"/>
      <c r="GG34" s="525"/>
      <c r="GH34" s="525"/>
      <c r="GI34" s="525"/>
      <c r="GJ34" s="525"/>
      <c r="GK34" s="525"/>
      <c r="GL34" s="525"/>
      <c r="GM34" s="525"/>
      <c r="GN34" s="525"/>
      <c r="GO34" s="525"/>
      <c r="GP34" s="525"/>
      <c r="GQ34" s="525"/>
      <c r="GR34" s="525"/>
      <c r="GS34" s="525"/>
      <c r="GT34" s="525"/>
      <c r="GU34" s="525"/>
      <c r="GV34" s="525"/>
      <c r="GW34" s="525"/>
      <c r="GX34" s="525"/>
    </row>
    <row r="35" spans="1:206" ht="7.9" customHeight="1">
      <c r="A35" s="832"/>
      <c r="B35" s="832"/>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932"/>
      <c r="AS35" s="932"/>
      <c r="AT35" s="932"/>
      <c r="AU35" s="932"/>
      <c r="AV35" s="932"/>
      <c r="AW35" s="932"/>
      <c r="AX35" s="932"/>
      <c r="AY35" s="932"/>
      <c r="AZ35" s="932"/>
      <c r="BA35" s="932"/>
      <c r="BB35" s="932"/>
      <c r="BC35" s="932"/>
      <c r="BD35" s="932"/>
      <c r="BE35" s="932"/>
      <c r="BF35" s="932"/>
      <c r="BG35" s="932"/>
      <c r="BH35" s="932"/>
      <c r="BI35" s="932"/>
      <c r="BJ35" s="932"/>
      <c r="BK35" s="932"/>
      <c r="BL35" s="932"/>
      <c r="BM35" s="932"/>
      <c r="BN35" s="932"/>
      <c r="BO35" s="932"/>
      <c r="BP35" s="932"/>
      <c r="BQ35" s="932"/>
      <c r="BS35" s="930"/>
      <c r="BT35" s="930"/>
      <c r="BU35" s="930"/>
      <c r="BV35" s="930"/>
      <c r="BW35" s="930"/>
      <c r="BX35" s="930"/>
      <c r="BY35" s="930"/>
      <c r="BZ35" s="930"/>
      <c r="CA35" s="930"/>
      <c r="CB35" s="930"/>
      <c r="CC35" s="930"/>
      <c r="CD35" s="930"/>
      <c r="CE35" s="930"/>
      <c r="CF35" s="930"/>
      <c r="CG35" s="930"/>
      <c r="CH35" s="930"/>
      <c r="CI35" s="930"/>
      <c r="CJ35" s="930"/>
      <c r="CK35" s="930"/>
      <c r="CL35" s="930"/>
      <c r="CM35" s="930"/>
      <c r="CN35" s="930"/>
      <c r="CO35" s="930"/>
      <c r="CP35" s="930"/>
      <c r="CQ35" s="930"/>
      <c r="CR35" s="930"/>
      <c r="CS35" s="930"/>
      <c r="CT35" s="930"/>
      <c r="CU35" s="930"/>
      <c r="CV35" s="930"/>
      <c r="CW35" s="930"/>
      <c r="CX35" s="930"/>
      <c r="CY35" s="930"/>
      <c r="CZ35" s="930"/>
      <c r="DA35" s="930"/>
      <c r="DB35" s="930"/>
      <c r="DC35" s="930"/>
      <c r="DD35" s="930"/>
      <c r="DE35" s="930"/>
      <c r="DF35" s="930"/>
      <c r="DG35" s="930"/>
      <c r="DH35" s="930"/>
      <c r="DI35" s="930"/>
      <c r="DJ35" s="930"/>
      <c r="DK35" s="930"/>
      <c r="DL35" s="930"/>
      <c r="DM35" s="930"/>
      <c r="DN35" s="930"/>
      <c r="DO35" s="930"/>
      <c r="DP35" s="930"/>
      <c r="DQ35" s="930"/>
      <c r="DR35" s="930"/>
      <c r="DS35" s="930"/>
      <c r="DT35" s="930"/>
      <c r="DU35" s="930"/>
      <c r="DV35" s="930"/>
      <c r="DW35" s="930"/>
      <c r="DX35" s="930"/>
      <c r="DY35" s="930"/>
      <c r="DZ35" s="930"/>
      <c r="EA35" s="930"/>
      <c r="EB35" s="930"/>
      <c r="EC35" s="930"/>
      <c r="ED35" s="930"/>
      <c r="EE35" s="930"/>
      <c r="EF35" s="930"/>
      <c r="EG35" s="930"/>
      <c r="EJ35" s="525"/>
      <c r="EK35" s="525"/>
      <c r="EL35" s="525"/>
      <c r="EM35" s="525"/>
      <c r="EN35" s="525"/>
      <c r="EO35" s="525"/>
      <c r="EP35" s="525"/>
      <c r="EQ35" s="525"/>
      <c r="ER35" s="525"/>
      <c r="ES35" s="525"/>
      <c r="ET35" s="525"/>
      <c r="EU35" s="525"/>
      <c r="EV35" s="525"/>
      <c r="EW35" s="525"/>
      <c r="EX35" s="525"/>
      <c r="EY35" s="525"/>
      <c r="EZ35" s="525"/>
      <c r="FA35" s="525"/>
      <c r="FB35" s="525"/>
      <c r="FC35" s="525"/>
      <c r="FD35" s="525"/>
      <c r="FE35" s="525"/>
      <c r="FF35" s="525"/>
      <c r="FG35" s="525"/>
      <c r="FH35" s="525"/>
      <c r="FI35" s="525"/>
      <c r="FJ35" s="525"/>
      <c r="FK35" s="525"/>
      <c r="FL35" s="525"/>
      <c r="FM35" s="525"/>
      <c r="FN35" s="525"/>
      <c r="FO35" s="525"/>
      <c r="FP35" s="525"/>
      <c r="FQ35" s="525"/>
      <c r="FR35" s="525"/>
      <c r="FS35" s="525"/>
      <c r="FT35" s="525"/>
      <c r="FU35" s="525"/>
      <c r="FV35" s="525"/>
      <c r="FW35" s="525"/>
      <c r="FX35" s="525"/>
      <c r="FY35" s="525"/>
      <c r="FZ35" s="525"/>
      <c r="GA35" s="525"/>
      <c r="GB35" s="525"/>
      <c r="GC35" s="525"/>
      <c r="GD35" s="525"/>
      <c r="GE35" s="525"/>
      <c r="GF35" s="525"/>
      <c r="GG35" s="525"/>
      <c r="GH35" s="525"/>
      <c r="GI35" s="525"/>
      <c r="GJ35" s="525"/>
      <c r="GK35" s="525"/>
      <c r="GL35" s="525"/>
      <c r="GM35" s="525"/>
      <c r="GN35" s="525"/>
      <c r="GO35" s="525"/>
      <c r="GP35" s="525"/>
      <c r="GQ35" s="525"/>
      <c r="GR35" s="525"/>
      <c r="GS35" s="525"/>
      <c r="GT35" s="525"/>
      <c r="GU35" s="525"/>
      <c r="GV35" s="525"/>
      <c r="GW35" s="525"/>
      <c r="GX35" s="525"/>
    </row>
    <row r="36" spans="1:206" ht="7.9" customHeight="1">
      <c r="A36" s="832"/>
      <c r="B36" s="832"/>
      <c r="C36" s="832"/>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933" t="s">
        <v>623</v>
      </c>
      <c r="AS36" s="933"/>
      <c r="AT36" s="933"/>
      <c r="AU36" s="933"/>
      <c r="AV36" s="933"/>
      <c r="AW36" s="933"/>
      <c r="AX36" s="933"/>
      <c r="AY36" s="933"/>
      <c r="AZ36" s="933"/>
      <c r="BA36" s="933"/>
      <c r="BB36" s="933"/>
      <c r="BC36" s="933"/>
      <c r="BD36" s="933"/>
      <c r="BE36" s="934" t="s">
        <v>626</v>
      </c>
      <c r="BF36" s="934"/>
      <c r="BG36" s="934"/>
      <c r="BH36" s="934"/>
      <c r="BI36" s="934"/>
      <c r="BJ36" s="934"/>
      <c r="BK36" s="934"/>
      <c r="BL36" s="934"/>
      <c r="BM36" s="934"/>
      <c r="BN36" s="934"/>
      <c r="BO36" s="934"/>
      <c r="BP36" s="934"/>
      <c r="BQ36" s="934"/>
      <c r="BS36" s="930"/>
      <c r="BT36" s="930"/>
      <c r="BU36" s="930"/>
      <c r="BV36" s="930"/>
      <c r="BW36" s="930"/>
      <c r="BX36" s="930"/>
      <c r="BY36" s="930"/>
      <c r="BZ36" s="930"/>
      <c r="CA36" s="930"/>
      <c r="CB36" s="930"/>
      <c r="CC36" s="930"/>
      <c r="CD36" s="930"/>
      <c r="CE36" s="930"/>
      <c r="CF36" s="930"/>
      <c r="CG36" s="930"/>
      <c r="CH36" s="930"/>
      <c r="CI36" s="930"/>
      <c r="CJ36" s="930"/>
      <c r="CK36" s="930"/>
      <c r="CL36" s="930"/>
      <c r="CM36" s="930"/>
      <c r="CN36" s="930"/>
      <c r="CO36" s="930"/>
      <c r="CP36" s="930"/>
      <c r="CQ36" s="930"/>
      <c r="CR36" s="930"/>
      <c r="CS36" s="930"/>
      <c r="CT36" s="930"/>
      <c r="CU36" s="930"/>
      <c r="CV36" s="930"/>
      <c r="CW36" s="930"/>
      <c r="CX36" s="930"/>
      <c r="CY36" s="930"/>
      <c r="CZ36" s="930"/>
      <c r="DA36" s="930"/>
      <c r="DB36" s="930"/>
      <c r="DC36" s="930"/>
      <c r="DD36" s="930"/>
      <c r="DE36" s="930"/>
      <c r="DF36" s="930"/>
      <c r="DG36" s="930"/>
      <c r="DH36" s="930"/>
      <c r="DI36" s="930"/>
      <c r="DJ36" s="930"/>
      <c r="DK36" s="930"/>
      <c r="DL36" s="930"/>
      <c r="DM36" s="930"/>
      <c r="DN36" s="930"/>
      <c r="DO36" s="930"/>
      <c r="DP36" s="930"/>
      <c r="DQ36" s="930"/>
      <c r="DR36" s="930"/>
      <c r="DS36" s="930"/>
      <c r="DT36" s="930"/>
      <c r="DU36" s="930"/>
      <c r="DV36" s="930"/>
      <c r="DW36" s="930"/>
      <c r="DX36" s="930"/>
      <c r="DY36" s="930"/>
      <c r="DZ36" s="930"/>
      <c r="EA36" s="930"/>
      <c r="EB36" s="930"/>
      <c r="EC36" s="930"/>
      <c r="ED36" s="930"/>
      <c r="EE36" s="930"/>
      <c r="EF36" s="930"/>
      <c r="EG36" s="930"/>
      <c r="EJ36" s="525"/>
      <c r="EK36" s="525"/>
      <c r="EL36" s="525"/>
      <c r="EM36" s="525"/>
      <c r="EN36" s="525"/>
      <c r="EO36" s="525"/>
      <c r="EP36" s="525"/>
      <c r="EQ36" s="525"/>
      <c r="ER36" s="525"/>
      <c r="ES36" s="525"/>
      <c r="ET36" s="525"/>
      <c r="EU36" s="525"/>
      <c r="EV36" s="525"/>
      <c r="EW36" s="525"/>
      <c r="EX36" s="525"/>
      <c r="EY36" s="525"/>
      <c r="EZ36" s="525"/>
      <c r="FA36" s="525"/>
      <c r="FB36" s="525"/>
      <c r="FC36" s="525"/>
      <c r="FD36" s="525"/>
      <c r="FE36" s="525"/>
      <c r="FF36" s="525"/>
      <c r="FG36" s="525"/>
      <c r="FH36" s="525"/>
      <c r="FI36" s="525"/>
      <c r="FJ36" s="525"/>
      <c r="FK36" s="525"/>
      <c r="FL36" s="525"/>
      <c r="FM36" s="525"/>
      <c r="FN36" s="525"/>
      <c r="FO36" s="525"/>
      <c r="FP36" s="525"/>
      <c r="FQ36" s="525"/>
      <c r="FR36" s="525"/>
      <c r="FS36" s="525"/>
      <c r="FT36" s="525"/>
      <c r="FU36" s="525"/>
      <c r="FV36" s="525"/>
      <c r="FW36" s="525"/>
      <c r="FX36" s="525"/>
      <c r="FY36" s="525"/>
      <c r="FZ36" s="525"/>
      <c r="GA36" s="525"/>
      <c r="GB36" s="525"/>
      <c r="GC36" s="525"/>
      <c r="GD36" s="525"/>
      <c r="GE36" s="525"/>
      <c r="GF36" s="525"/>
      <c r="GG36" s="525"/>
      <c r="GH36" s="525"/>
      <c r="GI36" s="525"/>
      <c r="GJ36" s="525"/>
      <c r="GK36" s="525"/>
      <c r="GL36" s="525"/>
      <c r="GM36" s="525"/>
      <c r="GN36" s="525"/>
      <c r="GO36" s="525"/>
      <c r="GP36" s="525"/>
      <c r="GQ36" s="525"/>
      <c r="GR36" s="525"/>
      <c r="GS36" s="525"/>
      <c r="GT36" s="525"/>
      <c r="GU36" s="525"/>
      <c r="GV36" s="525"/>
      <c r="GW36" s="525"/>
      <c r="GX36" s="525"/>
    </row>
    <row r="37" spans="1:206" ht="7.9" customHeight="1">
      <c r="A37" s="832"/>
      <c r="B37" s="832"/>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931"/>
      <c r="AS37" s="931"/>
      <c r="AT37" s="931"/>
      <c r="AU37" s="931"/>
      <c r="AV37" s="931"/>
      <c r="AW37" s="931"/>
      <c r="AX37" s="931"/>
      <c r="AY37" s="931"/>
      <c r="AZ37" s="931"/>
      <c r="BA37" s="931"/>
      <c r="BB37" s="931"/>
      <c r="BC37" s="931"/>
      <c r="BD37" s="931"/>
      <c r="BE37" s="935"/>
      <c r="BF37" s="935"/>
      <c r="BG37" s="935"/>
      <c r="BH37" s="935"/>
      <c r="BI37" s="935"/>
      <c r="BJ37" s="935"/>
      <c r="BK37" s="935"/>
      <c r="BL37" s="935"/>
      <c r="BM37" s="935"/>
      <c r="BN37" s="935"/>
      <c r="BO37" s="935"/>
      <c r="BP37" s="935"/>
      <c r="BQ37" s="935"/>
      <c r="BS37" s="930"/>
      <c r="BT37" s="930"/>
      <c r="BU37" s="930"/>
      <c r="BV37" s="930"/>
      <c r="BW37" s="930"/>
      <c r="BX37" s="930"/>
      <c r="BY37" s="930"/>
      <c r="BZ37" s="930"/>
      <c r="CA37" s="930"/>
      <c r="CB37" s="930"/>
      <c r="CC37" s="930"/>
      <c r="CD37" s="930"/>
      <c r="CE37" s="930"/>
      <c r="CF37" s="930"/>
      <c r="CG37" s="930"/>
      <c r="CH37" s="930"/>
      <c r="CI37" s="930"/>
      <c r="CJ37" s="930"/>
      <c r="CK37" s="930"/>
      <c r="CL37" s="930"/>
      <c r="CM37" s="930"/>
      <c r="CN37" s="930"/>
      <c r="CO37" s="930"/>
      <c r="CP37" s="930"/>
      <c r="CQ37" s="930"/>
      <c r="CR37" s="930"/>
      <c r="CS37" s="930"/>
      <c r="CT37" s="930"/>
      <c r="CU37" s="930"/>
      <c r="CV37" s="930"/>
      <c r="CW37" s="930"/>
      <c r="CX37" s="930"/>
      <c r="CY37" s="930"/>
      <c r="CZ37" s="930"/>
      <c r="DA37" s="930"/>
      <c r="DB37" s="930"/>
      <c r="DC37" s="930"/>
      <c r="DD37" s="930"/>
      <c r="DE37" s="930"/>
      <c r="DF37" s="930"/>
      <c r="DG37" s="930"/>
      <c r="DH37" s="930"/>
      <c r="DI37" s="930"/>
      <c r="DJ37" s="930"/>
      <c r="DK37" s="930"/>
      <c r="DL37" s="930"/>
      <c r="DM37" s="930"/>
      <c r="DN37" s="930"/>
      <c r="DO37" s="930"/>
      <c r="DP37" s="930"/>
      <c r="DQ37" s="930"/>
      <c r="DR37" s="930"/>
      <c r="DS37" s="930"/>
      <c r="DT37" s="930"/>
      <c r="DU37" s="930"/>
      <c r="DV37" s="930"/>
      <c r="DW37" s="930"/>
      <c r="DX37" s="930"/>
      <c r="DY37" s="930"/>
      <c r="DZ37" s="930"/>
      <c r="EA37" s="930"/>
      <c r="EB37" s="930"/>
      <c r="EC37" s="930"/>
      <c r="ED37" s="930"/>
      <c r="EE37" s="930"/>
      <c r="EF37" s="930"/>
      <c r="EG37" s="930"/>
      <c r="EJ37" s="525"/>
      <c r="EK37" s="525"/>
      <c r="EL37" s="525"/>
      <c r="EM37" s="525"/>
      <c r="EN37" s="525"/>
      <c r="EO37" s="525"/>
      <c r="EP37" s="525"/>
      <c r="EQ37" s="525"/>
      <c r="ER37" s="525"/>
      <c r="ES37" s="525"/>
      <c r="ET37" s="525"/>
      <c r="EU37" s="525"/>
      <c r="EV37" s="525"/>
      <c r="EW37" s="525"/>
      <c r="EX37" s="525"/>
      <c r="EY37" s="525"/>
      <c r="EZ37" s="525"/>
      <c r="FA37" s="525"/>
      <c r="FB37" s="525"/>
      <c r="FC37" s="525"/>
      <c r="FD37" s="525"/>
      <c r="FE37" s="525"/>
      <c r="FF37" s="525"/>
      <c r="FG37" s="525"/>
      <c r="FH37" s="525"/>
      <c r="FI37" s="525"/>
      <c r="FJ37" s="525"/>
      <c r="FK37" s="525"/>
      <c r="FL37" s="525"/>
      <c r="FM37" s="525"/>
      <c r="FN37" s="525"/>
      <c r="FO37" s="525"/>
      <c r="FP37" s="525"/>
      <c r="FQ37" s="525"/>
      <c r="FR37" s="525"/>
      <c r="FS37" s="525"/>
      <c r="FT37" s="525"/>
      <c r="FU37" s="525"/>
      <c r="FV37" s="525"/>
      <c r="FW37" s="525"/>
      <c r="FX37" s="525"/>
      <c r="FY37" s="525"/>
      <c r="FZ37" s="525"/>
      <c r="GA37" s="525"/>
      <c r="GB37" s="525"/>
      <c r="GC37" s="525"/>
      <c r="GD37" s="525"/>
      <c r="GE37" s="525"/>
      <c r="GF37" s="525"/>
      <c r="GG37" s="525"/>
      <c r="GH37" s="525"/>
      <c r="GI37" s="525"/>
      <c r="GJ37" s="525"/>
      <c r="GK37" s="525"/>
      <c r="GL37" s="525"/>
      <c r="GM37" s="525"/>
      <c r="GN37" s="525"/>
      <c r="GO37" s="525"/>
      <c r="GP37" s="525"/>
      <c r="GQ37" s="525"/>
      <c r="GR37" s="525"/>
      <c r="GS37" s="525"/>
      <c r="GT37" s="525"/>
      <c r="GU37" s="525"/>
      <c r="GV37" s="525"/>
      <c r="GW37" s="525"/>
      <c r="GX37" s="525"/>
    </row>
    <row r="38" spans="1:206" ht="7.9" customHeight="1">
      <c r="A38" s="832"/>
      <c r="B38" s="832"/>
      <c r="C38" s="832"/>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931"/>
      <c r="AS38" s="931"/>
      <c r="AT38" s="931"/>
      <c r="AU38" s="931"/>
      <c r="AV38" s="931"/>
      <c r="AW38" s="931"/>
      <c r="AX38" s="931"/>
      <c r="AY38" s="931"/>
      <c r="AZ38" s="931"/>
      <c r="BA38" s="931"/>
      <c r="BB38" s="931"/>
      <c r="BC38" s="931"/>
      <c r="BD38" s="931"/>
      <c r="BE38" s="935"/>
      <c r="BF38" s="935"/>
      <c r="BG38" s="935"/>
      <c r="BH38" s="935"/>
      <c r="BI38" s="935"/>
      <c r="BJ38" s="935"/>
      <c r="BK38" s="935"/>
      <c r="BL38" s="935"/>
      <c r="BM38" s="935"/>
      <c r="BN38" s="935"/>
      <c r="BO38" s="935"/>
      <c r="BP38" s="935"/>
      <c r="BQ38" s="935"/>
      <c r="BS38" s="930"/>
      <c r="BT38" s="930"/>
      <c r="BU38" s="930"/>
      <c r="BV38" s="930"/>
      <c r="BW38" s="930"/>
      <c r="BX38" s="930"/>
      <c r="BY38" s="930"/>
      <c r="BZ38" s="930"/>
      <c r="CA38" s="930"/>
      <c r="CB38" s="930"/>
      <c r="CC38" s="930"/>
      <c r="CD38" s="930"/>
      <c r="CE38" s="930"/>
      <c r="CF38" s="930"/>
      <c r="CG38" s="930"/>
      <c r="CH38" s="930"/>
      <c r="CI38" s="930"/>
      <c r="CJ38" s="930"/>
      <c r="CK38" s="930"/>
      <c r="CL38" s="930"/>
      <c r="CM38" s="930"/>
      <c r="CN38" s="930"/>
      <c r="CO38" s="930"/>
      <c r="CP38" s="930"/>
      <c r="CQ38" s="930"/>
      <c r="CR38" s="930"/>
      <c r="CS38" s="930"/>
      <c r="CT38" s="930"/>
      <c r="CU38" s="930"/>
      <c r="CV38" s="930"/>
      <c r="CW38" s="930"/>
      <c r="CX38" s="930"/>
      <c r="CY38" s="930"/>
      <c r="CZ38" s="930"/>
      <c r="DA38" s="930"/>
      <c r="DB38" s="930"/>
      <c r="DC38" s="930"/>
      <c r="DD38" s="930"/>
      <c r="DE38" s="930"/>
      <c r="DF38" s="930"/>
      <c r="DG38" s="930"/>
      <c r="DH38" s="930"/>
      <c r="DI38" s="930"/>
      <c r="DJ38" s="930"/>
      <c r="DK38" s="930"/>
      <c r="DL38" s="930"/>
      <c r="DM38" s="930"/>
      <c r="DN38" s="930"/>
      <c r="DO38" s="930"/>
      <c r="DP38" s="930"/>
      <c r="DQ38" s="930"/>
      <c r="DR38" s="930"/>
      <c r="DS38" s="930"/>
      <c r="DT38" s="930"/>
      <c r="DU38" s="930"/>
      <c r="DV38" s="930"/>
      <c r="DW38" s="930"/>
      <c r="DX38" s="930"/>
      <c r="DY38" s="930"/>
      <c r="DZ38" s="930"/>
      <c r="EA38" s="930"/>
      <c r="EB38" s="930"/>
      <c r="EC38" s="930"/>
      <c r="ED38" s="930"/>
      <c r="EE38" s="930"/>
      <c r="EF38" s="930"/>
      <c r="EG38" s="930"/>
      <c r="EJ38" s="525"/>
      <c r="EK38" s="525"/>
      <c r="EL38" s="525"/>
      <c r="EM38" s="525"/>
      <c r="EN38" s="525"/>
      <c r="EO38" s="525"/>
      <c r="EP38" s="525"/>
      <c r="EQ38" s="525"/>
      <c r="ER38" s="525"/>
      <c r="ES38" s="525"/>
      <c r="ET38" s="525"/>
      <c r="EU38" s="525"/>
      <c r="EV38" s="525"/>
      <c r="EW38" s="525"/>
      <c r="EX38" s="525"/>
      <c r="EY38" s="525"/>
      <c r="EZ38" s="525"/>
      <c r="FA38" s="525"/>
      <c r="FB38" s="525"/>
      <c r="FC38" s="525"/>
      <c r="FD38" s="525"/>
      <c r="FE38" s="525"/>
      <c r="FF38" s="525"/>
      <c r="FG38" s="525"/>
      <c r="FH38" s="525"/>
      <c r="FI38" s="525"/>
      <c r="FJ38" s="525"/>
      <c r="FK38" s="525"/>
      <c r="FL38" s="525"/>
      <c r="FM38" s="525"/>
      <c r="FN38" s="525"/>
      <c r="FO38" s="525"/>
      <c r="FP38" s="525"/>
      <c r="FQ38" s="525"/>
      <c r="FR38" s="525"/>
      <c r="FS38" s="525"/>
      <c r="FT38" s="525"/>
      <c r="FU38" s="525"/>
      <c r="FV38" s="525"/>
      <c r="FW38" s="525"/>
      <c r="FX38" s="525"/>
      <c r="FY38" s="525"/>
      <c r="FZ38" s="525"/>
      <c r="GA38" s="525"/>
      <c r="GB38" s="525"/>
      <c r="GC38" s="525"/>
      <c r="GD38" s="525"/>
      <c r="GE38" s="525"/>
      <c r="GF38" s="525"/>
      <c r="GG38" s="525"/>
      <c r="GH38" s="525"/>
      <c r="GI38" s="525"/>
      <c r="GJ38" s="525"/>
      <c r="GK38" s="525"/>
      <c r="GL38" s="525"/>
      <c r="GM38" s="525"/>
      <c r="GN38" s="525"/>
      <c r="GO38" s="525"/>
      <c r="GP38" s="525"/>
      <c r="GQ38" s="525"/>
      <c r="GR38" s="525"/>
      <c r="GS38" s="525"/>
      <c r="GT38" s="525"/>
      <c r="GU38" s="525"/>
      <c r="GV38" s="525"/>
      <c r="GW38" s="525"/>
      <c r="GX38" s="525"/>
    </row>
    <row r="39" spans="1:206" ht="7.9" customHeight="1">
      <c r="A39" s="832" t="s">
        <v>624</v>
      </c>
      <c r="B39" s="832"/>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931" t="s">
        <v>627</v>
      </c>
      <c r="AS39" s="931"/>
      <c r="AT39" s="931"/>
      <c r="AU39" s="931"/>
      <c r="AV39" s="931"/>
      <c r="AW39" s="931"/>
      <c r="AX39" s="931"/>
      <c r="AY39" s="931"/>
      <c r="AZ39" s="931"/>
      <c r="BA39" s="931"/>
      <c r="BB39" s="931"/>
      <c r="BC39" s="931"/>
      <c r="BD39" s="931"/>
      <c r="BE39" s="931" t="s">
        <v>628</v>
      </c>
      <c r="BF39" s="931"/>
      <c r="BG39" s="931"/>
      <c r="BH39" s="931"/>
      <c r="BI39" s="931"/>
      <c r="BJ39" s="931"/>
      <c r="BK39" s="931"/>
      <c r="BL39" s="931"/>
      <c r="BM39" s="931"/>
      <c r="BN39" s="931"/>
      <c r="BO39" s="931"/>
      <c r="BP39" s="931"/>
      <c r="BQ39" s="931"/>
      <c r="BS39" s="930"/>
      <c r="BT39" s="930"/>
      <c r="BU39" s="930"/>
      <c r="BV39" s="930"/>
      <c r="BW39" s="930"/>
      <c r="BX39" s="930"/>
      <c r="BY39" s="930"/>
      <c r="BZ39" s="930"/>
      <c r="CA39" s="930"/>
      <c r="CB39" s="930"/>
      <c r="CC39" s="930"/>
      <c r="CD39" s="930"/>
      <c r="CE39" s="930"/>
      <c r="CF39" s="930"/>
      <c r="CG39" s="930"/>
      <c r="CH39" s="930"/>
      <c r="CI39" s="930"/>
      <c r="CJ39" s="930"/>
      <c r="CK39" s="930"/>
      <c r="CL39" s="930"/>
      <c r="CM39" s="930"/>
      <c r="CN39" s="930"/>
      <c r="CO39" s="930"/>
      <c r="CP39" s="930"/>
      <c r="CQ39" s="930"/>
      <c r="CR39" s="930"/>
      <c r="CS39" s="930"/>
      <c r="CT39" s="930"/>
      <c r="CU39" s="930"/>
      <c r="CV39" s="930"/>
      <c r="CW39" s="930"/>
      <c r="CX39" s="930"/>
      <c r="CY39" s="930"/>
      <c r="CZ39" s="930"/>
      <c r="DA39" s="930"/>
      <c r="DB39" s="930"/>
      <c r="DC39" s="930"/>
      <c r="DD39" s="930"/>
      <c r="DE39" s="930"/>
      <c r="DF39" s="930"/>
      <c r="DG39" s="930"/>
      <c r="DH39" s="930"/>
      <c r="DI39" s="930"/>
      <c r="DJ39" s="930"/>
      <c r="DK39" s="930"/>
      <c r="DL39" s="930"/>
      <c r="DM39" s="930"/>
      <c r="DN39" s="930"/>
      <c r="DO39" s="930"/>
      <c r="DP39" s="930"/>
      <c r="DQ39" s="930"/>
      <c r="DR39" s="930"/>
      <c r="DS39" s="930"/>
      <c r="DT39" s="930"/>
      <c r="DU39" s="930"/>
      <c r="DV39" s="930"/>
      <c r="DW39" s="930"/>
      <c r="DX39" s="930"/>
      <c r="DY39" s="930"/>
      <c r="DZ39" s="930"/>
      <c r="EA39" s="930"/>
      <c r="EB39" s="930"/>
      <c r="EC39" s="930"/>
      <c r="ED39" s="930"/>
      <c r="EE39" s="930"/>
      <c r="EF39" s="930"/>
      <c r="EG39" s="930"/>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5"/>
      <c r="GU39" s="525"/>
      <c r="GV39" s="525"/>
      <c r="GW39" s="525"/>
      <c r="GX39" s="525"/>
    </row>
    <row r="40" spans="1:206" ht="7.9" customHeight="1">
      <c r="A40" s="832"/>
      <c r="B40" s="832"/>
      <c r="C40" s="832"/>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931"/>
      <c r="AS40" s="931"/>
      <c r="AT40" s="931"/>
      <c r="AU40" s="931"/>
      <c r="AV40" s="931"/>
      <c r="AW40" s="931"/>
      <c r="AX40" s="931"/>
      <c r="AY40" s="931"/>
      <c r="AZ40" s="931"/>
      <c r="BA40" s="931"/>
      <c r="BB40" s="931"/>
      <c r="BC40" s="931"/>
      <c r="BD40" s="931"/>
      <c r="BE40" s="931"/>
      <c r="BF40" s="931"/>
      <c r="BG40" s="931"/>
      <c r="BH40" s="931"/>
      <c r="BI40" s="931"/>
      <c r="BJ40" s="931"/>
      <c r="BK40" s="931"/>
      <c r="BL40" s="931"/>
      <c r="BM40" s="931"/>
      <c r="BN40" s="931"/>
      <c r="BO40" s="931"/>
      <c r="BP40" s="931"/>
      <c r="BQ40" s="931"/>
      <c r="BS40" s="930"/>
      <c r="BT40" s="930"/>
      <c r="BU40" s="930"/>
      <c r="BV40" s="930"/>
      <c r="BW40" s="930"/>
      <c r="BX40" s="930"/>
      <c r="BY40" s="930"/>
      <c r="BZ40" s="930"/>
      <c r="CA40" s="930"/>
      <c r="CB40" s="930"/>
      <c r="CC40" s="930"/>
      <c r="CD40" s="930"/>
      <c r="CE40" s="930"/>
      <c r="CF40" s="930"/>
      <c r="CG40" s="930"/>
      <c r="CH40" s="930"/>
      <c r="CI40" s="930"/>
      <c r="CJ40" s="930"/>
      <c r="CK40" s="930"/>
      <c r="CL40" s="930"/>
      <c r="CM40" s="930"/>
      <c r="CN40" s="930"/>
      <c r="CO40" s="930"/>
      <c r="CP40" s="930"/>
      <c r="CQ40" s="930"/>
      <c r="CR40" s="930"/>
      <c r="CS40" s="930"/>
      <c r="CT40" s="930"/>
      <c r="CU40" s="930"/>
      <c r="CV40" s="930"/>
      <c r="CW40" s="930"/>
      <c r="CX40" s="930"/>
      <c r="CY40" s="930"/>
      <c r="CZ40" s="930"/>
      <c r="DA40" s="930"/>
      <c r="DB40" s="930"/>
      <c r="DC40" s="930"/>
      <c r="DD40" s="930"/>
      <c r="DE40" s="930"/>
      <c r="DF40" s="930"/>
      <c r="DG40" s="930"/>
      <c r="DH40" s="930"/>
      <c r="DI40" s="930"/>
      <c r="DJ40" s="930"/>
      <c r="DK40" s="930"/>
      <c r="DL40" s="930"/>
      <c r="DM40" s="930"/>
      <c r="DN40" s="930"/>
      <c r="DO40" s="930"/>
      <c r="DP40" s="930"/>
      <c r="DQ40" s="930"/>
      <c r="DR40" s="930"/>
      <c r="DS40" s="930"/>
      <c r="DT40" s="930"/>
      <c r="DU40" s="930"/>
      <c r="DV40" s="930"/>
      <c r="DW40" s="930"/>
      <c r="DX40" s="930"/>
      <c r="DY40" s="930"/>
      <c r="DZ40" s="930"/>
      <c r="EA40" s="930"/>
      <c r="EB40" s="930"/>
      <c r="EC40" s="930"/>
      <c r="ED40" s="930"/>
      <c r="EE40" s="930"/>
      <c r="EF40" s="930"/>
      <c r="EG40" s="930"/>
      <c r="EJ40" s="525"/>
      <c r="EK40" s="525"/>
      <c r="EL40" s="525"/>
      <c r="EM40" s="525"/>
      <c r="EN40" s="525"/>
      <c r="EO40" s="525"/>
      <c r="EP40" s="525"/>
      <c r="EQ40" s="525"/>
      <c r="ER40" s="525"/>
      <c r="ES40" s="525"/>
      <c r="ET40" s="525"/>
      <c r="EU40" s="525"/>
      <c r="EV40" s="525"/>
      <c r="EW40" s="525"/>
      <c r="EX40" s="525"/>
      <c r="EY40" s="525"/>
      <c r="EZ40" s="525"/>
      <c r="FA40" s="525"/>
      <c r="FB40" s="525"/>
      <c r="FC40" s="525"/>
      <c r="FD40" s="525"/>
      <c r="FE40" s="525"/>
      <c r="FF40" s="525"/>
      <c r="FG40" s="525"/>
      <c r="FH40" s="525"/>
      <c r="FI40" s="525"/>
      <c r="FJ40" s="525"/>
      <c r="FK40" s="525"/>
      <c r="FL40" s="525"/>
      <c r="FM40" s="525"/>
      <c r="FN40" s="525"/>
      <c r="FO40" s="525"/>
      <c r="FP40" s="525"/>
      <c r="FQ40" s="525"/>
      <c r="FR40" s="525"/>
      <c r="FS40" s="525"/>
      <c r="FT40" s="525"/>
      <c r="FU40" s="525"/>
      <c r="FV40" s="525"/>
      <c r="FW40" s="525"/>
      <c r="FX40" s="525"/>
      <c r="FY40" s="525"/>
      <c r="FZ40" s="525"/>
      <c r="GA40" s="525"/>
      <c r="GB40" s="525"/>
      <c r="GC40" s="525"/>
      <c r="GD40" s="525"/>
      <c r="GE40" s="525"/>
      <c r="GF40" s="525"/>
      <c r="GG40" s="525"/>
      <c r="GH40" s="525"/>
      <c r="GI40" s="525"/>
      <c r="GJ40" s="525"/>
      <c r="GK40" s="525"/>
      <c r="GL40" s="525"/>
      <c r="GM40" s="525"/>
      <c r="GN40" s="525"/>
      <c r="GO40" s="525"/>
      <c r="GP40" s="525"/>
      <c r="GQ40" s="525"/>
      <c r="GR40" s="525"/>
      <c r="GS40" s="525"/>
      <c r="GT40" s="525"/>
      <c r="GU40" s="525"/>
      <c r="GV40" s="525"/>
      <c r="GW40" s="525"/>
      <c r="GX40" s="525"/>
    </row>
    <row r="41" spans="1:206" ht="7.9" customHeight="1">
      <c r="A41" s="832"/>
      <c r="B41" s="832"/>
      <c r="C41" s="832"/>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932"/>
      <c r="AS41" s="932"/>
      <c r="AT41" s="932"/>
      <c r="AU41" s="932"/>
      <c r="AV41" s="932"/>
      <c r="AW41" s="932"/>
      <c r="AX41" s="932"/>
      <c r="AY41" s="932"/>
      <c r="AZ41" s="932"/>
      <c r="BA41" s="932"/>
      <c r="BB41" s="932"/>
      <c r="BC41" s="932"/>
      <c r="BD41" s="932"/>
      <c r="BE41" s="932"/>
      <c r="BF41" s="932"/>
      <c r="BG41" s="932"/>
      <c r="BH41" s="932"/>
      <c r="BI41" s="932"/>
      <c r="BJ41" s="932"/>
      <c r="BK41" s="932"/>
      <c r="BL41" s="932"/>
      <c r="BM41" s="932"/>
      <c r="BN41" s="932"/>
      <c r="BO41" s="932"/>
      <c r="BP41" s="932"/>
      <c r="BQ41" s="932"/>
      <c r="BS41" s="930"/>
      <c r="BT41" s="930"/>
      <c r="BU41" s="930"/>
      <c r="BV41" s="930"/>
      <c r="BW41" s="930"/>
      <c r="BX41" s="930"/>
      <c r="BY41" s="930"/>
      <c r="BZ41" s="930"/>
      <c r="CA41" s="930"/>
      <c r="CB41" s="930"/>
      <c r="CC41" s="930"/>
      <c r="CD41" s="930"/>
      <c r="CE41" s="930"/>
      <c r="CF41" s="930"/>
      <c r="CG41" s="930"/>
      <c r="CH41" s="930"/>
      <c r="CI41" s="930"/>
      <c r="CJ41" s="930"/>
      <c r="CK41" s="930"/>
      <c r="CL41" s="930"/>
      <c r="CM41" s="930"/>
      <c r="CN41" s="930"/>
      <c r="CO41" s="930"/>
      <c r="CP41" s="930"/>
      <c r="CQ41" s="930"/>
      <c r="CR41" s="930"/>
      <c r="CS41" s="930"/>
      <c r="CT41" s="930"/>
      <c r="CU41" s="930"/>
      <c r="CV41" s="930"/>
      <c r="CW41" s="930"/>
      <c r="CX41" s="930"/>
      <c r="CY41" s="930"/>
      <c r="CZ41" s="930"/>
      <c r="DA41" s="930"/>
      <c r="DB41" s="930"/>
      <c r="DC41" s="930"/>
      <c r="DD41" s="930"/>
      <c r="DE41" s="930"/>
      <c r="DF41" s="930"/>
      <c r="DG41" s="930"/>
      <c r="DH41" s="930"/>
      <c r="DI41" s="930"/>
      <c r="DJ41" s="930"/>
      <c r="DK41" s="930"/>
      <c r="DL41" s="930"/>
      <c r="DM41" s="930"/>
      <c r="DN41" s="930"/>
      <c r="DO41" s="930"/>
      <c r="DP41" s="930"/>
      <c r="DQ41" s="930"/>
      <c r="DR41" s="930"/>
      <c r="DS41" s="930"/>
      <c r="DT41" s="930"/>
      <c r="DU41" s="930"/>
      <c r="DV41" s="930"/>
      <c r="DW41" s="930"/>
      <c r="DX41" s="930"/>
      <c r="DY41" s="930"/>
      <c r="DZ41" s="930"/>
      <c r="EA41" s="930"/>
      <c r="EB41" s="930"/>
      <c r="EC41" s="930"/>
      <c r="ED41" s="930"/>
      <c r="EE41" s="930"/>
      <c r="EF41" s="930"/>
      <c r="EG41" s="930"/>
      <c r="EJ41" s="525"/>
      <c r="EK41" s="525"/>
      <c r="EL41" s="525"/>
      <c r="EM41" s="525"/>
      <c r="EN41" s="525"/>
      <c r="EO41" s="525"/>
      <c r="EP41" s="525"/>
      <c r="EQ41" s="525"/>
      <c r="ER41" s="525"/>
      <c r="ES41" s="525"/>
      <c r="ET41" s="525"/>
      <c r="EU41" s="525"/>
      <c r="EV41" s="525"/>
      <c r="EW41" s="525"/>
      <c r="EX41" s="525"/>
      <c r="EY41" s="525"/>
      <c r="EZ41" s="525"/>
      <c r="FA41" s="525"/>
      <c r="FB41" s="525"/>
      <c r="FC41" s="525"/>
      <c r="FD41" s="525"/>
      <c r="FE41" s="525"/>
      <c r="FF41" s="525"/>
      <c r="FG41" s="525"/>
      <c r="FH41" s="525"/>
      <c r="FI41" s="525"/>
      <c r="FJ41" s="525"/>
      <c r="FK41" s="525"/>
      <c r="FL41" s="525"/>
      <c r="FM41" s="525"/>
      <c r="FN41" s="525"/>
      <c r="FO41" s="525"/>
      <c r="FP41" s="525"/>
      <c r="FQ41" s="525"/>
      <c r="FR41" s="525"/>
      <c r="FS41" s="525"/>
      <c r="FT41" s="525"/>
      <c r="FU41" s="525"/>
      <c r="FV41" s="525"/>
      <c r="FW41" s="525"/>
      <c r="FX41" s="525"/>
      <c r="FY41" s="525"/>
      <c r="FZ41" s="525"/>
      <c r="GA41" s="525"/>
      <c r="GB41" s="525"/>
      <c r="GC41" s="525"/>
      <c r="GD41" s="525"/>
      <c r="GE41" s="525"/>
      <c r="GF41" s="525"/>
      <c r="GG41" s="525"/>
      <c r="GH41" s="525"/>
      <c r="GI41" s="525"/>
      <c r="GJ41" s="525"/>
      <c r="GK41" s="525"/>
      <c r="GL41" s="525"/>
      <c r="GM41" s="525"/>
      <c r="GN41" s="525"/>
      <c r="GO41" s="525"/>
      <c r="GP41" s="525"/>
      <c r="GQ41" s="525"/>
      <c r="GR41" s="525"/>
      <c r="GS41" s="525"/>
      <c r="GT41" s="525"/>
      <c r="GU41" s="525"/>
      <c r="GV41" s="525"/>
      <c r="GW41" s="525"/>
      <c r="GX41" s="525"/>
    </row>
    <row r="42" spans="1:206" ht="7.9" customHeight="1">
      <c r="A42" s="832"/>
      <c r="B42" s="832"/>
      <c r="C42" s="832"/>
      <c r="D42" s="832"/>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933" t="s">
        <v>623</v>
      </c>
      <c r="AS42" s="933"/>
      <c r="AT42" s="933"/>
      <c r="AU42" s="933"/>
      <c r="AV42" s="933"/>
      <c r="AW42" s="933"/>
      <c r="AX42" s="933"/>
      <c r="AY42" s="933"/>
      <c r="AZ42" s="933"/>
      <c r="BA42" s="933"/>
      <c r="BB42" s="933"/>
      <c r="BC42" s="933"/>
      <c r="BD42" s="933"/>
      <c r="BE42" s="934" t="s">
        <v>625</v>
      </c>
      <c r="BF42" s="934"/>
      <c r="BG42" s="934"/>
      <c r="BH42" s="934"/>
      <c r="BI42" s="934"/>
      <c r="BJ42" s="934"/>
      <c r="BK42" s="934"/>
      <c r="BL42" s="934"/>
      <c r="BM42" s="934"/>
      <c r="BN42" s="934"/>
      <c r="BO42" s="934"/>
      <c r="BP42" s="934"/>
      <c r="BQ42" s="934"/>
      <c r="BS42" s="930"/>
      <c r="BT42" s="930"/>
      <c r="BU42" s="930"/>
      <c r="BV42" s="930"/>
      <c r="BW42" s="930"/>
      <c r="BX42" s="930"/>
      <c r="BY42" s="930"/>
      <c r="BZ42" s="930"/>
      <c r="CA42" s="930"/>
      <c r="CB42" s="930"/>
      <c r="CC42" s="930"/>
      <c r="CD42" s="930"/>
      <c r="CE42" s="930"/>
      <c r="CF42" s="930"/>
      <c r="CG42" s="930"/>
      <c r="CH42" s="930"/>
      <c r="CI42" s="930"/>
      <c r="CJ42" s="930"/>
      <c r="CK42" s="930"/>
      <c r="CL42" s="930"/>
      <c r="CM42" s="930"/>
      <c r="CN42" s="930"/>
      <c r="CO42" s="930"/>
      <c r="CP42" s="930"/>
      <c r="CQ42" s="930"/>
      <c r="CR42" s="930"/>
      <c r="CS42" s="930"/>
      <c r="CT42" s="930"/>
      <c r="CU42" s="930"/>
      <c r="CV42" s="930"/>
      <c r="CW42" s="930"/>
      <c r="CX42" s="930"/>
      <c r="CY42" s="930"/>
      <c r="CZ42" s="930"/>
      <c r="DA42" s="930"/>
      <c r="DB42" s="930"/>
      <c r="DC42" s="930"/>
      <c r="DD42" s="930"/>
      <c r="DE42" s="930"/>
      <c r="DF42" s="930"/>
      <c r="DG42" s="930"/>
      <c r="DH42" s="930"/>
      <c r="DI42" s="930"/>
      <c r="DJ42" s="930"/>
      <c r="DK42" s="930"/>
      <c r="DL42" s="930"/>
      <c r="DM42" s="930"/>
      <c r="DN42" s="930"/>
      <c r="DO42" s="930"/>
      <c r="DP42" s="930"/>
      <c r="DQ42" s="930"/>
      <c r="DR42" s="930"/>
      <c r="DS42" s="930"/>
      <c r="DT42" s="930"/>
      <c r="DU42" s="930"/>
      <c r="DV42" s="930"/>
      <c r="DW42" s="930"/>
      <c r="DX42" s="930"/>
      <c r="DY42" s="930"/>
      <c r="DZ42" s="930"/>
      <c r="EA42" s="930"/>
      <c r="EB42" s="930"/>
      <c r="EC42" s="930"/>
      <c r="ED42" s="930"/>
      <c r="EE42" s="930"/>
      <c r="EF42" s="930"/>
      <c r="EG42" s="930"/>
      <c r="EJ42" s="525"/>
      <c r="EK42" s="525"/>
      <c r="EL42" s="525"/>
      <c r="EM42" s="525"/>
      <c r="EN42" s="525"/>
      <c r="EO42" s="525"/>
      <c r="EP42" s="525"/>
      <c r="EQ42" s="525"/>
      <c r="ER42" s="525"/>
      <c r="ES42" s="525"/>
      <c r="ET42" s="525"/>
      <c r="EU42" s="525"/>
      <c r="EV42" s="525"/>
      <c r="EW42" s="525"/>
      <c r="EX42" s="525"/>
      <c r="EY42" s="525"/>
      <c r="EZ42" s="525"/>
      <c r="FA42" s="525"/>
      <c r="FB42" s="525"/>
      <c r="FC42" s="525"/>
      <c r="FD42" s="525"/>
      <c r="FE42" s="525"/>
      <c r="FF42" s="525"/>
      <c r="FG42" s="525"/>
      <c r="FH42" s="525"/>
      <c r="FI42" s="525"/>
      <c r="FJ42" s="525"/>
      <c r="FK42" s="525"/>
      <c r="FL42" s="525"/>
      <c r="FM42" s="525"/>
      <c r="FN42" s="525"/>
      <c r="FO42" s="525"/>
      <c r="FP42" s="525"/>
      <c r="FQ42" s="525"/>
      <c r="FR42" s="525"/>
      <c r="FS42" s="525"/>
      <c r="FT42" s="525"/>
      <c r="FU42" s="525"/>
      <c r="FV42" s="525"/>
      <c r="FW42" s="525"/>
      <c r="FX42" s="525"/>
      <c r="FY42" s="525"/>
      <c r="FZ42" s="525"/>
      <c r="GA42" s="525"/>
      <c r="GB42" s="525"/>
      <c r="GC42" s="525"/>
      <c r="GD42" s="525"/>
      <c r="GE42" s="525"/>
      <c r="GF42" s="525"/>
      <c r="GG42" s="525"/>
      <c r="GH42" s="525"/>
      <c r="GI42" s="525"/>
      <c r="GJ42" s="525"/>
      <c r="GK42" s="525"/>
      <c r="GL42" s="525"/>
      <c r="GM42" s="525"/>
      <c r="GN42" s="525"/>
      <c r="GO42" s="525"/>
      <c r="GP42" s="525"/>
      <c r="GQ42" s="525"/>
      <c r="GR42" s="525"/>
      <c r="GS42" s="525"/>
      <c r="GT42" s="525"/>
      <c r="GU42" s="525"/>
      <c r="GV42" s="525"/>
      <c r="GW42" s="525"/>
      <c r="GX42" s="525"/>
    </row>
    <row r="43" spans="1:206" ht="7.9" customHeight="1">
      <c r="A43" s="832"/>
      <c r="B43" s="832"/>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931"/>
      <c r="AS43" s="931"/>
      <c r="AT43" s="931"/>
      <c r="AU43" s="931"/>
      <c r="AV43" s="931"/>
      <c r="AW43" s="931"/>
      <c r="AX43" s="931"/>
      <c r="AY43" s="931"/>
      <c r="AZ43" s="931"/>
      <c r="BA43" s="931"/>
      <c r="BB43" s="931"/>
      <c r="BC43" s="931"/>
      <c r="BD43" s="931"/>
      <c r="BE43" s="935"/>
      <c r="BF43" s="935"/>
      <c r="BG43" s="935"/>
      <c r="BH43" s="935"/>
      <c r="BI43" s="935"/>
      <c r="BJ43" s="935"/>
      <c r="BK43" s="935"/>
      <c r="BL43" s="935"/>
      <c r="BM43" s="935"/>
      <c r="BN43" s="935"/>
      <c r="BO43" s="935"/>
      <c r="BP43" s="935"/>
      <c r="BQ43" s="935"/>
      <c r="BS43" s="930"/>
      <c r="BT43" s="930"/>
      <c r="BU43" s="930"/>
      <c r="BV43" s="930"/>
      <c r="BW43" s="930"/>
      <c r="BX43" s="930"/>
      <c r="BY43" s="930"/>
      <c r="BZ43" s="930"/>
      <c r="CA43" s="930"/>
      <c r="CB43" s="930"/>
      <c r="CC43" s="930"/>
      <c r="CD43" s="930"/>
      <c r="CE43" s="930"/>
      <c r="CF43" s="930"/>
      <c r="CG43" s="930"/>
      <c r="CH43" s="930"/>
      <c r="CI43" s="930"/>
      <c r="CJ43" s="930"/>
      <c r="CK43" s="930"/>
      <c r="CL43" s="930"/>
      <c r="CM43" s="930"/>
      <c r="CN43" s="930"/>
      <c r="CO43" s="930"/>
      <c r="CP43" s="930"/>
      <c r="CQ43" s="930"/>
      <c r="CR43" s="930"/>
      <c r="CS43" s="930"/>
      <c r="CT43" s="930"/>
      <c r="CU43" s="930"/>
      <c r="CV43" s="930"/>
      <c r="CW43" s="930"/>
      <c r="CX43" s="930"/>
      <c r="CY43" s="930"/>
      <c r="CZ43" s="930"/>
      <c r="DA43" s="930"/>
      <c r="DB43" s="930"/>
      <c r="DC43" s="930"/>
      <c r="DD43" s="930"/>
      <c r="DE43" s="930"/>
      <c r="DF43" s="930"/>
      <c r="DG43" s="930"/>
      <c r="DH43" s="930"/>
      <c r="DI43" s="930"/>
      <c r="DJ43" s="930"/>
      <c r="DK43" s="930"/>
      <c r="DL43" s="930"/>
      <c r="DM43" s="930"/>
      <c r="DN43" s="930"/>
      <c r="DO43" s="930"/>
      <c r="DP43" s="930"/>
      <c r="DQ43" s="930"/>
      <c r="DR43" s="930"/>
      <c r="DS43" s="930"/>
      <c r="DT43" s="930"/>
      <c r="DU43" s="930"/>
      <c r="DV43" s="930"/>
      <c r="DW43" s="930"/>
      <c r="DX43" s="930"/>
      <c r="DY43" s="930"/>
      <c r="DZ43" s="930"/>
      <c r="EA43" s="930"/>
      <c r="EB43" s="930"/>
      <c r="EC43" s="930"/>
      <c r="ED43" s="930"/>
      <c r="EE43" s="930"/>
      <c r="EF43" s="930"/>
      <c r="EG43" s="930"/>
      <c r="EJ43" s="525"/>
      <c r="EK43" s="525"/>
      <c r="EL43" s="525"/>
      <c r="EM43" s="525"/>
      <c r="EN43" s="525"/>
      <c r="EO43" s="525"/>
      <c r="EP43" s="525"/>
      <c r="EQ43" s="525"/>
      <c r="ER43" s="525"/>
      <c r="ES43" s="525"/>
      <c r="ET43" s="525"/>
      <c r="EU43" s="525"/>
      <c r="EV43" s="525"/>
      <c r="EW43" s="525"/>
      <c r="EX43" s="525"/>
      <c r="EY43" s="525"/>
      <c r="EZ43" s="525"/>
      <c r="FA43" s="525"/>
      <c r="FB43" s="525"/>
      <c r="FC43" s="525"/>
      <c r="FD43" s="525"/>
      <c r="FE43" s="525"/>
      <c r="FF43" s="525"/>
      <c r="FG43" s="525"/>
      <c r="FH43" s="525"/>
      <c r="FI43" s="525"/>
      <c r="FJ43" s="525"/>
      <c r="FK43" s="525"/>
      <c r="FL43" s="525"/>
      <c r="FM43" s="525"/>
      <c r="FN43" s="525"/>
      <c r="FO43" s="525"/>
      <c r="FP43" s="525"/>
      <c r="FQ43" s="525"/>
      <c r="FR43" s="525"/>
      <c r="FS43" s="525"/>
      <c r="FT43" s="525"/>
      <c r="FU43" s="525"/>
      <c r="FV43" s="525"/>
      <c r="FW43" s="525"/>
      <c r="FX43" s="525"/>
      <c r="FY43" s="525"/>
      <c r="FZ43" s="525"/>
      <c r="GA43" s="525"/>
      <c r="GB43" s="525"/>
      <c r="GC43" s="525"/>
      <c r="GD43" s="525"/>
      <c r="GE43" s="525"/>
      <c r="GF43" s="525"/>
      <c r="GG43" s="525"/>
      <c r="GH43" s="525"/>
      <c r="GI43" s="525"/>
      <c r="GJ43" s="525"/>
      <c r="GK43" s="525"/>
      <c r="GL43" s="525"/>
      <c r="GM43" s="525"/>
      <c r="GN43" s="525"/>
      <c r="GO43" s="525"/>
      <c r="GP43" s="525"/>
      <c r="GQ43" s="525"/>
      <c r="GR43" s="525"/>
      <c r="GS43" s="525"/>
      <c r="GT43" s="525"/>
      <c r="GU43" s="525"/>
      <c r="GV43" s="525"/>
      <c r="GW43" s="525"/>
      <c r="GX43" s="525"/>
    </row>
    <row r="44" spans="1:206" ht="7.9" customHeight="1">
      <c r="A44" s="832"/>
      <c r="B44" s="832"/>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931"/>
      <c r="AS44" s="931"/>
      <c r="AT44" s="931"/>
      <c r="AU44" s="931"/>
      <c r="AV44" s="931"/>
      <c r="AW44" s="931"/>
      <c r="AX44" s="931"/>
      <c r="AY44" s="931"/>
      <c r="AZ44" s="931"/>
      <c r="BA44" s="931"/>
      <c r="BB44" s="931"/>
      <c r="BC44" s="931"/>
      <c r="BD44" s="931"/>
      <c r="BE44" s="935"/>
      <c r="BF44" s="935"/>
      <c r="BG44" s="935"/>
      <c r="BH44" s="935"/>
      <c r="BI44" s="935"/>
      <c r="BJ44" s="935"/>
      <c r="BK44" s="935"/>
      <c r="BL44" s="935"/>
      <c r="BM44" s="935"/>
      <c r="BN44" s="935"/>
      <c r="BO44" s="935"/>
      <c r="BP44" s="935"/>
      <c r="BQ44" s="935"/>
      <c r="BS44" s="930"/>
      <c r="BT44" s="930"/>
      <c r="BU44" s="930"/>
      <c r="BV44" s="930"/>
      <c r="BW44" s="930"/>
      <c r="BX44" s="930"/>
      <c r="BY44" s="930"/>
      <c r="BZ44" s="930"/>
      <c r="CA44" s="930"/>
      <c r="CB44" s="930"/>
      <c r="CC44" s="930"/>
      <c r="CD44" s="930"/>
      <c r="CE44" s="930"/>
      <c r="CF44" s="930"/>
      <c r="CG44" s="930"/>
      <c r="CH44" s="930"/>
      <c r="CI44" s="930"/>
      <c r="CJ44" s="930"/>
      <c r="CK44" s="930"/>
      <c r="CL44" s="930"/>
      <c r="CM44" s="930"/>
      <c r="CN44" s="930"/>
      <c r="CO44" s="930"/>
      <c r="CP44" s="930"/>
      <c r="CQ44" s="930"/>
      <c r="CR44" s="930"/>
      <c r="CS44" s="930"/>
      <c r="CT44" s="930"/>
      <c r="CU44" s="930"/>
      <c r="CV44" s="930"/>
      <c r="CW44" s="930"/>
      <c r="CX44" s="930"/>
      <c r="CY44" s="930"/>
      <c r="CZ44" s="930"/>
      <c r="DA44" s="930"/>
      <c r="DB44" s="930"/>
      <c r="DC44" s="930"/>
      <c r="DD44" s="930"/>
      <c r="DE44" s="930"/>
      <c r="DF44" s="930"/>
      <c r="DG44" s="930"/>
      <c r="DH44" s="930"/>
      <c r="DI44" s="930"/>
      <c r="DJ44" s="930"/>
      <c r="DK44" s="930"/>
      <c r="DL44" s="930"/>
      <c r="DM44" s="930"/>
      <c r="DN44" s="930"/>
      <c r="DO44" s="930"/>
      <c r="DP44" s="930"/>
      <c r="DQ44" s="930"/>
      <c r="DR44" s="930"/>
      <c r="DS44" s="930"/>
      <c r="DT44" s="930"/>
      <c r="DU44" s="930"/>
      <c r="DV44" s="930"/>
      <c r="DW44" s="930"/>
      <c r="DX44" s="930"/>
      <c r="DY44" s="930"/>
      <c r="DZ44" s="930"/>
      <c r="EA44" s="930"/>
      <c r="EB44" s="930"/>
      <c r="EC44" s="930"/>
      <c r="ED44" s="930"/>
      <c r="EE44" s="930"/>
      <c r="EF44" s="930"/>
      <c r="EG44" s="930"/>
      <c r="EJ44" s="525"/>
      <c r="EK44" s="525"/>
      <c r="EL44" s="525"/>
      <c r="EM44" s="525"/>
      <c r="EN44" s="525"/>
      <c r="EO44" s="525"/>
      <c r="EP44" s="525"/>
      <c r="EQ44" s="525"/>
      <c r="ER44" s="525"/>
      <c r="ES44" s="525"/>
      <c r="ET44" s="525"/>
      <c r="EU44" s="525"/>
      <c r="EV44" s="525"/>
      <c r="EW44" s="525"/>
      <c r="EX44" s="525"/>
      <c r="EY44" s="525"/>
      <c r="EZ44" s="525"/>
      <c r="FA44" s="525"/>
      <c r="FB44" s="525"/>
      <c r="FC44" s="525"/>
      <c r="FD44" s="525"/>
      <c r="FE44" s="525"/>
      <c r="FF44" s="525"/>
      <c r="FG44" s="525"/>
      <c r="FH44" s="525"/>
      <c r="FI44" s="525"/>
      <c r="FJ44" s="525"/>
      <c r="FK44" s="525"/>
      <c r="FL44" s="525"/>
      <c r="FM44" s="525"/>
      <c r="FN44" s="525"/>
      <c r="FO44" s="525"/>
      <c r="FP44" s="525"/>
      <c r="FQ44" s="525"/>
      <c r="FR44" s="525"/>
      <c r="FS44" s="525"/>
      <c r="FT44" s="525"/>
      <c r="FU44" s="525"/>
      <c r="FV44" s="525"/>
      <c r="FW44" s="525"/>
      <c r="FX44" s="525"/>
      <c r="FY44" s="525"/>
      <c r="FZ44" s="525"/>
      <c r="GA44" s="525"/>
      <c r="GB44" s="525"/>
      <c r="GC44" s="525"/>
      <c r="GD44" s="525"/>
      <c r="GE44" s="525"/>
      <c r="GF44" s="525"/>
      <c r="GG44" s="525"/>
      <c r="GH44" s="525"/>
      <c r="GI44" s="525"/>
      <c r="GJ44" s="525"/>
      <c r="GK44" s="525"/>
      <c r="GL44" s="525"/>
      <c r="GM44" s="525"/>
      <c r="GN44" s="525"/>
      <c r="GO44" s="525"/>
      <c r="GP44" s="525"/>
      <c r="GQ44" s="525"/>
      <c r="GR44" s="525"/>
      <c r="GS44" s="525"/>
      <c r="GT44" s="525"/>
      <c r="GU44" s="525"/>
      <c r="GV44" s="525"/>
      <c r="GW44" s="525"/>
      <c r="GX44" s="525"/>
    </row>
    <row r="45" spans="1:206" ht="7.9" customHeight="1">
      <c r="A45" s="832" t="s">
        <v>629</v>
      </c>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931" t="s">
        <v>627</v>
      </c>
      <c r="AS45" s="931"/>
      <c r="AT45" s="931"/>
      <c r="AU45" s="931"/>
      <c r="AV45" s="931"/>
      <c r="AW45" s="931"/>
      <c r="AX45" s="931"/>
      <c r="AY45" s="931"/>
      <c r="AZ45" s="931"/>
      <c r="BA45" s="931"/>
      <c r="BB45" s="931"/>
      <c r="BC45" s="931"/>
      <c r="BD45" s="931"/>
      <c r="BE45" s="931" t="s">
        <v>628</v>
      </c>
      <c r="BF45" s="931"/>
      <c r="BG45" s="931"/>
      <c r="BH45" s="931"/>
      <c r="BI45" s="931"/>
      <c r="BJ45" s="931"/>
      <c r="BK45" s="931"/>
      <c r="BL45" s="931"/>
      <c r="BM45" s="931"/>
      <c r="BN45" s="931"/>
      <c r="BO45" s="931"/>
      <c r="BP45" s="931"/>
      <c r="BQ45" s="931"/>
      <c r="BS45" s="930"/>
      <c r="BT45" s="930"/>
      <c r="BU45" s="930"/>
      <c r="BV45" s="930"/>
      <c r="BW45" s="930"/>
      <c r="BX45" s="930"/>
      <c r="BY45" s="930"/>
      <c r="BZ45" s="930"/>
      <c r="CA45" s="930"/>
      <c r="CB45" s="930"/>
      <c r="CC45" s="930"/>
      <c r="CD45" s="930"/>
      <c r="CE45" s="930"/>
      <c r="CF45" s="930"/>
      <c r="CG45" s="930"/>
      <c r="CH45" s="930"/>
      <c r="CI45" s="930"/>
      <c r="CJ45" s="930"/>
      <c r="CK45" s="930"/>
      <c r="CL45" s="930"/>
      <c r="CM45" s="930"/>
      <c r="CN45" s="930"/>
      <c r="CO45" s="930"/>
      <c r="CP45" s="930"/>
      <c r="CQ45" s="930"/>
      <c r="CR45" s="930"/>
      <c r="CS45" s="930"/>
      <c r="CT45" s="930"/>
      <c r="CU45" s="930"/>
      <c r="CV45" s="930"/>
      <c r="CW45" s="930"/>
      <c r="CX45" s="930"/>
      <c r="CY45" s="930"/>
      <c r="CZ45" s="930"/>
      <c r="DA45" s="930"/>
      <c r="DB45" s="930"/>
      <c r="DC45" s="930"/>
      <c r="DD45" s="930"/>
      <c r="DE45" s="930"/>
      <c r="DF45" s="930"/>
      <c r="DG45" s="930"/>
      <c r="DH45" s="930"/>
      <c r="DI45" s="930"/>
      <c r="DJ45" s="930"/>
      <c r="DK45" s="930"/>
      <c r="DL45" s="930"/>
      <c r="DM45" s="930"/>
      <c r="DN45" s="930"/>
      <c r="DO45" s="930"/>
      <c r="DP45" s="930"/>
      <c r="DQ45" s="930"/>
      <c r="DR45" s="930"/>
      <c r="DS45" s="930"/>
      <c r="DT45" s="930"/>
      <c r="DU45" s="930"/>
      <c r="DV45" s="930"/>
      <c r="DW45" s="930"/>
      <c r="DX45" s="930"/>
      <c r="DY45" s="930"/>
      <c r="DZ45" s="930"/>
      <c r="EA45" s="930"/>
      <c r="EB45" s="930"/>
      <c r="EC45" s="930"/>
      <c r="ED45" s="930"/>
      <c r="EE45" s="930"/>
      <c r="EF45" s="930"/>
      <c r="EG45" s="930"/>
      <c r="EJ45" s="525"/>
      <c r="EK45" s="525"/>
      <c r="EL45" s="525"/>
      <c r="EM45" s="525"/>
      <c r="EN45" s="525"/>
      <c r="EO45" s="525"/>
      <c r="EP45" s="525"/>
      <c r="EQ45" s="525"/>
      <c r="ER45" s="525"/>
      <c r="ES45" s="525"/>
      <c r="ET45" s="525"/>
      <c r="EU45" s="525"/>
      <c r="EV45" s="525"/>
      <c r="EW45" s="525"/>
      <c r="EX45" s="525"/>
      <c r="EY45" s="525"/>
      <c r="EZ45" s="525"/>
      <c r="FA45" s="525"/>
      <c r="FB45" s="525"/>
      <c r="FC45" s="525"/>
      <c r="FD45" s="525"/>
      <c r="FE45" s="525"/>
      <c r="FF45" s="525"/>
      <c r="FG45" s="525"/>
      <c r="FH45" s="525"/>
      <c r="FI45" s="525"/>
      <c r="FJ45" s="525"/>
      <c r="FK45" s="525"/>
      <c r="FL45" s="525"/>
      <c r="FM45" s="525"/>
      <c r="FN45" s="525"/>
      <c r="FO45" s="525"/>
      <c r="FP45" s="525"/>
      <c r="FQ45" s="525"/>
      <c r="FR45" s="525"/>
      <c r="FS45" s="525"/>
      <c r="FT45" s="525"/>
      <c r="FU45" s="525"/>
      <c r="FV45" s="525"/>
      <c r="FW45" s="525"/>
      <c r="FX45" s="525"/>
      <c r="FY45" s="525"/>
      <c r="FZ45" s="525"/>
      <c r="GA45" s="525"/>
      <c r="GB45" s="525"/>
      <c r="GC45" s="525"/>
      <c r="GD45" s="525"/>
      <c r="GE45" s="525"/>
      <c r="GF45" s="525"/>
      <c r="GG45" s="525"/>
      <c r="GH45" s="525"/>
      <c r="GI45" s="525"/>
      <c r="GJ45" s="525"/>
      <c r="GK45" s="525"/>
      <c r="GL45" s="525"/>
      <c r="GM45" s="525"/>
      <c r="GN45" s="525"/>
      <c r="GO45" s="525"/>
      <c r="GP45" s="525"/>
      <c r="GQ45" s="525"/>
      <c r="GR45" s="525"/>
      <c r="GS45" s="525"/>
      <c r="GT45" s="525"/>
      <c r="GU45" s="525"/>
      <c r="GV45" s="525"/>
      <c r="GW45" s="525"/>
      <c r="GX45" s="525"/>
    </row>
    <row r="46" spans="1:206" ht="7.9" customHeight="1">
      <c r="A46" s="832"/>
      <c r="B46" s="832"/>
      <c r="C46" s="832"/>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931"/>
      <c r="AS46" s="931"/>
      <c r="AT46" s="931"/>
      <c r="AU46" s="931"/>
      <c r="AV46" s="931"/>
      <c r="AW46" s="931"/>
      <c r="AX46" s="931"/>
      <c r="AY46" s="931"/>
      <c r="AZ46" s="931"/>
      <c r="BA46" s="931"/>
      <c r="BB46" s="931"/>
      <c r="BC46" s="931"/>
      <c r="BD46" s="931"/>
      <c r="BE46" s="931"/>
      <c r="BF46" s="931"/>
      <c r="BG46" s="931"/>
      <c r="BH46" s="931"/>
      <c r="BI46" s="931"/>
      <c r="BJ46" s="931"/>
      <c r="BK46" s="931"/>
      <c r="BL46" s="931"/>
      <c r="BM46" s="931"/>
      <c r="BN46" s="931"/>
      <c r="BO46" s="931"/>
      <c r="BP46" s="931"/>
      <c r="BQ46" s="931"/>
      <c r="BS46" s="930"/>
      <c r="BT46" s="930"/>
      <c r="BU46" s="930"/>
      <c r="BV46" s="930"/>
      <c r="BW46" s="930"/>
      <c r="BX46" s="930"/>
      <c r="BY46" s="930"/>
      <c r="BZ46" s="930"/>
      <c r="CA46" s="930"/>
      <c r="CB46" s="930"/>
      <c r="CC46" s="930"/>
      <c r="CD46" s="930"/>
      <c r="CE46" s="930"/>
      <c r="CF46" s="930"/>
      <c r="CG46" s="930"/>
      <c r="CH46" s="930"/>
      <c r="CI46" s="930"/>
      <c r="CJ46" s="930"/>
      <c r="CK46" s="930"/>
      <c r="CL46" s="930"/>
      <c r="CM46" s="930"/>
      <c r="CN46" s="930"/>
      <c r="CO46" s="930"/>
      <c r="CP46" s="930"/>
      <c r="CQ46" s="930"/>
      <c r="CR46" s="930"/>
      <c r="CS46" s="930"/>
      <c r="CT46" s="930"/>
      <c r="CU46" s="930"/>
      <c r="CV46" s="930"/>
      <c r="CW46" s="930"/>
      <c r="CX46" s="930"/>
      <c r="CY46" s="930"/>
      <c r="CZ46" s="930"/>
      <c r="DA46" s="930"/>
      <c r="DB46" s="930"/>
      <c r="DC46" s="930"/>
      <c r="DD46" s="930"/>
      <c r="DE46" s="930"/>
      <c r="DF46" s="930"/>
      <c r="DG46" s="930"/>
      <c r="DH46" s="930"/>
      <c r="DI46" s="930"/>
      <c r="DJ46" s="930"/>
      <c r="DK46" s="930"/>
      <c r="DL46" s="930"/>
      <c r="DM46" s="930"/>
      <c r="DN46" s="930"/>
      <c r="DO46" s="930"/>
      <c r="DP46" s="930"/>
      <c r="DQ46" s="930"/>
      <c r="DR46" s="930"/>
      <c r="DS46" s="930"/>
      <c r="DT46" s="930"/>
      <c r="DU46" s="930"/>
      <c r="DV46" s="930"/>
      <c r="DW46" s="930"/>
      <c r="DX46" s="930"/>
      <c r="DY46" s="930"/>
      <c r="DZ46" s="930"/>
      <c r="EA46" s="930"/>
      <c r="EB46" s="930"/>
      <c r="EC46" s="930"/>
      <c r="ED46" s="930"/>
      <c r="EE46" s="930"/>
      <c r="EF46" s="930"/>
      <c r="EG46" s="930"/>
      <c r="EJ46" s="525"/>
      <c r="EK46" s="525"/>
      <c r="EL46" s="525"/>
      <c r="EM46" s="525"/>
      <c r="EN46" s="525"/>
      <c r="EO46" s="525"/>
      <c r="EP46" s="525"/>
      <c r="EQ46" s="525"/>
      <c r="ER46" s="525"/>
      <c r="ES46" s="525"/>
      <c r="ET46" s="525"/>
      <c r="EU46" s="525"/>
      <c r="EV46" s="525"/>
      <c r="EW46" s="525"/>
      <c r="EX46" s="525"/>
      <c r="EY46" s="525"/>
      <c r="EZ46" s="525"/>
      <c r="FA46" s="525"/>
      <c r="FB46" s="525"/>
      <c r="FC46" s="525"/>
      <c r="FD46" s="525"/>
      <c r="FE46" s="525"/>
      <c r="FF46" s="525"/>
      <c r="FG46" s="525"/>
      <c r="FH46" s="525"/>
      <c r="FI46" s="525"/>
      <c r="FJ46" s="525"/>
      <c r="FK46" s="525"/>
      <c r="FL46" s="525"/>
      <c r="FM46" s="525"/>
      <c r="FN46" s="525"/>
      <c r="FO46" s="525"/>
      <c r="FP46" s="525"/>
      <c r="FQ46" s="525"/>
      <c r="FR46" s="525"/>
      <c r="FS46" s="525"/>
      <c r="FT46" s="525"/>
      <c r="FU46" s="525"/>
      <c r="FV46" s="525"/>
      <c r="FW46" s="525"/>
      <c r="FX46" s="525"/>
      <c r="FY46" s="525"/>
      <c r="FZ46" s="525"/>
      <c r="GA46" s="525"/>
      <c r="GB46" s="525"/>
      <c r="GC46" s="525"/>
      <c r="GD46" s="525"/>
      <c r="GE46" s="525"/>
      <c r="GF46" s="525"/>
      <c r="GG46" s="525"/>
      <c r="GH46" s="525"/>
      <c r="GI46" s="525"/>
      <c r="GJ46" s="525"/>
      <c r="GK46" s="525"/>
      <c r="GL46" s="525"/>
      <c r="GM46" s="525"/>
      <c r="GN46" s="525"/>
      <c r="GO46" s="525"/>
      <c r="GP46" s="525"/>
      <c r="GQ46" s="525"/>
      <c r="GR46" s="525"/>
      <c r="GS46" s="525"/>
      <c r="GT46" s="525"/>
      <c r="GU46" s="525"/>
      <c r="GV46" s="525"/>
      <c r="GW46" s="525"/>
      <c r="GX46" s="525"/>
    </row>
    <row r="47" spans="1:206" ht="7.9" customHeight="1">
      <c r="A47" s="832"/>
      <c r="B47" s="832"/>
      <c r="C47" s="832"/>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932"/>
      <c r="AS47" s="932"/>
      <c r="AT47" s="932"/>
      <c r="AU47" s="932"/>
      <c r="AV47" s="932"/>
      <c r="AW47" s="932"/>
      <c r="AX47" s="932"/>
      <c r="AY47" s="932"/>
      <c r="AZ47" s="932"/>
      <c r="BA47" s="932"/>
      <c r="BB47" s="932"/>
      <c r="BC47" s="932"/>
      <c r="BD47" s="932"/>
      <c r="BE47" s="932"/>
      <c r="BF47" s="932"/>
      <c r="BG47" s="932"/>
      <c r="BH47" s="932"/>
      <c r="BI47" s="932"/>
      <c r="BJ47" s="932"/>
      <c r="BK47" s="932"/>
      <c r="BL47" s="932"/>
      <c r="BM47" s="932"/>
      <c r="BN47" s="932"/>
      <c r="BO47" s="932"/>
      <c r="BP47" s="932"/>
      <c r="BQ47" s="932"/>
      <c r="BS47" s="930"/>
      <c r="BT47" s="930"/>
      <c r="BU47" s="930"/>
      <c r="BV47" s="930"/>
      <c r="BW47" s="930"/>
      <c r="BX47" s="930"/>
      <c r="BY47" s="930"/>
      <c r="BZ47" s="930"/>
      <c r="CA47" s="930"/>
      <c r="CB47" s="930"/>
      <c r="CC47" s="930"/>
      <c r="CD47" s="930"/>
      <c r="CE47" s="930"/>
      <c r="CF47" s="930"/>
      <c r="CG47" s="930"/>
      <c r="CH47" s="930"/>
      <c r="CI47" s="930"/>
      <c r="CJ47" s="930"/>
      <c r="CK47" s="930"/>
      <c r="CL47" s="930"/>
      <c r="CM47" s="930"/>
      <c r="CN47" s="930"/>
      <c r="CO47" s="930"/>
      <c r="CP47" s="930"/>
      <c r="CQ47" s="930"/>
      <c r="CR47" s="930"/>
      <c r="CS47" s="930"/>
      <c r="CT47" s="930"/>
      <c r="CU47" s="930"/>
      <c r="CV47" s="930"/>
      <c r="CW47" s="930"/>
      <c r="CX47" s="930"/>
      <c r="CY47" s="930"/>
      <c r="CZ47" s="930"/>
      <c r="DA47" s="930"/>
      <c r="DB47" s="930"/>
      <c r="DC47" s="930"/>
      <c r="DD47" s="930"/>
      <c r="DE47" s="930"/>
      <c r="DF47" s="930"/>
      <c r="DG47" s="930"/>
      <c r="DH47" s="930"/>
      <c r="DI47" s="930"/>
      <c r="DJ47" s="930"/>
      <c r="DK47" s="930"/>
      <c r="DL47" s="930"/>
      <c r="DM47" s="930"/>
      <c r="DN47" s="930"/>
      <c r="DO47" s="930"/>
      <c r="DP47" s="930"/>
      <c r="DQ47" s="930"/>
      <c r="DR47" s="930"/>
      <c r="DS47" s="930"/>
      <c r="DT47" s="930"/>
      <c r="DU47" s="930"/>
      <c r="DV47" s="930"/>
      <c r="DW47" s="930"/>
      <c r="DX47" s="930"/>
      <c r="DY47" s="930"/>
      <c r="DZ47" s="930"/>
      <c r="EA47" s="930"/>
      <c r="EB47" s="930"/>
      <c r="EC47" s="930"/>
      <c r="ED47" s="930"/>
      <c r="EE47" s="930"/>
      <c r="EF47" s="930"/>
      <c r="EG47" s="930"/>
      <c r="EJ47" s="525"/>
      <c r="EK47" s="525"/>
      <c r="EL47" s="525"/>
      <c r="EM47" s="525"/>
      <c r="EN47" s="525"/>
      <c r="EO47" s="525"/>
      <c r="EP47" s="525"/>
      <c r="EQ47" s="525"/>
      <c r="ER47" s="525"/>
      <c r="ES47" s="525"/>
      <c r="ET47" s="525"/>
      <c r="EU47" s="525"/>
      <c r="EV47" s="525"/>
      <c r="EW47" s="525"/>
      <c r="EX47" s="525"/>
      <c r="EY47" s="525"/>
      <c r="EZ47" s="525"/>
      <c r="FA47" s="525"/>
      <c r="FB47" s="525"/>
      <c r="FC47" s="525"/>
      <c r="FD47" s="525"/>
      <c r="FE47" s="525"/>
      <c r="FF47" s="525"/>
      <c r="FG47" s="525"/>
      <c r="FH47" s="525"/>
      <c r="FI47" s="525"/>
      <c r="FJ47" s="525"/>
      <c r="FK47" s="525"/>
      <c r="FL47" s="525"/>
      <c r="FM47" s="525"/>
      <c r="FN47" s="525"/>
      <c r="FO47" s="525"/>
      <c r="FP47" s="525"/>
      <c r="FQ47" s="525"/>
      <c r="FR47" s="525"/>
      <c r="FS47" s="525"/>
      <c r="FT47" s="525"/>
      <c r="FU47" s="525"/>
      <c r="FV47" s="525"/>
      <c r="FW47" s="525"/>
      <c r="FX47" s="525"/>
      <c r="FY47" s="525"/>
      <c r="FZ47" s="525"/>
      <c r="GA47" s="525"/>
      <c r="GB47" s="525"/>
      <c r="GC47" s="525"/>
      <c r="GD47" s="525"/>
      <c r="GE47" s="525"/>
      <c r="GF47" s="525"/>
      <c r="GG47" s="525"/>
      <c r="GH47" s="525"/>
      <c r="GI47" s="525"/>
      <c r="GJ47" s="525"/>
      <c r="GK47" s="525"/>
      <c r="GL47" s="525"/>
      <c r="GM47" s="525"/>
      <c r="GN47" s="525"/>
      <c r="GO47" s="525"/>
      <c r="GP47" s="525"/>
      <c r="GQ47" s="525"/>
      <c r="GR47" s="525"/>
      <c r="GS47" s="525"/>
      <c r="GT47" s="525"/>
      <c r="GU47" s="525"/>
      <c r="GV47" s="525"/>
      <c r="GW47" s="525"/>
      <c r="GX47" s="525"/>
    </row>
    <row r="48" spans="1:206" ht="7.9" customHeight="1">
      <c r="A48" s="832"/>
      <c r="B48" s="832"/>
      <c r="C48" s="832"/>
      <c r="D48" s="832"/>
      <c r="E48" s="832"/>
      <c r="F48" s="832"/>
      <c r="G48" s="832"/>
      <c r="H48" s="832"/>
      <c r="I48" s="832"/>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933" t="s">
        <v>623</v>
      </c>
      <c r="AS48" s="933"/>
      <c r="AT48" s="933"/>
      <c r="AU48" s="933"/>
      <c r="AV48" s="933"/>
      <c r="AW48" s="933"/>
      <c r="AX48" s="933"/>
      <c r="AY48" s="933"/>
      <c r="AZ48" s="933"/>
      <c r="BA48" s="933"/>
      <c r="BB48" s="933"/>
      <c r="BC48" s="933"/>
      <c r="BD48" s="933"/>
      <c r="BE48" s="934" t="s">
        <v>631</v>
      </c>
      <c r="BF48" s="934"/>
      <c r="BG48" s="934"/>
      <c r="BH48" s="934"/>
      <c r="BI48" s="934"/>
      <c r="BJ48" s="934"/>
      <c r="BK48" s="934"/>
      <c r="BL48" s="934"/>
      <c r="BM48" s="934"/>
      <c r="BN48" s="934"/>
      <c r="BO48" s="934"/>
      <c r="BP48" s="934"/>
      <c r="BQ48" s="934"/>
      <c r="BS48" s="930"/>
      <c r="BT48" s="930"/>
      <c r="BU48" s="930"/>
      <c r="BV48" s="930"/>
      <c r="BW48" s="930"/>
      <c r="BX48" s="930"/>
      <c r="BY48" s="930"/>
      <c r="BZ48" s="930"/>
      <c r="CA48" s="930"/>
      <c r="CB48" s="930"/>
      <c r="CC48" s="930"/>
      <c r="CD48" s="930"/>
      <c r="CE48" s="930"/>
      <c r="CF48" s="930"/>
      <c r="CG48" s="930"/>
      <c r="CH48" s="930"/>
      <c r="CI48" s="930"/>
      <c r="CJ48" s="930"/>
      <c r="CK48" s="930"/>
      <c r="CL48" s="930"/>
      <c r="CM48" s="930"/>
      <c r="CN48" s="930"/>
      <c r="CO48" s="930"/>
      <c r="CP48" s="930"/>
      <c r="CQ48" s="930"/>
      <c r="CR48" s="930"/>
      <c r="CS48" s="930"/>
      <c r="CT48" s="930"/>
      <c r="CU48" s="930"/>
      <c r="CV48" s="930"/>
      <c r="CW48" s="930"/>
      <c r="CX48" s="930"/>
      <c r="CY48" s="930"/>
      <c r="CZ48" s="930"/>
      <c r="DA48" s="930"/>
      <c r="DB48" s="930"/>
      <c r="DC48" s="930"/>
      <c r="DD48" s="930"/>
      <c r="DE48" s="930"/>
      <c r="DF48" s="930"/>
      <c r="DG48" s="930"/>
      <c r="DH48" s="930"/>
      <c r="DI48" s="930"/>
      <c r="DJ48" s="930"/>
      <c r="DK48" s="930"/>
      <c r="DL48" s="930"/>
      <c r="DM48" s="930"/>
      <c r="DN48" s="930"/>
      <c r="DO48" s="930"/>
      <c r="DP48" s="930"/>
      <c r="DQ48" s="930"/>
      <c r="DR48" s="930"/>
      <c r="DS48" s="930"/>
      <c r="DT48" s="930"/>
      <c r="DU48" s="930"/>
      <c r="DV48" s="930"/>
      <c r="DW48" s="930"/>
      <c r="DX48" s="930"/>
      <c r="DY48" s="930"/>
      <c r="DZ48" s="930"/>
      <c r="EA48" s="930"/>
      <c r="EB48" s="930"/>
      <c r="EC48" s="930"/>
      <c r="ED48" s="930"/>
      <c r="EE48" s="930"/>
      <c r="EF48" s="930"/>
      <c r="EG48" s="930"/>
      <c r="EJ48" s="525"/>
      <c r="EK48" s="525"/>
      <c r="EL48" s="525"/>
      <c r="EM48" s="525"/>
      <c r="EN48" s="525"/>
      <c r="EO48" s="525"/>
      <c r="EP48" s="525"/>
      <c r="EQ48" s="525"/>
      <c r="ER48" s="525"/>
      <c r="ES48" s="525"/>
      <c r="ET48" s="525"/>
      <c r="EU48" s="525"/>
      <c r="EV48" s="525"/>
      <c r="EW48" s="525"/>
      <c r="EX48" s="525"/>
      <c r="EY48" s="525"/>
      <c r="EZ48" s="525"/>
      <c r="FA48" s="525"/>
      <c r="FB48" s="525"/>
      <c r="FC48" s="525"/>
      <c r="FD48" s="525"/>
      <c r="FE48" s="525"/>
      <c r="FF48" s="525"/>
      <c r="FG48" s="525"/>
      <c r="FH48" s="525"/>
      <c r="FI48" s="525"/>
      <c r="FJ48" s="525"/>
      <c r="FK48" s="525"/>
      <c r="FL48" s="525"/>
      <c r="FM48" s="525"/>
      <c r="FN48" s="525"/>
      <c r="FO48" s="525"/>
      <c r="FP48" s="525"/>
      <c r="FQ48" s="525"/>
      <c r="FR48" s="525"/>
      <c r="FS48" s="525"/>
      <c r="FT48" s="525"/>
      <c r="FU48" s="525"/>
      <c r="FV48" s="525"/>
      <c r="FW48" s="525"/>
      <c r="FX48" s="525"/>
      <c r="FY48" s="525"/>
      <c r="FZ48" s="525"/>
      <c r="GA48" s="525"/>
      <c r="GB48" s="525"/>
      <c r="GC48" s="525"/>
      <c r="GD48" s="525"/>
      <c r="GE48" s="525"/>
      <c r="GF48" s="525"/>
      <c r="GG48" s="525"/>
      <c r="GH48" s="525"/>
      <c r="GI48" s="525"/>
      <c r="GJ48" s="525"/>
      <c r="GK48" s="525"/>
      <c r="GL48" s="525"/>
      <c r="GM48" s="525"/>
      <c r="GN48" s="525"/>
      <c r="GO48" s="525"/>
      <c r="GP48" s="525"/>
      <c r="GQ48" s="525"/>
      <c r="GR48" s="525"/>
      <c r="GS48" s="525"/>
      <c r="GT48" s="525"/>
      <c r="GU48" s="525"/>
      <c r="GV48" s="525"/>
      <c r="GW48" s="525"/>
      <c r="GX48" s="525"/>
    </row>
    <row r="49" spans="1:206" ht="7.9" customHeight="1">
      <c r="A49" s="832"/>
      <c r="B49" s="832"/>
      <c r="C49" s="832"/>
      <c r="D49" s="832"/>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931"/>
      <c r="AS49" s="931"/>
      <c r="AT49" s="931"/>
      <c r="AU49" s="931"/>
      <c r="AV49" s="931"/>
      <c r="AW49" s="931"/>
      <c r="AX49" s="931"/>
      <c r="AY49" s="931"/>
      <c r="AZ49" s="931"/>
      <c r="BA49" s="931"/>
      <c r="BB49" s="931"/>
      <c r="BC49" s="931"/>
      <c r="BD49" s="931"/>
      <c r="BE49" s="935"/>
      <c r="BF49" s="935"/>
      <c r="BG49" s="935"/>
      <c r="BH49" s="935"/>
      <c r="BI49" s="935"/>
      <c r="BJ49" s="935"/>
      <c r="BK49" s="935"/>
      <c r="BL49" s="935"/>
      <c r="BM49" s="935"/>
      <c r="BN49" s="935"/>
      <c r="BO49" s="935"/>
      <c r="BP49" s="935"/>
      <c r="BQ49" s="935"/>
      <c r="BS49" s="930"/>
      <c r="BT49" s="930"/>
      <c r="BU49" s="930"/>
      <c r="BV49" s="930"/>
      <c r="BW49" s="930"/>
      <c r="BX49" s="930"/>
      <c r="BY49" s="930"/>
      <c r="BZ49" s="930"/>
      <c r="CA49" s="930"/>
      <c r="CB49" s="930"/>
      <c r="CC49" s="930"/>
      <c r="CD49" s="930"/>
      <c r="CE49" s="930"/>
      <c r="CF49" s="930"/>
      <c r="CG49" s="930"/>
      <c r="CH49" s="930"/>
      <c r="CI49" s="930"/>
      <c r="CJ49" s="930"/>
      <c r="CK49" s="930"/>
      <c r="CL49" s="930"/>
      <c r="CM49" s="930"/>
      <c r="CN49" s="930"/>
      <c r="CO49" s="930"/>
      <c r="CP49" s="930"/>
      <c r="CQ49" s="930"/>
      <c r="CR49" s="930"/>
      <c r="CS49" s="930"/>
      <c r="CT49" s="930"/>
      <c r="CU49" s="930"/>
      <c r="CV49" s="930"/>
      <c r="CW49" s="930"/>
      <c r="CX49" s="930"/>
      <c r="CY49" s="930"/>
      <c r="CZ49" s="930"/>
      <c r="DA49" s="930"/>
      <c r="DB49" s="930"/>
      <c r="DC49" s="930"/>
      <c r="DD49" s="930"/>
      <c r="DE49" s="930"/>
      <c r="DF49" s="930"/>
      <c r="DG49" s="930"/>
      <c r="DH49" s="930"/>
      <c r="DI49" s="930"/>
      <c r="DJ49" s="930"/>
      <c r="DK49" s="930"/>
      <c r="DL49" s="930"/>
      <c r="DM49" s="930"/>
      <c r="DN49" s="930"/>
      <c r="DO49" s="930"/>
      <c r="DP49" s="930"/>
      <c r="DQ49" s="930"/>
      <c r="DR49" s="930"/>
      <c r="DS49" s="930"/>
      <c r="DT49" s="930"/>
      <c r="DU49" s="930"/>
      <c r="DV49" s="930"/>
      <c r="DW49" s="930"/>
      <c r="DX49" s="930"/>
      <c r="DY49" s="930"/>
      <c r="DZ49" s="930"/>
      <c r="EA49" s="930"/>
      <c r="EB49" s="930"/>
      <c r="EC49" s="930"/>
      <c r="ED49" s="930"/>
      <c r="EE49" s="930"/>
      <c r="EF49" s="930"/>
      <c r="EG49" s="930"/>
      <c r="EJ49" s="525"/>
      <c r="EK49" s="525"/>
      <c r="EL49" s="525"/>
      <c r="EM49" s="525"/>
      <c r="EN49" s="525"/>
      <c r="EO49" s="525"/>
      <c r="EP49" s="525"/>
      <c r="EQ49" s="525"/>
      <c r="ER49" s="525"/>
      <c r="ES49" s="525"/>
      <c r="ET49" s="525"/>
      <c r="EU49" s="525"/>
      <c r="EV49" s="525"/>
      <c r="EW49" s="525"/>
      <c r="EX49" s="525"/>
      <c r="EY49" s="525"/>
      <c r="EZ49" s="525"/>
      <c r="FA49" s="525"/>
      <c r="FB49" s="525"/>
      <c r="FC49" s="525"/>
      <c r="FD49" s="525"/>
      <c r="FE49" s="525"/>
      <c r="FF49" s="525"/>
      <c r="FG49" s="525"/>
      <c r="FH49" s="525"/>
      <c r="FI49" s="525"/>
      <c r="FJ49" s="525"/>
      <c r="FK49" s="525"/>
      <c r="FL49" s="525"/>
      <c r="FM49" s="525"/>
      <c r="FN49" s="525"/>
      <c r="FO49" s="525"/>
      <c r="FP49" s="525"/>
      <c r="FQ49" s="525"/>
      <c r="FR49" s="525"/>
      <c r="FS49" s="525"/>
      <c r="FT49" s="525"/>
      <c r="FU49" s="525"/>
      <c r="FV49" s="525"/>
      <c r="FW49" s="525"/>
      <c r="FX49" s="525"/>
      <c r="FY49" s="525"/>
      <c r="FZ49" s="525"/>
      <c r="GA49" s="525"/>
      <c r="GB49" s="525"/>
      <c r="GC49" s="525"/>
      <c r="GD49" s="525"/>
      <c r="GE49" s="525"/>
      <c r="GF49" s="525"/>
      <c r="GG49" s="525"/>
      <c r="GH49" s="525"/>
      <c r="GI49" s="525"/>
      <c r="GJ49" s="525"/>
      <c r="GK49" s="525"/>
      <c r="GL49" s="525"/>
      <c r="GM49" s="525"/>
      <c r="GN49" s="525"/>
      <c r="GO49" s="525"/>
      <c r="GP49" s="525"/>
      <c r="GQ49" s="525"/>
      <c r="GR49" s="525"/>
      <c r="GS49" s="525"/>
      <c r="GT49" s="525"/>
      <c r="GU49" s="525"/>
      <c r="GV49" s="525"/>
      <c r="GW49" s="525"/>
      <c r="GX49" s="525"/>
    </row>
    <row r="50" spans="1:206" ht="7.9" customHeight="1">
      <c r="A50" s="832"/>
      <c r="B50" s="832"/>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931"/>
      <c r="AS50" s="931"/>
      <c r="AT50" s="931"/>
      <c r="AU50" s="931"/>
      <c r="AV50" s="931"/>
      <c r="AW50" s="931"/>
      <c r="AX50" s="931"/>
      <c r="AY50" s="931"/>
      <c r="AZ50" s="931"/>
      <c r="BA50" s="931"/>
      <c r="BB50" s="931"/>
      <c r="BC50" s="931"/>
      <c r="BD50" s="931"/>
      <c r="BE50" s="935"/>
      <c r="BF50" s="935"/>
      <c r="BG50" s="935"/>
      <c r="BH50" s="935"/>
      <c r="BI50" s="935"/>
      <c r="BJ50" s="935"/>
      <c r="BK50" s="935"/>
      <c r="BL50" s="935"/>
      <c r="BM50" s="935"/>
      <c r="BN50" s="935"/>
      <c r="BO50" s="935"/>
      <c r="BP50" s="935"/>
      <c r="BQ50" s="935"/>
      <c r="BS50" s="930"/>
      <c r="BT50" s="930"/>
      <c r="BU50" s="930"/>
      <c r="BV50" s="930"/>
      <c r="BW50" s="930"/>
      <c r="BX50" s="930"/>
      <c r="BY50" s="930"/>
      <c r="BZ50" s="930"/>
      <c r="CA50" s="930"/>
      <c r="CB50" s="930"/>
      <c r="CC50" s="930"/>
      <c r="CD50" s="930"/>
      <c r="CE50" s="930"/>
      <c r="CF50" s="930"/>
      <c r="CG50" s="930"/>
      <c r="CH50" s="930"/>
      <c r="CI50" s="930"/>
      <c r="CJ50" s="930"/>
      <c r="CK50" s="930"/>
      <c r="CL50" s="930"/>
      <c r="CM50" s="930"/>
      <c r="CN50" s="930"/>
      <c r="CO50" s="930"/>
      <c r="CP50" s="930"/>
      <c r="CQ50" s="930"/>
      <c r="CR50" s="930"/>
      <c r="CS50" s="930"/>
      <c r="CT50" s="930"/>
      <c r="CU50" s="930"/>
      <c r="CV50" s="930"/>
      <c r="CW50" s="930"/>
      <c r="CX50" s="930"/>
      <c r="CY50" s="930"/>
      <c r="CZ50" s="930"/>
      <c r="DA50" s="930"/>
      <c r="DB50" s="930"/>
      <c r="DC50" s="930"/>
      <c r="DD50" s="930"/>
      <c r="DE50" s="930"/>
      <c r="DF50" s="930"/>
      <c r="DG50" s="930"/>
      <c r="DH50" s="930"/>
      <c r="DI50" s="930"/>
      <c r="DJ50" s="930"/>
      <c r="DK50" s="930"/>
      <c r="DL50" s="930"/>
      <c r="DM50" s="930"/>
      <c r="DN50" s="930"/>
      <c r="DO50" s="930"/>
      <c r="DP50" s="930"/>
      <c r="DQ50" s="930"/>
      <c r="DR50" s="930"/>
      <c r="DS50" s="930"/>
      <c r="DT50" s="930"/>
      <c r="DU50" s="930"/>
      <c r="DV50" s="930"/>
      <c r="DW50" s="930"/>
      <c r="DX50" s="930"/>
      <c r="DY50" s="930"/>
      <c r="DZ50" s="930"/>
      <c r="EA50" s="930"/>
      <c r="EB50" s="930"/>
      <c r="EC50" s="930"/>
      <c r="ED50" s="930"/>
      <c r="EE50" s="930"/>
      <c r="EF50" s="930"/>
      <c r="EG50" s="930"/>
      <c r="EJ50" s="525"/>
      <c r="EK50" s="525"/>
      <c r="EL50" s="525"/>
      <c r="EM50" s="525"/>
      <c r="EN50" s="525"/>
      <c r="EO50" s="525"/>
      <c r="EP50" s="525"/>
      <c r="EQ50" s="525"/>
      <c r="ER50" s="525"/>
      <c r="ES50" s="525"/>
      <c r="ET50" s="525"/>
      <c r="EU50" s="525"/>
      <c r="EV50" s="525"/>
      <c r="EW50" s="525"/>
      <c r="EX50" s="525"/>
      <c r="EY50" s="525"/>
      <c r="EZ50" s="525"/>
      <c r="FA50" s="525"/>
      <c r="FB50" s="525"/>
      <c r="FC50" s="525"/>
      <c r="FD50" s="525"/>
      <c r="FE50" s="525"/>
      <c r="FF50" s="525"/>
      <c r="FG50" s="525"/>
      <c r="FH50" s="525"/>
      <c r="FI50" s="525"/>
      <c r="FJ50" s="525"/>
      <c r="FK50" s="525"/>
      <c r="FL50" s="525"/>
      <c r="FM50" s="525"/>
      <c r="FN50" s="525"/>
      <c r="FO50" s="525"/>
      <c r="FP50" s="525"/>
      <c r="FQ50" s="525"/>
      <c r="FR50" s="525"/>
      <c r="FS50" s="525"/>
      <c r="FT50" s="525"/>
      <c r="FU50" s="525"/>
      <c r="FV50" s="525"/>
      <c r="FW50" s="525"/>
      <c r="FX50" s="525"/>
      <c r="FY50" s="525"/>
      <c r="FZ50" s="525"/>
      <c r="GA50" s="525"/>
      <c r="GB50" s="525"/>
      <c r="GC50" s="525"/>
      <c r="GD50" s="525"/>
      <c r="GE50" s="525"/>
      <c r="GF50" s="525"/>
      <c r="GG50" s="525"/>
      <c r="GH50" s="525"/>
      <c r="GI50" s="525"/>
      <c r="GJ50" s="525"/>
      <c r="GK50" s="525"/>
      <c r="GL50" s="525"/>
      <c r="GM50" s="525"/>
      <c r="GN50" s="525"/>
      <c r="GO50" s="525"/>
      <c r="GP50" s="525"/>
      <c r="GQ50" s="525"/>
      <c r="GR50" s="525"/>
      <c r="GS50" s="525"/>
      <c r="GT50" s="525"/>
      <c r="GU50" s="525"/>
      <c r="GV50" s="525"/>
      <c r="GW50" s="525"/>
      <c r="GX50" s="525"/>
    </row>
    <row r="51" spans="1:206" ht="7.9" customHeight="1">
      <c r="A51" s="832" t="s">
        <v>630</v>
      </c>
      <c r="B51" s="832"/>
      <c r="C51" s="832"/>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931" t="s">
        <v>627</v>
      </c>
      <c r="AS51" s="931"/>
      <c r="AT51" s="931"/>
      <c r="AU51" s="931"/>
      <c r="AV51" s="931"/>
      <c r="AW51" s="931"/>
      <c r="AX51" s="931"/>
      <c r="AY51" s="931"/>
      <c r="AZ51" s="931"/>
      <c r="BA51" s="931"/>
      <c r="BB51" s="931"/>
      <c r="BC51" s="931"/>
      <c r="BD51" s="931"/>
      <c r="BE51" s="931" t="s">
        <v>628</v>
      </c>
      <c r="BF51" s="931"/>
      <c r="BG51" s="931"/>
      <c r="BH51" s="931"/>
      <c r="BI51" s="931"/>
      <c r="BJ51" s="931"/>
      <c r="BK51" s="931"/>
      <c r="BL51" s="931"/>
      <c r="BM51" s="931"/>
      <c r="BN51" s="931"/>
      <c r="BO51" s="931"/>
      <c r="BP51" s="931"/>
      <c r="BQ51" s="931"/>
      <c r="BS51" s="930"/>
      <c r="BT51" s="930"/>
      <c r="BU51" s="930"/>
      <c r="BV51" s="930"/>
      <c r="BW51" s="930"/>
      <c r="BX51" s="930"/>
      <c r="BY51" s="930"/>
      <c r="BZ51" s="930"/>
      <c r="CA51" s="930"/>
      <c r="CB51" s="930"/>
      <c r="CC51" s="930"/>
      <c r="CD51" s="930"/>
      <c r="CE51" s="930"/>
      <c r="CF51" s="930"/>
      <c r="CG51" s="930"/>
      <c r="CH51" s="930"/>
      <c r="CI51" s="930"/>
      <c r="CJ51" s="930"/>
      <c r="CK51" s="930"/>
      <c r="CL51" s="930"/>
      <c r="CM51" s="930"/>
      <c r="CN51" s="930"/>
      <c r="CO51" s="930"/>
      <c r="CP51" s="930"/>
      <c r="CQ51" s="930"/>
      <c r="CR51" s="930"/>
      <c r="CS51" s="930"/>
      <c r="CT51" s="930"/>
      <c r="CU51" s="930"/>
      <c r="CV51" s="930"/>
      <c r="CW51" s="930"/>
      <c r="CX51" s="930"/>
      <c r="CY51" s="930"/>
      <c r="CZ51" s="930"/>
      <c r="DA51" s="930"/>
      <c r="DB51" s="930"/>
      <c r="DC51" s="930"/>
      <c r="DD51" s="930"/>
      <c r="DE51" s="930"/>
      <c r="DF51" s="930"/>
      <c r="DG51" s="930"/>
      <c r="DH51" s="930"/>
      <c r="DI51" s="930"/>
      <c r="DJ51" s="930"/>
      <c r="DK51" s="930"/>
      <c r="DL51" s="930"/>
      <c r="DM51" s="930"/>
      <c r="DN51" s="930"/>
      <c r="DO51" s="930"/>
      <c r="DP51" s="930"/>
      <c r="DQ51" s="930"/>
      <c r="DR51" s="930"/>
      <c r="DS51" s="930"/>
      <c r="DT51" s="930"/>
      <c r="DU51" s="930"/>
      <c r="DV51" s="930"/>
      <c r="DW51" s="930"/>
      <c r="DX51" s="930"/>
      <c r="DY51" s="930"/>
      <c r="DZ51" s="930"/>
      <c r="EA51" s="930"/>
      <c r="EB51" s="930"/>
      <c r="EC51" s="930"/>
      <c r="ED51" s="930"/>
      <c r="EE51" s="930"/>
      <c r="EF51" s="930"/>
      <c r="EG51" s="930"/>
      <c r="EJ51" s="525"/>
      <c r="EK51" s="525"/>
      <c r="EL51" s="525"/>
      <c r="EM51" s="525"/>
      <c r="EN51" s="525"/>
      <c r="EO51" s="525"/>
      <c r="EP51" s="525"/>
      <c r="EQ51" s="525"/>
      <c r="ER51" s="525"/>
      <c r="ES51" s="525"/>
      <c r="ET51" s="525"/>
      <c r="EU51" s="525"/>
      <c r="EV51" s="525"/>
      <c r="EW51" s="525"/>
      <c r="EX51" s="525"/>
      <c r="EY51" s="525"/>
      <c r="EZ51" s="525"/>
      <c r="FA51" s="525"/>
      <c r="FB51" s="525"/>
      <c r="FC51" s="525"/>
      <c r="FD51" s="525"/>
      <c r="FE51" s="525"/>
      <c r="FF51" s="525"/>
      <c r="FG51" s="525"/>
      <c r="FH51" s="525"/>
      <c r="FI51" s="525"/>
      <c r="FJ51" s="525"/>
      <c r="FK51" s="525"/>
      <c r="FL51" s="525"/>
      <c r="FM51" s="525"/>
      <c r="FN51" s="525"/>
      <c r="FO51" s="525"/>
      <c r="FP51" s="525"/>
      <c r="FQ51" s="525"/>
      <c r="FR51" s="525"/>
      <c r="FS51" s="525"/>
      <c r="FT51" s="525"/>
      <c r="FU51" s="525"/>
      <c r="FV51" s="525"/>
      <c r="FW51" s="525"/>
      <c r="FX51" s="525"/>
      <c r="FY51" s="525"/>
      <c r="FZ51" s="525"/>
      <c r="GA51" s="525"/>
      <c r="GB51" s="525"/>
      <c r="GC51" s="525"/>
      <c r="GD51" s="525"/>
      <c r="GE51" s="525"/>
      <c r="GF51" s="525"/>
      <c r="GG51" s="525"/>
      <c r="GH51" s="525"/>
      <c r="GI51" s="525"/>
      <c r="GJ51" s="525"/>
      <c r="GK51" s="525"/>
      <c r="GL51" s="525"/>
      <c r="GM51" s="525"/>
      <c r="GN51" s="525"/>
      <c r="GO51" s="525"/>
      <c r="GP51" s="525"/>
      <c r="GQ51" s="525"/>
      <c r="GR51" s="525"/>
      <c r="GS51" s="525"/>
      <c r="GT51" s="525"/>
      <c r="GU51" s="525"/>
      <c r="GV51" s="525"/>
      <c r="GW51" s="525"/>
      <c r="GX51" s="525"/>
    </row>
    <row r="52" spans="1:206" ht="7.9" customHeight="1">
      <c r="A52" s="832"/>
      <c r="B52" s="832"/>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931"/>
      <c r="AS52" s="931"/>
      <c r="AT52" s="931"/>
      <c r="AU52" s="931"/>
      <c r="AV52" s="931"/>
      <c r="AW52" s="931"/>
      <c r="AX52" s="931"/>
      <c r="AY52" s="931"/>
      <c r="AZ52" s="931"/>
      <c r="BA52" s="931"/>
      <c r="BB52" s="931"/>
      <c r="BC52" s="931"/>
      <c r="BD52" s="931"/>
      <c r="BE52" s="931"/>
      <c r="BF52" s="931"/>
      <c r="BG52" s="931"/>
      <c r="BH52" s="931"/>
      <c r="BI52" s="931"/>
      <c r="BJ52" s="931"/>
      <c r="BK52" s="931"/>
      <c r="BL52" s="931"/>
      <c r="BM52" s="931"/>
      <c r="BN52" s="931"/>
      <c r="BO52" s="931"/>
      <c r="BP52" s="931"/>
      <c r="BQ52" s="931"/>
      <c r="BS52" s="930"/>
      <c r="BT52" s="930"/>
      <c r="BU52" s="930"/>
      <c r="BV52" s="930"/>
      <c r="BW52" s="930"/>
      <c r="BX52" s="930"/>
      <c r="BY52" s="930"/>
      <c r="BZ52" s="930"/>
      <c r="CA52" s="930"/>
      <c r="CB52" s="930"/>
      <c r="CC52" s="930"/>
      <c r="CD52" s="930"/>
      <c r="CE52" s="930"/>
      <c r="CF52" s="930"/>
      <c r="CG52" s="930"/>
      <c r="CH52" s="930"/>
      <c r="CI52" s="930"/>
      <c r="CJ52" s="930"/>
      <c r="CK52" s="930"/>
      <c r="CL52" s="930"/>
      <c r="CM52" s="930"/>
      <c r="CN52" s="930"/>
      <c r="CO52" s="930"/>
      <c r="CP52" s="930"/>
      <c r="CQ52" s="930"/>
      <c r="CR52" s="930"/>
      <c r="CS52" s="930"/>
      <c r="CT52" s="930"/>
      <c r="CU52" s="930"/>
      <c r="CV52" s="930"/>
      <c r="CW52" s="930"/>
      <c r="CX52" s="930"/>
      <c r="CY52" s="930"/>
      <c r="CZ52" s="930"/>
      <c r="DA52" s="930"/>
      <c r="DB52" s="930"/>
      <c r="DC52" s="930"/>
      <c r="DD52" s="930"/>
      <c r="DE52" s="930"/>
      <c r="DF52" s="930"/>
      <c r="DG52" s="930"/>
      <c r="DH52" s="930"/>
      <c r="DI52" s="930"/>
      <c r="DJ52" s="930"/>
      <c r="DK52" s="930"/>
      <c r="DL52" s="930"/>
      <c r="DM52" s="930"/>
      <c r="DN52" s="930"/>
      <c r="DO52" s="930"/>
      <c r="DP52" s="930"/>
      <c r="DQ52" s="930"/>
      <c r="DR52" s="930"/>
      <c r="DS52" s="930"/>
      <c r="DT52" s="930"/>
      <c r="DU52" s="930"/>
      <c r="DV52" s="930"/>
      <c r="DW52" s="930"/>
      <c r="DX52" s="930"/>
      <c r="DY52" s="930"/>
      <c r="DZ52" s="930"/>
      <c r="EA52" s="930"/>
      <c r="EB52" s="930"/>
      <c r="EC52" s="930"/>
      <c r="ED52" s="930"/>
      <c r="EE52" s="930"/>
      <c r="EF52" s="930"/>
      <c r="EG52" s="930"/>
      <c r="EJ52" s="525"/>
      <c r="EK52" s="525"/>
      <c r="EL52" s="525"/>
      <c r="EM52" s="525"/>
      <c r="EN52" s="525"/>
      <c r="EO52" s="525"/>
      <c r="EP52" s="525"/>
      <c r="EQ52" s="525"/>
      <c r="ER52" s="525"/>
      <c r="ES52" s="525"/>
      <c r="ET52" s="525"/>
      <c r="EU52" s="525"/>
      <c r="EV52" s="525"/>
      <c r="EW52" s="525"/>
      <c r="EX52" s="525"/>
      <c r="EY52" s="525"/>
      <c r="EZ52" s="525"/>
      <c r="FA52" s="525"/>
      <c r="FB52" s="525"/>
      <c r="FC52" s="525"/>
      <c r="FD52" s="525"/>
      <c r="FE52" s="525"/>
      <c r="FF52" s="525"/>
      <c r="FG52" s="525"/>
      <c r="FH52" s="525"/>
      <c r="FI52" s="525"/>
      <c r="FJ52" s="525"/>
      <c r="FK52" s="525"/>
      <c r="FL52" s="525"/>
      <c r="FM52" s="525"/>
      <c r="FN52" s="525"/>
      <c r="FO52" s="525"/>
      <c r="FP52" s="525"/>
      <c r="FQ52" s="525"/>
      <c r="FR52" s="525"/>
      <c r="FS52" s="525"/>
      <c r="FT52" s="525"/>
      <c r="FU52" s="525"/>
      <c r="FV52" s="525"/>
      <c r="FW52" s="525"/>
      <c r="FX52" s="525"/>
      <c r="FY52" s="525"/>
      <c r="FZ52" s="525"/>
      <c r="GA52" s="525"/>
      <c r="GB52" s="525"/>
      <c r="GC52" s="525"/>
      <c r="GD52" s="525"/>
      <c r="GE52" s="525"/>
      <c r="GF52" s="525"/>
      <c r="GG52" s="525"/>
      <c r="GH52" s="525"/>
      <c r="GI52" s="525"/>
      <c r="GJ52" s="525"/>
      <c r="GK52" s="525"/>
      <c r="GL52" s="525"/>
      <c r="GM52" s="525"/>
      <c r="GN52" s="525"/>
      <c r="GO52" s="525"/>
      <c r="GP52" s="525"/>
      <c r="GQ52" s="525"/>
      <c r="GR52" s="525"/>
      <c r="GS52" s="525"/>
      <c r="GT52" s="525"/>
      <c r="GU52" s="525"/>
      <c r="GV52" s="525"/>
      <c r="GW52" s="525"/>
      <c r="GX52" s="525"/>
    </row>
    <row r="53" spans="1:206" ht="7.9" customHeight="1">
      <c r="A53" s="832"/>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932"/>
      <c r="AS53" s="932"/>
      <c r="AT53" s="932"/>
      <c r="AU53" s="932"/>
      <c r="AV53" s="932"/>
      <c r="AW53" s="932"/>
      <c r="AX53" s="932"/>
      <c r="AY53" s="932"/>
      <c r="AZ53" s="932"/>
      <c r="BA53" s="932"/>
      <c r="BB53" s="932"/>
      <c r="BC53" s="932"/>
      <c r="BD53" s="932"/>
      <c r="BE53" s="932"/>
      <c r="BF53" s="932"/>
      <c r="BG53" s="932"/>
      <c r="BH53" s="932"/>
      <c r="BI53" s="932"/>
      <c r="BJ53" s="932"/>
      <c r="BK53" s="932"/>
      <c r="BL53" s="932"/>
      <c r="BM53" s="932"/>
      <c r="BN53" s="932"/>
      <c r="BO53" s="932"/>
      <c r="BP53" s="932"/>
      <c r="BQ53" s="932"/>
      <c r="BS53" s="930"/>
      <c r="BT53" s="930"/>
      <c r="BU53" s="930"/>
      <c r="BV53" s="930"/>
      <c r="BW53" s="930"/>
      <c r="BX53" s="930"/>
      <c r="BY53" s="930"/>
      <c r="BZ53" s="930"/>
      <c r="CA53" s="930"/>
      <c r="CB53" s="930"/>
      <c r="CC53" s="930"/>
      <c r="CD53" s="930"/>
      <c r="CE53" s="930"/>
      <c r="CF53" s="930"/>
      <c r="CG53" s="930"/>
      <c r="CH53" s="930"/>
      <c r="CI53" s="930"/>
      <c r="CJ53" s="930"/>
      <c r="CK53" s="930"/>
      <c r="CL53" s="930"/>
      <c r="CM53" s="930"/>
      <c r="CN53" s="930"/>
      <c r="CO53" s="930"/>
      <c r="CP53" s="930"/>
      <c r="CQ53" s="930"/>
      <c r="CR53" s="930"/>
      <c r="CS53" s="930"/>
      <c r="CT53" s="930"/>
      <c r="CU53" s="930"/>
      <c r="CV53" s="930"/>
      <c r="CW53" s="930"/>
      <c r="CX53" s="930"/>
      <c r="CY53" s="930"/>
      <c r="CZ53" s="930"/>
      <c r="DA53" s="930"/>
      <c r="DB53" s="930"/>
      <c r="DC53" s="930"/>
      <c r="DD53" s="930"/>
      <c r="DE53" s="930"/>
      <c r="DF53" s="930"/>
      <c r="DG53" s="930"/>
      <c r="DH53" s="930"/>
      <c r="DI53" s="930"/>
      <c r="DJ53" s="930"/>
      <c r="DK53" s="930"/>
      <c r="DL53" s="930"/>
      <c r="DM53" s="930"/>
      <c r="DN53" s="930"/>
      <c r="DO53" s="930"/>
      <c r="DP53" s="930"/>
      <c r="DQ53" s="930"/>
      <c r="DR53" s="930"/>
      <c r="DS53" s="930"/>
      <c r="DT53" s="930"/>
      <c r="DU53" s="930"/>
      <c r="DV53" s="930"/>
      <c r="DW53" s="930"/>
      <c r="DX53" s="930"/>
      <c r="DY53" s="930"/>
      <c r="DZ53" s="930"/>
      <c r="EA53" s="930"/>
      <c r="EB53" s="930"/>
      <c r="EC53" s="930"/>
      <c r="ED53" s="930"/>
      <c r="EE53" s="930"/>
      <c r="EF53" s="930"/>
      <c r="EG53" s="930"/>
      <c r="EJ53" s="525"/>
      <c r="EK53" s="525"/>
      <c r="EL53" s="525"/>
      <c r="EM53" s="525"/>
      <c r="EN53" s="525"/>
      <c r="EO53" s="525"/>
      <c r="EP53" s="525"/>
      <c r="EQ53" s="525"/>
      <c r="ER53" s="525"/>
      <c r="ES53" s="525"/>
      <c r="ET53" s="525"/>
      <c r="EU53" s="525"/>
      <c r="EV53" s="525"/>
      <c r="EW53" s="525"/>
      <c r="EX53" s="525"/>
      <c r="EY53" s="525"/>
      <c r="EZ53" s="525"/>
      <c r="FA53" s="525"/>
      <c r="FB53" s="525"/>
      <c r="FC53" s="525"/>
      <c r="FD53" s="525"/>
      <c r="FE53" s="525"/>
      <c r="FF53" s="525"/>
      <c r="FG53" s="525"/>
      <c r="FH53" s="525"/>
      <c r="FI53" s="525"/>
      <c r="FJ53" s="525"/>
      <c r="FK53" s="525"/>
      <c r="FL53" s="525"/>
      <c r="FM53" s="525"/>
      <c r="FN53" s="525"/>
      <c r="FO53" s="525"/>
      <c r="FP53" s="525"/>
      <c r="FQ53" s="525"/>
      <c r="FR53" s="525"/>
      <c r="FS53" s="525"/>
      <c r="FT53" s="525"/>
      <c r="FU53" s="525"/>
      <c r="FV53" s="525"/>
      <c r="FW53" s="525"/>
      <c r="FX53" s="525"/>
      <c r="FY53" s="525"/>
      <c r="FZ53" s="525"/>
      <c r="GA53" s="525"/>
      <c r="GB53" s="525"/>
      <c r="GC53" s="525"/>
      <c r="GD53" s="525"/>
      <c r="GE53" s="525"/>
      <c r="GF53" s="525"/>
      <c r="GG53" s="525"/>
      <c r="GH53" s="525"/>
      <c r="GI53" s="525"/>
      <c r="GJ53" s="525"/>
      <c r="GK53" s="525"/>
      <c r="GL53" s="525"/>
      <c r="GM53" s="525"/>
      <c r="GN53" s="525"/>
      <c r="GO53" s="525"/>
      <c r="GP53" s="525"/>
      <c r="GQ53" s="525"/>
      <c r="GR53" s="525"/>
      <c r="GS53" s="525"/>
      <c r="GT53" s="525"/>
      <c r="GU53" s="525"/>
      <c r="GV53" s="525"/>
      <c r="GW53" s="525"/>
      <c r="GX53" s="525"/>
    </row>
    <row r="54" spans="1:206" ht="7.9" customHeight="1">
      <c r="A54" s="832"/>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AP54" s="832"/>
      <c r="AQ54" s="832"/>
      <c r="AR54" s="933" t="s">
        <v>623</v>
      </c>
      <c r="AS54" s="933"/>
      <c r="AT54" s="933"/>
      <c r="AU54" s="933"/>
      <c r="AV54" s="933"/>
      <c r="AW54" s="933"/>
      <c r="AX54" s="933"/>
      <c r="AY54" s="933"/>
      <c r="AZ54" s="933"/>
      <c r="BA54" s="933"/>
      <c r="BB54" s="933"/>
      <c r="BC54" s="933"/>
      <c r="BD54" s="933"/>
      <c r="BE54" s="934" t="s">
        <v>631</v>
      </c>
      <c r="BF54" s="934"/>
      <c r="BG54" s="934"/>
      <c r="BH54" s="934"/>
      <c r="BI54" s="934"/>
      <c r="BJ54" s="934"/>
      <c r="BK54" s="934"/>
      <c r="BL54" s="934"/>
      <c r="BM54" s="934"/>
      <c r="BN54" s="934"/>
      <c r="BO54" s="934"/>
      <c r="BP54" s="934"/>
      <c r="BQ54" s="934"/>
      <c r="BS54" s="930"/>
      <c r="BT54" s="930"/>
      <c r="BU54" s="930"/>
      <c r="BV54" s="930"/>
      <c r="BW54" s="930"/>
      <c r="BX54" s="930"/>
      <c r="BY54" s="930"/>
      <c r="BZ54" s="930"/>
      <c r="CA54" s="930"/>
      <c r="CB54" s="930"/>
      <c r="CC54" s="930"/>
      <c r="CD54" s="930"/>
      <c r="CE54" s="930"/>
      <c r="CF54" s="930"/>
      <c r="CG54" s="930"/>
      <c r="CH54" s="930"/>
      <c r="CI54" s="930"/>
      <c r="CJ54" s="930"/>
      <c r="CK54" s="930"/>
      <c r="CL54" s="930"/>
      <c r="CM54" s="930"/>
      <c r="CN54" s="930"/>
      <c r="CO54" s="930"/>
      <c r="CP54" s="930"/>
      <c r="CQ54" s="930"/>
      <c r="CR54" s="930"/>
      <c r="CS54" s="930"/>
      <c r="CT54" s="930"/>
      <c r="CU54" s="930"/>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0"/>
      <c r="DZ54" s="930"/>
      <c r="EA54" s="930"/>
      <c r="EB54" s="930"/>
      <c r="EC54" s="930"/>
      <c r="ED54" s="930"/>
      <c r="EE54" s="930"/>
      <c r="EF54" s="930"/>
      <c r="EG54" s="930"/>
      <c r="EJ54" s="525"/>
      <c r="EK54" s="525"/>
      <c r="EL54" s="525"/>
      <c r="EM54" s="525"/>
      <c r="EN54" s="525"/>
      <c r="EO54" s="525"/>
      <c r="EP54" s="525"/>
      <c r="EQ54" s="525"/>
      <c r="ER54" s="525"/>
      <c r="ES54" s="525"/>
      <c r="ET54" s="525"/>
      <c r="EU54" s="525"/>
      <c r="EV54" s="525"/>
      <c r="EW54" s="525"/>
      <c r="EX54" s="525"/>
      <c r="EY54" s="525"/>
      <c r="EZ54" s="525"/>
      <c r="FA54" s="525"/>
      <c r="FB54" s="525"/>
      <c r="FC54" s="525"/>
      <c r="FD54" s="525"/>
      <c r="FE54" s="525"/>
      <c r="FF54" s="525"/>
      <c r="FG54" s="525"/>
      <c r="FH54" s="525"/>
      <c r="FI54" s="525"/>
      <c r="FJ54" s="525"/>
      <c r="FK54" s="525"/>
      <c r="FL54" s="525"/>
      <c r="FM54" s="525"/>
      <c r="FN54" s="525"/>
      <c r="FO54" s="525"/>
      <c r="FP54" s="525"/>
      <c r="FQ54" s="525"/>
      <c r="FR54" s="525"/>
      <c r="FS54" s="525"/>
      <c r="FT54" s="525"/>
      <c r="FU54" s="525"/>
      <c r="FV54" s="525"/>
      <c r="FW54" s="525"/>
      <c r="FX54" s="525"/>
      <c r="FY54" s="525"/>
      <c r="FZ54" s="525"/>
      <c r="GA54" s="525"/>
      <c r="GB54" s="525"/>
      <c r="GC54" s="525"/>
      <c r="GD54" s="525"/>
      <c r="GE54" s="525"/>
      <c r="GF54" s="525"/>
      <c r="GG54" s="525"/>
      <c r="GH54" s="525"/>
      <c r="GI54" s="525"/>
      <c r="GJ54" s="525"/>
      <c r="GK54" s="525"/>
      <c r="GL54" s="525"/>
      <c r="GM54" s="525"/>
      <c r="GN54" s="525"/>
      <c r="GO54" s="525"/>
      <c r="GP54" s="525"/>
      <c r="GQ54" s="525"/>
      <c r="GR54" s="525"/>
      <c r="GS54" s="525"/>
      <c r="GT54" s="525"/>
      <c r="GU54" s="525"/>
      <c r="GV54" s="525"/>
      <c r="GW54" s="525"/>
      <c r="GX54" s="525"/>
    </row>
    <row r="55" spans="1:206" ht="7.9" customHeight="1">
      <c r="A55" s="832"/>
      <c r="B55" s="832"/>
      <c r="C55" s="832"/>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2"/>
      <c r="AM55" s="832"/>
      <c r="AN55" s="832"/>
      <c r="AO55" s="832"/>
      <c r="AP55" s="832"/>
      <c r="AQ55" s="832"/>
      <c r="AR55" s="931"/>
      <c r="AS55" s="931"/>
      <c r="AT55" s="931"/>
      <c r="AU55" s="931"/>
      <c r="AV55" s="931"/>
      <c r="AW55" s="931"/>
      <c r="AX55" s="931"/>
      <c r="AY55" s="931"/>
      <c r="AZ55" s="931"/>
      <c r="BA55" s="931"/>
      <c r="BB55" s="931"/>
      <c r="BC55" s="931"/>
      <c r="BD55" s="931"/>
      <c r="BE55" s="935"/>
      <c r="BF55" s="935"/>
      <c r="BG55" s="935"/>
      <c r="BH55" s="935"/>
      <c r="BI55" s="935"/>
      <c r="BJ55" s="935"/>
      <c r="BK55" s="935"/>
      <c r="BL55" s="935"/>
      <c r="BM55" s="935"/>
      <c r="BN55" s="935"/>
      <c r="BO55" s="935"/>
      <c r="BP55" s="935"/>
      <c r="BQ55" s="935"/>
      <c r="BS55" s="930"/>
      <c r="BT55" s="930"/>
      <c r="BU55" s="930"/>
      <c r="BV55" s="930"/>
      <c r="BW55" s="930"/>
      <c r="BX55" s="930"/>
      <c r="BY55" s="930"/>
      <c r="BZ55" s="930"/>
      <c r="CA55" s="930"/>
      <c r="CB55" s="930"/>
      <c r="CC55" s="930"/>
      <c r="CD55" s="930"/>
      <c r="CE55" s="930"/>
      <c r="CF55" s="930"/>
      <c r="CG55" s="930"/>
      <c r="CH55" s="930"/>
      <c r="CI55" s="930"/>
      <c r="CJ55" s="930"/>
      <c r="CK55" s="930"/>
      <c r="CL55" s="930"/>
      <c r="CM55" s="930"/>
      <c r="CN55" s="930"/>
      <c r="CO55" s="930"/>
      <c r="CP55" s="930"/>
      <c r="CQ55" s="930"/>
      <c r="CR55" s="930"/>
      <c r="CS55" s="930"/>
      <c r="CT55" s="930"/>
      <c r="CU55" s="930"/>
      <c r="CV55" s="930"/>
      <c r="CW55" s="930"/>
      <c r="CX55" s="930"/>
      <c r="CY55" s="930"/>
      <c r="CZ55" s="930"/>
      <c r="DA55" s="930"/>
      <c r="DB55" s="930"/>
      <c r="DC55" s="930"/>
      <c r="DD55" s="930"/>
      <c r="DE55" s="930"/>
      <c r="DF55" s="930"/>
      <c r="DG55" s="930"/>
      <c r="DH55" s="930"/>
      <c r="DI55" s="930"/>
      <c r="DJ55" s="930"/>
      <c r="DK55" s="930"/>
      <c r="DL55" s="930"/>
      <c r="DM55" s="930"/>
      <c r="DN55" s="930"/>
      <c r="DO55" s="930"/>
      <c r="DP55" s="930"/>
      <c r="DQ55" s="930"/>
      <c r="DR55" s="930"/>
      <c r="DS55" s="930"/>
      <c r="DT55" s="930"/>
      <c r="DU55" s="930"/>
      <c r="DV55" s="930"/>
      <c r="DW55" s="930"/>
      <c r="DX55" s="930"/>
      <c r="DY55" s="930"/>
      <c r="DZ55" s="930"/>
      <c r="EA55" s="930"/>
      <c r="EB55" s="930"/>
      <c r="EC55" s="930"/>
      <c r="ED55" s="930"/>
      <c r="EE55" s="930"/>
      <c r="EF55" s="930"/>
      <c r="EG55" s="930"/>
      <c r="EJ55" s="525"/>
      <c r="EK55" s="525"/>
      <c r="EL55" s="525"/>
      <c r="EM55" s="525"/>
      <c r="EN55" s="525"/>
      <c r="EO55" s="525"/>
      <c r="EP55" s="525"/>
      <c r="EQ55" s="525"/>
      <c r="ER55" s="525"/>
      <c r="ES55" s="525"/>
      <c r="ET55" s="525"/>
      <c r="EU55" s="525"/>
      <c r="EV55" s="525"/>
      <c r="EW55" s="525"/>
      <c r="EX55" s="525"/>
      <c r="EY55" s="525"/>
      <c r="EZ55" s="525"/>
      <c r="FA55" s="525"/>
      <c r="FB55" s="525"/>
      <c r="FC55" s="525"/>
      <c r="FD55" s="525"/>
      <c r="FE55" s="525"/>
      <c r="FF55" s="525"/>
      <c r="FG55" s="525"/>
      <c r="FH55" s="525"/>
      <c r="FI55" s="525"/>
      <c r="FJ55" s="525"/>
      <c r="FK55" s="525"/>
      <c r="FL55" s="525"/>
      <c r="FM55" s="525"/>
      <c r="FN55" s="525"/>
      <c r="FO55" s="525"/>
      <c r="FP55" s="525"/>
      <c r="FQ55" s="525"/>
      <c r="FR55" s="525"/>
      <c r="FS55" s="525"/>
      <c r="FT55" s="525"/>
      <c r="FU55" s="525"/>
      <c r="FV55" s="525"/>
      <c r="FW55" s="525"/>
      <c r="FX55" s="525"/>
      <c r="FY55" s="525"/>
      <c r="FZ55" s="525"/>
      <c r="GA55" s="525"/>
      <c r="GB55" s="525"/>
      <c r="GC55" s="525"/>
      <c r="GD55" s="525"/>
      <c r="GE55" s="525"/>
      <c r="GF55" s="525"/>
      <c r="GG55" s="525"/>
      <c r="GH55" s="525"/>
      <c r="GI55" s="525"/>
      <c r="GJ55" s="525"/>
      <c r="GK55" s="525"/>
      <c r="GL55" s="525"/>
      <c r="GM55" s="525"/>
      <c r="GN55" s="525"/>
      <c r="GO55" s="525"/>
      <c r="GP55" s="525"/>
      <c r="GQ55" s="525"/>
      <c r="GR55" s="525"/>
      <c r="GS55" s="525"/>
      <c r="GT55" s="525"/>
      <c r="GU55" s="525"/>
      <c r="GV55" s="525"/>
      <c r="GW55" s="525"/>
      <c r="GX55" s="525"/>
    </row>
    <row r="56" spans="1:206" ht="7.9" customHeight="1">
      <c r="A56" s="832"/>
      <c r="B56" s="832"/>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931"/>
      <c r="AS56" s="931"/>
      <c r="AT56" s="931"/>
      <c r="AU56" s="931"/>
      <c r="AV56" s="931"/>
      <c r="AW56" s="931"/>
      <c r="AX56" s="931"/>
      <c r="AY56" s="931"/>
      <c r="AZ56" s="931"/>
      <c r="BA56" s="931"/>
      <c r="BB56" s="931"/>
      <c r="BC56" s="931"/>
      <c r="BD56" s="931"/>
      <c r="BE56" s="935"/>
      <c r="BF56" s="935"/>
      <c r="BG56" s="935"/>
      <c r="BH56" s="935"/>
      <c r="BI56" s="935"/>
      <c r="BJ56" s="935"/>
      <c r="BK56" s="935"/>
      <c r="BL56" s="935"/>
      <c r="BM56" s="935"/>
      <c r="BN56" s="935"/>
      <c r="BO56" s="935"/>
      <c r="BP56" s="935"/>
      <c r="BQ56" s="935"/>
      <c r="BS56" s="930"/>
      <c r="BT56" s="930"/>
      <c r="BU56" s="930"/>
      <c r="BV56" s="930"/>
      <c r="BW56" s="930"/>
      <c r="BX56" s="930"/>
      <c r="BY56" s="930"/>
      <c r="BZ56" s="930"/>
      <c r="CA56" s="930"/>
      <c r="CB56" s="930"/>
      <c r="CC56" s="930"/>
      <c r="CD56" s="930"/>
      <c r="CE56" s="930"/>
      <c r="CF56" s="930"/>
      <c r="CG56" s="930"/>
      <c r="CH56" s="930"/>
      <c r="CI56" s="930"/>
      <c r="CJ56" s="930"/>
      <c r="CK56" s="930"/>
      <c r="CL56" s="930"/>
      <c r="CM56" s="930"/>
      <c r="CN56" s="930"/>
      <c r="CO56" s="930"/>
      <c r="CP56" s="930"/>
      <c r="CQ56" s="930"/>
      <c r="CR56" s="930"/>
      <c r="CS56" s="930"/>
      <c r="CT56" s="930"/>
      <c r="CU56" s="930"/>
      <c r="CV56" s="930"/>
      <c r="CW56" s="930"/>
      <c r="CX56" s="930"/>
      <c r="CY56" s="930"/>
      <c r="CZ56" s="930"/>
      <c r="DA56" s="930"/>
      <c r="DB56" s="930"/>
      <c r="DC56" s="930"/>
      <c r="DD56" s="930"/>
      <c r="DE56" s="930"/>
      <c r="DF56" s="930"/>
      <c r="DG56" s="930"/>
      <c r="DH56" s="930"/>
      <c r="DI56" s="930"/>
      <c r="DJ56" s="930"/>
      <c r="DK56" s="930"/>
      <c r="DL56" s="930"/>
      <c r="DM56" s="930"/>
      <c r="DN56" s="930"/>
      <c r="DO56" s="930"/>
      <c r="DP56" s="930"/>
      <c r="DQ56" s="930"/>
      <c r="DR56" s="930"/>
      <c r="DS56" s="930"/>
      <c r="DT56" s="930"/>
      <c r="DU56" s="930"/>
      <c r="DV56" s="930"/>
      <c r="DW56" s="930"/>
      <c r="DX56" s="930"/>
      <c r="DY56" s="930"/>
      <c r="DZ56" s="930"/>
      <c r="EA56" s="930"/>
      <c r="EB56" s="930"/>
      <c r="EC56" s="930"/>
      <c r="ED56" s="930"/>
      <c r="EE56" s="930"/>
      <c r="EF56" s="930"/>
      <c r="EG56" s="930"/>
      <c r="EJ56" s="525"/>
      <c r="EK56" s="525"/>
      <c r="EL56" s="525"/>
      <c r="EM56" s="525"/>
      <c r="EN56" s="525"/>
      <c r="EO56" s="525"/>
      <c r="EP56" s="525"/>
      <c r="EQ56" s="525"/>
      <c r="ER56" s="525"/>
      <c r="ES56" s="525"/>
      <c r="ET56" s="525"/>
      <c r="EU56" s="525"/>
      <c r="EV56" s="525"/>
      <c r="EW56" s="525"/>
      <c r="EX56" s="525"/>
      <c r="EY56" s="525"/>
      <c r="EZ56" s="525"/>
      <c r="FA56" s="525"/>
      <c r="FB56" s="525"/>
      <c r="FC56" s="525"/>
      <c r="FD56" s="525"/>
      <c r="FE56" s="525"/>
      <c r="FF56" s="525"/>
      <c r="FG56" s="525"/>
      <c r="FH56" s="525"/>
      <c r="FI56" s="525"/>
      <c r="FJ56" s="525"/>
      <c r="FK56" s="525"/>
      <c r="FL56" s="525"/>
      <c r="FM56" s="525"/>
      <c r="FN56" s="525"/>
      <c r="FO56" s="525"/>
      <c r="FP56" s="525"/>
      <c r="FQ56" s="525"/>
      <c r="FR56" s="525"/>
      <c r="FS56" s="525"/>
      <c r="FT56" s="525"/>
      <c r="FU56" s="525"/>
      <c r="FV56" s="525"/>
      <c r="FW56" s="525"/>
      <c r="FX56" s="525"/>
      <c r="FY56" s="525"/>
      <c r="FZ56" s="525"/>
      <c r="GA56" s="525"/>
      <c r="GB56" s="525"/>
      <c r="GC56" s="525"/>
      <c r="GD56" s="525"/>
      <c r="GE56" s="525"/>
      <c r="GF56" s="525"/>
      <c r="GG56" s="525"/>
      <c r="GH56" s="525"/>
      <c r="GI56" s="525"/>
      <c r="GJ56" s="525"/>
      <c r="GK56" s="525"/>
      <c r="GL56" s="525"/>
      <c r="GM56" s="525"/>
      <c r="GN56" s="525"/>
      <c r="GO56" s="525"/>
      <c r="GP56" s="525"/>
      <c r="GQ56" s="525"/>
      <c r="GR56" s="525"/>
      <c r="GS56" s="525"/>
      <c r="GT56" s="525"/>
      <c r="GU56" s="525"/>
      <c r="GV56" s="525"/>
      <c r="GW56" s="525"/>
      <c r="GX56" s="525"/>
    </row>
    <row r="57" spans="1:206" ht="7.9" customHeight="1">
      <c r="D57" s="16"/>
      <c r="E57" s="16"/>
      <c r="F57" s="16"/>
      <c r="G57" s="16"/>
      <c r="H57" s="16"/>
      <c r="I57" s="16"/>
      <c r="J57" s="16"/>
      <c r="K57" s="16"/>
      <c r="L57" s="16"/>
      <c r="M57" s="16"/>
      <c r="N57" s="16"/>
      <c r="O57" s="16"/>
      <c r="P57" s="16"/>
      <c r="Q57" s="16"/>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S57" s="930"/>
      <c r="BT57" s="930"/>
      <c r="BU57" s="930"/>
      <c r="BV57" s="930"/>
      <c r="BW57" s="930"/>
      <c r="BX57" s="930"/>
      <c r="BY57" s="930"/>
      <c r="BZ57" s="930"/>
      <c r="CA57" s="930"/>
      <c r="CB57" s="930"/>
      <c r="CC57" s="930"/>
      <c r="CD57" s="930"/>
      <c r="CE57" s="930"/>
      <c r="CF57" s="930"/>
      <c r="CG57" s="930"/>
      <c r="CH57" s="930"/>
      <c r="CI57" s="930"/>
      <c r="CJ57" s="930"/>
      <c r="CK57" s="930"/>
      <c r="CL57" s="930"/>
      <c r="CM57" s="930"/>
      <c r="CN57" s="930"/>
      <c r="CO57" s="930"/>
      <c r="CP57" s="930"/>
      <c r="CQ57" s="930"/>
      <c r="CR57" s="930"/>
      <c r="CS57" s="930"/>
      <c r="CT57" s="930"/>
      <c r="CU57" s="930"/>
      <c r="CV57" s="930"/>
      <c r="CW57" s="930"/>
      <c r="CX57" s="930"/>
      <c r="CY57" s="930"/>
      <c r="CZ57" s="930"/>
      <c r="DA57" s="930"/>
      <c r="DB57" s="930"/>
      <c r="DC57" s="930"/>
      <c r="DD57" s="930"/>
      <c r="DE57" s="930"/>
      <c r="DF57" s="930"/>
      <c r="DG57" s="930"/>
      <c r="DH57" s="930"/>
      <c r="DI57" s="930"/>
      <c r="DJ57" s="930"/>
      <c r="DK57" s="930"/>
      <c r="DL57" s="930"/>
      <c r="DM57" s="930"/>
      <c r="DN57" s="930"/>
      <c r="DO57" s="930"/>
      <c r="DP57" s="930"/>
      <c r="DQ57" s="930"/>
      <c r="DR57" s="930"/>
      <c r="DS57" s="930"/>
      <c r="DT57" s="930"/>
      <c r="DU57" s="930"/>
      <c r="DV57" s="930"/>
      <c r="DW57" s="930"/>
      <c r="DX57" s="930"/>
      <c r="DY57" s="930"/>
      <c r="DZ57" s="930"/>
      <c r="EA57" s="930"/>
      <c r="EB57" s="930"/>
      <c r="EC57" s="930"/>
      <c r="ED57" s="930"/>
      <c r="EE57" s="930"/>
      <c r="EF57" s="930"/>
      <c r="EG57" s="930"/>
      <c r="EJ57" s="525"/>
      <c r="EK57" s="525"/>
      <c r="EL57" s="525"/>
      <c r="EM57" s="525"/>
      <c r="EN57" s="525"/>
      <c r="EO57" s="525"/>
      <c r="EP57" s="525"/>
      <c r="EQ57" s="525"/>
      <c r="ER57" s="525"/>
      <c r="ES57" s="525"/>
      <c r="ET57" s="525"/>
      <c r="EU57" s="525"/>
      <c r="EV57" s="525"/>
      <c r="EW57" s="525"/>
      <c r="EX57" s="525"/>
      <c r="EY57" s="525"/>
      <c r="EZ57" s="525"/>
      <c r="FA57" s="525"/>
      <c r="FB57" s="525"/>
      <c r="FC57" s="525"/>
      <c r="FD57" s="525"/>
      <c r="FE57" s="525"/>
      <c r="FF57" s="525"/>
      <c r="FG57" s="525"/>
      <c r="FH57" s="525"/>
      <c r="FI57" s="525"/>
      <c r="FJ57" s="525"/>
      <c r="FK57" s="525"/>
      <c r="FL57" s="525"/>
      <c r="FM57" s="525"/>
      <c r="FN57" s="525"/>
      <c r="FO57" s="525"/>
      <c r="FP57" s="525"/>
      <c r="FQ57" s="525"/>
      <c r="FR57" s="525"/>
      <c r="FS57" s="525"/>
      <c r="FT57" s="525"/>
      <c r="FU57" s="525"/>
      <c r="FV57" s="525"/>
      <c r="FW57" s="525"/>
      <c r="FX57" s="525"/>
      <c r="FY57" s="525"/>
      <c r="FZ57" s="525"/>
      <c r="GA57" s="525"/>
      <c r="GB57" s="525"/>
      <c r="GC57" s="525"/>
      <c r="GD57" s="525"/>
      <c r="GE57" s="525"/>
      <c r="GF57" s="525"/>
      <c r="GG57" s="525"/>
      <c r="GH57" s="525"/>
      <c r="GI57" s="525"/>
      <c r="GJ57" s="525"/>
      <c r="GK57" s="525"/>
      <c r="GL57" s="525"/>
      <c r="GM57" s="525"/>
      <c r="GN57" s="525"/>
      <c r="GO57" s="525"/>
      <c r="GP57" s="525"/>
      <c r="GQ57" s="525"/>
      <c r="GR57" s="525"/>
      <c r="GS57" s="525"/>
      <c r="GT57" s="525"/>
      <c r="GU57" s="525"/>
      <c r="GV57" s="525"/>
      <c r="GW57" s="525"/>
      <c r="GX57" s="525"/>
    </row>
    <row r="58" spans="1:206" ht="7.9" customHeight="1">
      <c r="D58" s="16"/>
      <c r="E58" s="16"/>
      <c r="F58" s="16"/>
      <c r="G58" s="16"/>
      <c r="H58" s="16"/>
      <c r="I58" s="16"/>
      <c r="J58" s="16"/>
      <c r="K58" s="16"/>
      <c r="L58" s="16"/>
      <c r="M58" s="16"/>
      <c r="N58" s="16"/>
      <c r="O58" s="16"/>
      <c r="P58" s="16"/>
      <c r="Q58" s="16"/>
      <c r="R58" s="5"/>
      <c r="S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S58" s="930"/>
      <c r="BT58" s="930"/>
      <c r="BU58" s="930"/>
      <c r="BV58" s="930"/>
      <c r="BW58" s="930"/>
      <c r="BX58" s="930"/>
      <c r="BY58" s="930"/>
      <c r="BZ58" s="930"/>
      <c r="CA58" s="930"/>
      <c r="CB58" s="930"/>
      <c r="CC58" s="930"/>
      <c r="CD58" s="930"/>
      <c r="CE58" s="930"/>
      <c r="CF58" s="930"/>
      <c r="CG58" s="930"/>
      <c r="CH58" s="930"/>
      <c r="CI58" s="930"/>
      <c r="CJ58" s="930"/>
      <c r="CK58" s="930"/>
      <c r="CL58" s="930"/>
      <c r="CM58" s="930"/>
      <c r="CN58" s="930"/>
      <c r="CO58" s="930"/>
      <c r="CP58" s="930"/>
      <c r="CQ58" s="930"/>
      <c r="CR58" s="930"/>
      <c r="CS58" s="930"/>
      <c r="CT58" s="930"/>
      <c r="CU58" s="930"/>
      <c r="CV58" s="930"/>
      <c r="CW58" s="930"/>
      <c r="CX58" s="930"/>
      <c r="CY58" s="930"/>
      <c r="CZ58" s="930"/>
      <c r="DA58" s="930"/>
      <c r="DB58" s="930"/>
      <c r="DC58" s="930"/>
      <c r="DD58" s="930"/>
      <c r="DE58" s="930"/>
      <c r="DF58" s="930"/>
      <c r="DG58" s="930"/>
      <c r="DH58" s="930"/>
      <c r="DI58" s="930"/>
      <c r="DJ58" s="930"/>
      <c r="DK58" s="930"/>
      <c r="DL58" s="930"/>
      <c r="DM58" s="930"/>
      <c r="DN58" s="930"/>
      <c r="DO58" s="930"/>
      <c r="DP58" s="930"/>
      <c r="DQ58" s="930"/>
      <c r="DR58" s="930"/>
      <c r="DS58" s="930"/>
      <c r="DT58" s="930"/>
      <c r="DU58" s="930"/>
      <c r="DV58" s="930"/>
      <c r="DW58" s="930"/>
      <c r="DX58" s="930"/>
      <c r="DY58" s="930"/>
      <c r="DZ58" s="930"/>
      <c r="EA58" s="930"/>
      <c r="EB58" s="930"/>
      <c r="EC58" s="930"/>
      <c r="ED58" s="930"/>
      <c r="EE58" s="930"/>
      <c r="EF58" s="930"/>
      <c r="EG58" s="930"/>
      <c r="EJ58" s="525"/>
      <c r="EK58" s="525"/>
      <c r="EL58" s="525"/>
      <c r="EM58" s="525"/>
      <c r="EN58" s="525"/>
      <c r="EO58" s="525"/>
      <c r="EP58" s="525"/>
      <c r="EQ58" s="525"/>
      <c r="ER58" s="525"/>
      <c r="ES58" s="525"/>
      <c r="ET58" s="525"/>
      <c r="EU58" s="525"/>
      <c r="EV58" s="525"/>
      <c r="EW58" s="525"/>
      <c r="EX58" s="525"/>
      <c r="EY58" s="525"/>
      <c r="EZ58" s="525"/>
      <c r="FA58" s="525"/>
      <c r="FB58" s="525"/>
      <c r="FC58" s="525"/>
      <c r="FD58" s="525"/>
      <c r="FE58" s="525"/>
      <c r="FF58" s="525"/>
      <c r="FG58" s="525"/>
      <c r="FH58" s="525"/>
      <c r="FI58" s="525"/>
      <c r="FJ58" s="525"/>
      <c r="FK58" s="525"/>
      <c r="FL58" s="525"/>
      <c r="FM58" s="525"/>
      <c r="FN58" s="525"/>
      <c r="FO58" s="525"/>
      <c r="FP58" s="525"/>
      <c r="FQ58" s="525"/>
      <c r="FR58" s="525"/>
      <c r="FS58" s="525"/>
      <c r="FT58" s="525"/>
      <c r="FU58" s="525"/>
      <c r="FV58" s="525"/>
      <c r="FW58" s="525"/>
      <c r="FX58" s="525"/>
      <c r="FY58" s="525"/>
      <c r="FZ58" s="525"/>
      <c r="GA58" s="525"/>
      <c r="GB58" s="525"/>
      <c r="GC58" s="525"/>
      <c r="GD58" s="525"/>
      <c r="GE58" s="525"/>
      <c r="GF58" s="525"/>
      <c r="GG58" s="525"/>
      <c r="GH58" s="525"/>
      <c r="GI58" s="525"/>
      <c r="GJ58" s="525"/>
      <c r="GK58" s="525"/>
      <c r="GL58" s="525"/>
      <c r="GM58" s="525"/>
      <c r="GN58" s="525"/>
      <c r="GO58" s="525"/>
      <c r="GP58" s="525"/>
      <c r="GQ58" s="525"/>
      <c r="GR58" s="525"/>
      <c r="GS58" s="525"/>
      <c r="GT58" s="525"/>
      <c r="GU58" s="525"/>
      <c r="GV58" s="525"/>
      <c r="GW58" s="525"/>
      <c r="GX58" s="525"/>
    </row>
    <row r="59" spans="1:206" ht="7.9" customHeight="1">
      <c r="D59" s="16"/>
      <c r="E59" s="16"/>
      <c r="F59" s="16"/>
      <c r="G59" s="16"/>
      <c r="H59" s="16"/>
      <c r="I59" s="16"/>
      <c r="J59" s="16"/>
      <c r="K59" s="16"/>
      <c r="L59" s="16"/>
      <c r="M59" s="16"/>
      <c r="N59" s="16"/>
      <c r="O59" s="16"/>
      <c r="P59" s="16"/>
      <c r="Q59" s="16"/>
      <c r="R59" s="5"/>
      <c r="S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S59" s="930"/>
      <c r="BT59" s="930"/>
      <c r="BU59" s="930"/>
      <c r="BV59" s="930"/>
      <c r="BW59" s="930"/>
      <c r="BX59" s="930"/>
      <c r="BY59" s="930"/>
      <c r="BZ59" s="930"/>
      <c r="CA59" s="930"/>
      <c r="CB59" s="930"/>
      <c r="CC59" s="930"/>
      <c r="CD59" s="930"/>
      <c r="CE59" s="930"/>
      <c r="CF59" s="930"/>
      <c r="CG59" s="930"/>
      <c r="CH59" s="930"/>
      <c r="CI59" s="930"/>
      <c r="CJ59" s="930"/>
      <c r="CK59" s="930"/>
      <c r="CL59" s="930"/>
      <c r="CM59" s="930"/>
      <c r="CN59" s="930"/>
      <c r="CO59" s="930"/>
      <c r="CP59" s="930"/>
      <c r="CQ59" s="930"/>
      <c r="CR59" s="930"/>
      <c r="CS59" s="930"/>
      <c r="CT59" s="930"/>
      <c r="CU59" s="930"/>
      <c r="CV59" s="930"/>
      <c r="CW59" s="930"/>
      <c r="CX59" s="930"/>
      <c r="CY59" s="930"/>
      <c r="CZ59" s="930"/>
      <c r="DA59" s="930"/>
      <c r="DB59" s="930"/>
      <c r="DC59" s="930"/>
      <c r="DD59" s="930"/>
      <c r="DE59" s="930"/>
      <c r="DF59" s="930"/>
      <c r="DG59" s="930"/>
      <c r="DH59" s="930"/>
      <c r="DI59" s="930"/>
      <c r="DJ59" s="930"/>
      <c r="DK59" s="930"/>
      <c r="DL59" s="930"/>
      <c r="DM59" s="930"/>
      <c r="DN59" s="930"/>
      <c r="DO59" s="930"/>
      <c r="DP59" s="930"/>
      <c r="DQ59" s="930"/>
      <c r="DR59" s="930"/>
      <c r="DS59" s="930"/>
      <c r="DT59" s="930"/>
      <c r="DU59" s="930"/>
      <c r="DV59" s="930"/>
      <c r="DW59" s="930"/>
      <c r="DX59" s="930"/>
      <c r="DY59" s="930"/>
      <c r="DZ59" s="930"/>
      <c r="EA59" s="930"/>
      <c r="EB59" s="930"/>
      <c r="EC59" s="930"/>
      <c r="ED59" s="930"/>
      <c r="EE59" s="930"/>
      <c r="EF59" s="930"/>
      <c r="EG59" s="930"/>
      <c r="EJ59" s="525"/>
      <c r="EK59" s="525"/>
      <c r="EL59" s="525"/>
      <c r="EM59" s="525"/>
      <c r="EN59" s="525"/>
      <c r="EO59" s="525"/>
      <c r="EP59" s="525"/>
      <c r="EQ59" s="525"/>
      <c r="ER59" s="525"/>
      <c r="ES59" s="525"/>
      <c r="ET59" s="525"/>
      <c r="EU59" s="525"/>
      <c r="EV59" s="525"/>
      <c r="EW59" s="525"/>
      <c r="EX59" s="525"/>
      <c r="EY59" s="525"/>
      <c r="EZ59" s="525"/>
      <c r="FA59" s="525"/>
      <c r="FB59" s="525"/>
      <c r="FC59" s="525"/>
      <c r="FD59" s="525"/>
      <c r="FE59" s="525"/>
      <c r="FF59" s="525"/>
      <c r="FG59" s="525"/>
      <c r="FH59" s="525"/>
      <c r="FI59" s="525"/>
      <c r="FJ59" s="525"/>
      <c r="FK59" s="525"/>
      <c r="FL59" s="525"/>
      <c r="FM59" s="525"/>
      <c r="FN59" s="525"/>
      <c r="FO59" s="525"/>
      <c r="FP59" s="525"/>
      <c r="FQ59" s="525"/>
      <c r="FR59" s="525"/>
      <c r="FS59" s="525"/>
      <c r="FT59" s="525"/>
      <c r="FU59" s="525"/>
      <c r="FV59" s="525"/>
      <c r="FW59" s="525"/>
      <c r="FX59" s="525"/>
      <c r="FY59" s="525"/>
      <c r="FZ59" s="525"/>
      <c r="GA59" s="525"/>
      <c r="GB59" s="525"/>
      <c r="GC59" s="525"/>
      <c r="GD59" s="525"/>
      <c r="GE59" s="525"/>
      <c r="GF59" s="525"/>
      <c r="GG59" s="525"/>
      <c r="GH59" s="525"/>
      <c r="GI59" s="525"/>
      <c r="GJ59" s="525"/>
      <c r="GK59" s="525"/>
      <c r="GL59" s="525"/>
      <c r="GM59" s="525"/>
      <c r="GN59" s="525"/>
      <c r="GO59" s="525"/>
      <c r="GP59" s="525"/>
      <c r="GQ59" s="525"/>
      <c r="GR59" s="525"/>
      <c r="GS59" s="525"/>
      <c r="GT59" s="525"/>
      <c r="GU59" s="525"/>
      <c r="GV59" s="525"/>
      <c r="GW59" s="525"/>
      <c r="GX59" s="525"/>
    </row>
    <row r="60" spans="1:206" ht="7.9" customHeight="1">
      <c r="D60" s="16"/>
      <c r="E60" s="16"/>
      <c r="F60" s="16"/>
      <c r="G60" s="16"/>
      <c r="H60" s="16"/>
      <c r="I60" s="16"/>
      <c r="J60" s="16"/>
      <c r="K60" s="16"/>
      <c r="L60" s="16"/>
      <c r="M60" s="16"/>
      <c r="N60" s="16"/>
      <c r="O60" s="16"/>
      <c r="P60" s="16"/>
      <c r="Q60" s="16"/>
      <c r="R60" s="5"/>
      <c r="S60" s="5"/>
      <c r="AK60" s="5"/>
      <c r="AL60" s="5"/>
      <c r="AM60" s="5"/>
      <c r="AT60" s="5"/>
      <c r="AU60" s="5"/>
      <c r="BI60" s="5"/>
      <c r="BJ60" s="5"/>
      <c r="BS60" s="930"/>
      <c r="BT60" s="930"/>
      <c r="BU60" s="930"/>
      <c r="BV60" s="930"/>
      <c r="BW60" s="930"/>
      <c r="BX60" s="930"/>
      <c r="BY60" s="930"/>
      <c r="BZ60" s="930"/>
      <c r="CA60" s="930"/>
      <c r="CB60" s="930"/>
      <c r="CC60" s="930"/>
      <c r="CD60" s="930"/>
      <c r="CE60" s="930"/>
      <c r="CF60" s="930"/>
      <c r="CG60" s="930"/>
      <c r="CH60" s="930"/>
      <c r="CI60" s="930"/>
      <c r="CJ60" s="930"/>
      <c r="CK60" s="930"/>
      <c r="CL60" s="930"/>
      <c r="CM60" s="930"/>
      <c r="CN60" s="930"/>
      <c r="CO60" s="930"/>
      <c r="CP60" s="930"/>
      <c r="CQ60" s="930"/>
      <c r="CR60" s="930"/>
      <c r="CS60" s="930"/>
      <c r="CT60" s="930"/>
      <c r="CU60" s="930"/>
      <c r="CV60" s="930"/>
      <c r="CW60" s="930"/>
      <c r="CX60" s="930"/>
      <c r="CY60" s="930"/>
      <c r="CZ60" s="930"/>
      <c r="DA60" s="930"/>
      <c r="DB60" s="930"/>
      <c r="DC60" s="930"/>
      <c r="DD60" s="930"/>
      <c r="DE60" s="930"/>
      <c r="DF60" s="930"/>
      <c r="DG60" s="930"/>
      <c r="DH60" s="930"/>
      <c r="DI60" s="930"/>
      <c r="DJ60" s="930"/>
      <c r="DK60" s="930"/>
      <c r="DL60" s="930"/>
      <c r="DM60" s="930"/>
      <c r="DN60" s="930"/>
      <c r="DO60" s="930"/>
      <c r="DP60" s="930"/>
      <c r="DQ60" s="930"/>
      <c r="DR60" s="930"/>
      <c r="DS60" s="930"/>
      <c r="DT60" s="930"/>
      <c r="DU60" s="930"/>
      <c r="DV60" s="930"/>
      <c r="DW60" s="930"/>
      <c r="DX60" s="930"/>
      <c r="DY60" s="930"/>
      <c r="DZ60" s="930"/>
      <c r="EA60" s="930"/>
      <c r="EB60" s="930"/>
      <c r="EC60" s="930"/>
      <c r="ED60" s="930"/>
      <c r="EE60" s="930"/>
      <c r="EF60" s="930"/>
      <c r="EG60" s="930"/>
      <c r="EJ60" s="525"/>
      <c r="EK60" s="525"/>
      <c r="EL60" s="525"/>
      <c r="EM60" s="525"/>
      <c r="EN60" s="525"/>
      <c r="EO60" s="525"/>
      <c r="EP60" s="525"/>
      <c r="EQ60" s="525"/>
      <c r="ER60" s="525"/>
      <c r="ES60" s="525"/>
      <c r="ET60" s="525"/>
      <c r="EU60" s="525"/>
      <c r="EV60" s="525"/>
      <c r="EW60" s="525"/>
      <c r="EX60" s="525"/>
      <c r="EY60" s="525"/>
      <c r="EZ60" s="525"/>
      <c r="FA60" s="525"/>
      <c r="FB60" s="525"/>
      <c r="FC60" s="525"/>
      <c r="FD60" s="525"/>
      <c r="FE60" s="525"/>
      <c r="FF60" s="525"/>
      <c r="FG60" s="525"/>
      <c r="FH60" s="525"/>
      <c r="FI60" s="525"/>
      <c r="FJ60" s="525"/>
      <c r="FK60" s="525"/>
      <c r="FL60" s="525"/>
      <c r="FM60" s="525"/>
      <c r="FN60" s="525"/>
      <c r="FO60" s="525"/>
      <c r="FP60" s="525"/>
      <c r="FQ60" s="525"/>
      <c r="FR60" s="525"/>
      <c r="FS60" s="525"/>
      <c r="FT60" s="525"/>
      <c r="FU60" s="525"/>
      <c r="FV60" s="525"/>
      <c r="FW60" s="525"/>
      <c r="FX60" s="525"/>
      <c r="FY60" s="525"/>
      <c r="FZ60" s="525"/>
      <c r="GA60" s="525"/>
      <c r="GB60" s="525"/>
      <c r="GC60" s="525"/>
      <c r="GD60" s="525"/>
      <c r="GE60" s="525"/>
      <c r="GF60" s="525"/>
      <c r="GG60" s="525"/>
      <c r="GH60" s="525"/>
      <c r="GI60" s="525"/>
      <c r="GJ60" s="525"/>
      <c r="GK60" s="525"/>
      <c r="GL60" s="525"/>
      <c r="GM60" s="525"/>
      <c r="GN60" s="525"/>
      <c r="GO60" s="525"/>
      <c r="GP60" s="525"/>
      <c r="GQ60" s="525"/>
      <c r="GR60" s="525"/>
      <c r="GS60" s="525"/>
      <c r="GT60" s="525"/>
      <c r="GU60" s="525"/>
      <c r="GV60" s="525"/>
      <c r="GW60" s="525"/>
      <c r="GX60" s="525"/>
    </row>
    <row r="61" spans="1:206" ht="7.9" customHeight="1">
      <c r="R61" s="5"/>
      <c r="S61" s="5"/>
      <c r="BS61" s="930"/>
      <c r="BT61" s="930"/>
      <c r="BU61" s="930"/>
      <c r="BV61" s="930"/>
      <c r="BW61" s="930"/>
      <c r="BX61" s="930"/>
      <c r="BY61" s="930"/>
      <c r="BZ61" s="930"/>
      <c r="CA61" s="930"/>
      <c r="CB61" s="930"/>
      <c r="CC61" s="930"/>
      <c r="CD61" s="930"/>
      <c r="CE61" s="930"/>
      <c r="CF61" s="930"/>
      <c r="CG61" s="930"/>
      <c r="CH61" s="930"/>
      <c r="CI61" s="930"/>
      <c r="CJ61" s="930"/>
      <c r="CK61" s="930"/>
      <c r="CL61" s="930"/>
      <c r="CM61" s="930"/>
      <c r="CN61" s="930"/>
      <c r="CO61" s="930"/>
      <c r="CP61" s="930"/>
      <c r="CQ61" s="930"/>
      <c r="CR61" s="930"/>
      <c r="CS61" s="930"/>
      <c r="CT61" s="930"/>
      <c r="CU61" s="930"/>
      <c r="CV61" s="930"/>
      <c r="CW61" s="930"/>
      <c r="CX61" s="930"/>
      <c r="CY61" s="930"/>
      <c r="CZ61" s="930"/>
      <c r="DA61" s="930"/>
      <c r="DB61" s="930"/>
      <c r="DC61" s="930"/>
      <c r="DD61" s="930"/>
      <c r="DE61" s="930"/>
      <c r="DF61" s="930"/>
      <c r="DG61" s="930"/>
      <c r="DH61" s="930"/>
      <c r="DI61" s="930"/>
      <c r="DJ61" s="930"/>
      <c r="DK61" s="930"/>
      <c r="DL61" s="930"/>
      <c r="DM61" s="930"/>
      <c r="DN61" s="930"/>
      <c r="DO61" s="930"/>
      <c r="DP61" s="930"/>
      <c r="DQ61" s="930"/>
      <c r="DR61" s="930"/>
      <c r="DS61" s="930"/>
      <c r="DT61" s="930"/>
      <c r="DU61" s="930"/>
      <c r="DV61" s="930"/>
      <c r="DW61" s="930"/>
      <c r="DX61" s="930"/>
      <c r="DY61" s="930"/>
      <c r="DZ61" s="930"/>
      <c r="EA61" s="930"/>
      <c r="EB61" s="930"/>
      <c r="EC61" s="930"/>
      <c r="ED61" s="930"/>
      <c r="EE61" s="930"/>
      <c r="EF61" s="930"/>
      <c r="EG61" s="930"/>
      <c r="EJ61" s="525"/>
      <c r="EK61" s="525"/>
      <c r="EL61" s="525"/>
      <c r="EM61" s="525"/>
      <c r="EN61" s="525"/>
      <c r="EO61" s="525"/>
      <c r="EP61" s="525"/>
      <c r="EQ61" s="525"/>
      <c r="ER61" s="525"/>
      <c r="ES61" s="525"/>
      <c r="ET61" s="525"/>
      <c r="EU61" s="525"/>
      <c r="EV61" s="525"/>
      <c r="EW61" s="525"/>
      <c r="EX61" s="525"/>
      <c r="EY61" s="525"/>
      <c r="EZ61" s="525"/>
      <c r="FA61" s="525"/>
      <c r="FB61" s="525"/>
      <c r="FC61" s="525"/>
      <c r="FD61" s="525"/>
      <c r="FE61" s="525"/>
      <c r="FF61" s="525"/>
      <c r="FG61" s="525"/>
      <c r="FH61" s="525"/>
      <c r="FI61" s="525"/>
      <c r="FJ61" s="525"/>
      <c r="FK61" s="525"/>
      <c r="FL61" s="525"/>
      <c r="FM61" s="525"/>
      <c r="FN61" s="525"/>
      <c r="FO61" s="525"/>
      <c r="FP61" s="525"/>
      <c r="FQ61" s="525"/>
      <c r="FR61" s="525"/>
      <c r="FS61" s="525"/>
      <c r="FT61" s="525"/>
      <c r="FU61" s="525"/>
      <c r="FV61" s="525"/>
      <c r="FW61" s="525"/>
      <c r="FX61" s="525"/>
      <c r="FY61" s="525"/>
      <c r="FZ61" s="525"/>
      <c r="GA61" s="525"/>
      <c r="GB61" s="525"/>
      <c r="GC61" s="525"/>
      <c r="GD61" s="525"/>
      <c r="GE61" s="525"/>
      <c r="GF61" s="525"/>
      <c r="GG61" s="525"/>
      <c r="GH61" s="525"/>
      <c r="GI61" s="525"/>
      <c r="GJ61" s="525"/>
      <c r="GK61" s="525"/>
      <c r="GL61" s="525"/>
      <c r="GM61" s="525"/>
      <c r="GN61" s="525"/>
      <c r="GO61" s="525"/>
      <c r="GP61" s="525"/>
      <c r="GQ61" s="525"/>
      <c r="GR61" s="525"/>
      <c r="GS61" s="525"/>
      <c r="GT61" s="525"/>
      <c r="GU61" s="525"/>
      <c r="GV61" s="525"/>
      <c r="GW61" s="525"/>
      <c r="GX61" s="525"/>
    </row>
    <row r="62" spans="1:206" ht="7.9" customHeight="1">
      <c r="R62" s="5"/>
      <c r="S62" s="5"/>
      <c r="BS62" s="930"/>
      <c r="BT62" s="930"/>
      <c r="BU62" s="930"/>
      <c r="BV62" s="930"/>
      <c r="BW62" s="930"/>
      <c r="BX62" s="930"/>
      <c r="BY62" s="930"/>
      <c r="BZ62" s="930"/>
      <c r="CA62" s="930"/>
      <c r="CB62" s="930"/>
      <c r="CC62" s="930"/>
      <c r="CD62" s="930"/>
      <c r="CE62" s="930"/>
      <c r="CF62" s="930"/>
      <c r="CG62" s="930"/>
      <c r="CH62" s="930"/>
      <c r="CI62" s="930"/>
      <c r="CJ62" s="930"/>
      <c r="CK62" s="930"/>
      <c r="CL62" s="930"/>
      <c r="CM62" s="930"/>
      <c r="CN62" s="930"/>
      <c r="CO62" s="930"/>
      <c r="CP62" s="930"/>
      <c r="CQ62" s="930"/>
      <c r="CR62" s="930"/>
      <c r="CS62" s="930"/>
      <c r="CT62" s="930"/>
      <c r="CU62" s="930"/>
      <c r="CV62" s="930"/>
      <c r="CW62" s="930"/>
      <c r="CX62" s="930"/>
      <c r="CY62" s="930"/>
      <c r="CZ62" s="930"/>
      <c r="DA62" s="930"/>
      <c r="DB62" s="930"/>
      <c r="DC62" s="930"/>
      <c r="DD62" s="930"/>
      <c r="DE62" s="930"/>
      <c r="DF62" s="930"/>
      <c r="DG62" s="930"/>
      <c r="DH62" s="930"/>
      <c r="DI62" s="930"/>
      <c r="DJ62" s="930"/>
      <c r="DK62" s="930"/>
      <c r="DL62" s="930"/>
      <c r="DM62" s="930"/>
      <c r="DN62" s="930"/>
      <c r="DO62" s="930"/>
      <c r="DP62" s="930"/>
      <c r="DQ62" s="930"/>
      <c r="DR62" s="930"/>
      <c r="DS62" s="930"/>
      <c r="DT62" s="930"/>
      <c r="DU62" s="930"/>
      <c r="DV62" s="930"/>
      <c r="DW62" s="930"/>
      <c r="DX62" s="930"/>
      <c r="DY62" s="930"/>
      <c r="DZ62" s="930"/>
      <c r="EA62" s="930"/>
      <c r="EB62" s="930"/>
      <c r="EC62" s="930"/>
      <c r="ED62" s="930"/>
      <c r="EE62" s="930"/>
      <c r="EF62" s="930"/>
      <c r="EG62" s="930"/>
      <c r="EJ62" s="525"/>
      <c r="EK62" s="525"/>
      <c r="EL62" s="525"/>
      <c r="EM62" s="525"/>
      <c r="EN62" s="525"/>
      <c r="EO62" s="525"/>
      <c r="EP62" s="525"/>
      <c r="EQ62" s="525"/>
      <c r="ER62" s="525"/>
      <c r="ES62" s="525"/>
      <c r="ET62" s="525"/>
      <c r="EU62" s="525"/>
      <c r="EV62" s="525"/>
      <c r="EW62" s="525"/>
      <c r="EX62" s="525"/>
      <c r="EY62" s="525"/>
      <c r="EZ62" s="525"/>
      <c r="FA62" s="525"/>
      <c r="FB62" s="525"/>
      <c r="FC62" s="525"/>
      <c r="FD62" s="525"/>
      <c r="FE62" s="525"/>
      <c r="FF62" s="525"/>
      <c r="FG62" s="525"/>
      <c r="FH62" s="525"/>
      <c r="FI62" s="525"/>
      <c r="FJ62" s="525"/>
      <c r="FK62" s="525"/>
      <c r="FL62" s="525"/>
      <c r="FM62" s="525"/>
      <c r="FN62" s="525"/>
      <c r="FO62" s="525"/>
      <c r="FP62" s="525"/>
      <c r="FQ62" s="525"/>
      <c r="FR62" s="525"/>
      <c r="FS62" s="525"/>
      <c r="FT62" s="525"/>
      <c r="FU62" s="525"/>
      <c r="FV62" s="525"/>
      <c r="FW62" s="525"/>
      <c r="FX62" s="525"/>
      <c r="FY62" s="525"/>
      <c r="FZ62" s="525"/>
      <c r="GA62" s="525"/>
      <c r="GB62" s="525"/>
      <c r="GC62" s="525"/>
      <c r="GD62" s="525"/>
      <c r="GE62" s="525"/>
      <c r="GF62" s="525"/>
      <c r="GG62" s="525"/>
      <c r="GH62" s="525"/>
      <c r="GI62" s="525"/>
      <c r="GJ62" s="525"/>
      <c r="GK62" s="525"/>
      <c r="GL62" s="525"/>
      <c r="GM62" s="525"/>
      <c r="GN62" s="525"/>
      <c r="GO62" s="525"/>
      <c r="GP62" s="525"/>
      <c r="GQ62" s="525"/>
      <c r="GR62" s="525"/>
      <c r="GS62" s="525"/>
      <c r="GT62" s="525"/>
      <c r="GU62" s="525"/>
      <c r="GV62" s="525"/>
      <c r="GW62" s="525"/>
      <c r="GX62" s="525"/>
    </row>
    <row r="63" spans="1:206" ht="7.9" customHeight="1">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S63" s="930"/>
      <c r="BT63" s="930"/>
      <c r="BU63" s="930"/>
      <c r="BV63" s="930"/>
      <c r="BW63" s="930"/>
      <c r="BX63" s="930"/>
      <c r="BY63" s="930"/>
      <c r="BZ63" s="930"/>
      <c r="CA63" s="930"/>
      <c r="CB63" s="930"/>
      <c r="CC63" s="930"/>
      <c r="CD63" s="930"/>
      <c r="CE63" s="930"/>
      <c r="CF63" s="930"/>
      <c r="CG63" s="930"/>
      <c r="CH63" s="930"/>
      <c r="CI63" s="930"/>
      <c r="CJ63" s="930"/>
      <c r="CK63" s="930"/>
      <c r="CL63" s="930"/>
      <c r="CM63" s="930"/>
      <c r="CN63" s="930"/>
      <c r="CO63" s="930"/>
      <c r="CP63" s="930"/>
      <c r="CQ63" s="930"/>
      <c r="CR63" s="930"/>
      <c r="CS63" s="930"/>
      <c r="CT63" s="930"/>
      <c r="CU63" s="930"/>
      <c r="CV63" s="930"/>
      <c r="CW63" s="930"/>
      <c r="CX63" s="930"/>
      <c r="CY63" s="930"/>
      <c r="CZ63" s="930"/>
      <c r="DA63" s="930"/>
      <c r="DB63" s="930"/>
      <c r="DC63" s="930"/>
      <c r="DD63" s="930"/>
      <c r="DE63" s="930"/>
      <c r="DF63" s="930"/>
      <c r="DG63" s="930"/>
      <c r="DH63" s="930"/>
      <c r="DI63" s="930"/>
      <c r="DJ63" s="930"/>
      <c r="DK63" s="930"/>
      <c r="DL63" s="930"/>
      <c r="DM63" s="930"/>
      <c r="DN63" s="930"/>
      <c r="DO63" s="930"/>
      <c r="DP63" s="930"/>
      <c r="DQ63" s="930"/>
      <c r="DR63" s="930"/>
      <c r="DS63" s="930"/>
      <c r="DT63" s="930"/>
      <c r="DU63" s="930"/>
      <c r="DV63" s="930"/>
      <c r="DW63" s="930"/>
      <c r="DX63" s="930"/>
      <c r="DY63" s="930"/>
      <c r="DZ63" s="930"/>
      <c r="EA63" s="930"/>
      <c r="EB63" s="930"/>
      <c r="EC63" s="930"/>
      <c r="ED63" s="930"/>
      <c r="EE63" s="930"/>
      <c r="EF63" s="930"/>
      <c r="EG63" s="930"/>
      <c r="EJ63" s="525"/>
      <c r="EK63" s="525"/>
      <c r="EL63" s="525"/>
      <c r="EM63" s="525"/>
      <c r="EN63" s="525"/>
      <c r="EO63" s="525"/>
      <c r="EP63" s="525"/>
      <c r="EQ63" s="525"/>
      <c r="ER63" s="525"/>
      <c r="ES63" s="525"/>
      <c r="ET63" s="525"/>
      <c r="EU63" s="525"/>
      <c r="EV63" s="525"/>
      <c r="EW63" s="525"/>
      <c r="EX63" s="525"/>
      <c r="EY63" s="525"/>
      <c r="EZ63" s="525"/>
      <c r="FA63" s="525"/>
      <c r="FB63" s="525"/>
      <c r="FC63" s="525"/>
      <c r="FD63" s="525"/>
      <c r="FE63" s="525"/>
      <c r="FF63" s="525"/>
      <c r="FG63" s="525"/>
      <c r="FH63" s="525"/>
      <c r="FI63" s="525"/>
      <c r="FJ63" s="525"/>
      <c r="FK63" s="525"/>
      <c r="FL63" s="525"/>
      <c r="FM63" s="525"/>
      <c r="FN63" s="525"/>
      <c r="FO63" s="525"/>
      <c r="FP63" s="525"/>
      <c r="FQ63" s="525"/>
      <c r="FR63" s="525"/>
      <c r="FS63" s="525"/>
      <c r="FT63" s="525"/>
      <c r="FU63" s="525"/>
      <c r="FV63" s="525"/>
      <c r="FW63" s="525"/>
      <c r="FX63" s="525"/>
      <c r="FY63" s="525"/>
      <c r="FZ63" s="525"/>
      <c r="GA63" s="525"/>
      <c r="GB63" s="525"/>
      <c r="GC63" s="525"/>
      <c r="GD63" s="525"/>
      <c r="GE63" s="525"/>
      <c r="GF63" s="525"/>
      <c r="GG63" s="525"/>
      <c r="GH63" s="525"/>
      <c r="GI63" s="525"/>
      <c r="GJ63" s="525"/>
      <c r="GK63" s="525"/>
      <c r="GL63" s="525"/>
      <c r="GM63" s="525"/>
      <c r="GN63" s="525"/>
      <c r="GO63" s="525"/>
      <c r="GP63" s="525"/>
      <c r="GQ63" s="525"/>
      <c r="GR63" s="525"/>
      <c r="GS63" s="525"/>
      <c r="GT63" s="525"/>
      <c r="GU63" s="525"/>
      <c r="GV63" s="525"/>
      <c r="GW63" s="525"/>
      <c r="GX63" s="525"/>
    </row>
    <row r="64" spans="1:206" ht="7.9" customHeight="1">
      <c r="D64" s="16"/>
      <c r="E64" s="16"/>
      <c r="F64" s="16"/>
      <c r="G64" s="16"/>
      <c r="H64" s="16"/>
      <c r="I64" s="16"/>
      <c r="J64" s="16"/>
      <c r="K64" s="16"/>
      <c r="L64" s="16"/>
      <c r="M64" s="16"/>
      <c r="N64" s="16"/>
      <c r="O64" s="16"/>
      <c r="P64" s="16"/>
      <c r="Q64" s="16"/>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S64" s="930"/>
      <c r="BT64" s="930"/>
      <c r="BU64" s="930"/>
      <c r="BV64" s="930"/>
      <c r="BW64" s="930"/>
      <c r="BX64" s="930"/>
      <c r="BY64" s="930"/>
      <c r="BZ64" s="930"/>
      <c r="CA64" s="930"/>
      <c r="CB64" s="930"/>
      <c r="CC64" s="930"/>
      <c r="CD64" s="930"/>
      <c r="CE64" s="930"/>
      <c r="CF64" s="930"/>
      <c r="CG64" s="930"/>
      <c r="CH64" s="930"/>
      <c r="CI64" s="930"/>
      <c r="CJ64" s="930"/>
      <c r="CK64" s="930"/>
      <c r="CL64" s="930"/>
      <c r="CM64" s="930"/>
      <c r="CN64" s="930"/>
      <c r="CO64" s="930"/>
      <c r="CP64" s="930"/>
      <c r="CQ64" s="930"/>
      <c r="CR64" s="930"/>
      <c r="CS64" s="930"/>
      <c r="CT64" s="930"/>
      <c r="CU64" s="930"/>
      <c r="CV64" s="930"/>
      <c r="CW64" s="930"/>
      <c r="CX64" s="930"/>
      <c r="CY64" s="930"/>
      <c r="CZ64" s="930"/>
      <c r="DA64" s="930"/>
      <c r="DB64" s="930"/>
      <c r="DC64" s="930"/>
      <c r="DD64" s="930"/>
      <c r="DE64" s="930"/>
      <c r="DF64" s="930"/>
      <c r="DG64" s="930"/>
      <c r="DH64" s="930"/>
      <c r="DI64" s="930"/>
      <c r="DJ64" s="930"/>
      <c r="DK64" s="930"/>
      <c r="DL64" s="930"/>
      <c r="DM64" s="930"/>
      <c r="DN64" s="930"/>
      <c r="DO64" s="930"/>
      <c r="DP64" s="930"/>
      <c r="DQ64" s="930"/>
      <c r="DR64" s="930"/>
      <c r="DS64" s="930"/>
      <c r="DT64" s="930"/>
      <c r="DU64" s="930"/>
      <c r="DV64" s="930"/>
      <c r="DW64" s="930"/>
      <c r="DX64" s="930"/>
      <c r="DY64" s="930"/>
      <c r="DZ64" s="930"/>
      <c r="EA64" s="930"/>
      <c r="EB64" s="930"/>
      <c r="EC64" s="930"/>
      <c r="ED64" s="930"/>
      <c r="EE64" s="930"/>
      <c r="EF64" s="930"/>
      <c r="EG64" s="930"/>
      <c r="EJ64" s="525"/>
      <c r="EK64" s="525"/>
      <c r="EL64" s="525"/>
      <c r="EM64" s="525"/>
      <c r="EN64" s="525"/>
      <c r="EO64" s="525"/>
      <c r="EP64" s="525"/>
      <c r="EQ64" s="525"/>
      <c r="ER64" s="525"/>
      <c r="ES64" s="525"/>
      <c r="ET64" s="525"/>
      <c r="EU64" s="525"/>
      <c r="EV64" s="525"/>
      <c r="EW64" s="525"/>
      <c r="EX64" s="525"/>
      <c r="EY64" s="525"/>
      <c r="EZ64" s="525"/>
      <c r="FA64" s="525"/>
      <c r="FB64" s="525"/>
      <c r="FC64" s="525"/>
      <c r="FD64" s="525"/>
      <c r="FE64" s="525"/>
      <c r="FF64" s="525"/>
      <c r="FG64" s="525"/>
      <c r="FH64" s="525"/>
      <c r="FI64" s="525"/>
      <c r="FJ64" s="525"/>
      <c r="FK64" s="525"/>
      <c r="FL64" s="525"/>
      <c r="FM64" s="525"/>
      <c r="FN64" s="525"/>
      <c r="FO64" s="525"/>
      <c r="FP64" s="525"/>
      <c r="FQ64" s="525"/>
      <c r="FR64" s="525"/>
      <c r="FS64" s="525"/>
      <c r="FT64" s="525"/>
      <c r="FU64" s="525"/>
      <c r="FV64" s="525"/>
      <c r="FW64" s="525"/>
      <c r="FX64" s="525"/>
      <c r="FY64" s="525"/>
      <c r="FZ64" s="525"/>
      <c r="GA64" s="525"/>
      <c r="GB64" s="525"/>
      <c r="GC64" s="525"/>
      <c r="GD64" s="525"/>
      <c r="GE64" s="525"/>
      <c r="GF64" s="525"/>
      <c r="GG64" s="525"/>
      <c r="GH64" s="525"/>
      <c r="GI64" s="525"/>
      <c r="GJ64" s="525"/>
      <c r="GK64" s="525"/>
      <c r="GL64" s="525"/>
      <c r="GM64" s="525"/>
      <c r="GN64" s="525"/>
      <c r="GO64" s="525"/>
      <c r="GP64" s="525"/>
      <c r="GQ64" s="525"/>
      <c r="GR64" s="525"/>
      <c r="GS64" s="525"/>
      <c r="GT64" s="525"/>
      <c r="GU64" s="525"/>
      <c r="GV64" s="525"/>
      <c r="GW64" s="525"/>
      <c r="GX64" s="525"/>
    </row>
    <row r="65" spans="2:206" ht="7.9" customHeight="1">
      <c r="D65" s="16"/>
      <c r="E65" s="16"/>
      <c r="F65" s="16"/>
      <c r="G65" s="16"/>
      <c r="H65" s="16"/>
      <c r="I65" s="16"/>
      <c r="J65" s="16"/>
      <c r="K65" s="16"/>
      <c r="L65" s="16"/>
      <c r="M65" s="16"/>
      <c r="N65" s="16"/>
      <c r="O65" s="16"/>
      <c r="P65" s="16"/>
      <c r="Q65" s="16"/>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S65" s="930"/>
      <c r="BT65" s="930"/>
      <c r="BU65" s="930"/>
      <c r="BV65" s="930"/>
      <c r="BW65" s="930"/>
      <c r="BX65" s="930"/>
      <c r="BY65" s="930"/>
      <c r="BZ65" s="930"/>
      <c r="CA65" s="930"/>
      <c r="CB65" s="930"/>
      <c r="CC65" s="930"/>
      <c r="CD65" s="930"/>
      <c r="CE65" s="930"/>
      <c r="CF65" s="930"/>
      <c r="CG65" s="930"/>
      <c r="CH65" s="930"/>
      <c r="CI65" s="930"/>
      <c r="CJ65" s="930"/>
      <c r="CK65" s="930"/>
      <c r="CL65" s="930"/>
      <c r="CM65" s="930"/>
      <c r="CN65" s="930"/>
      <c r="CO65" s="930"/>
      <c r="CP65" s="930"/>
      <c r="CQ65" s="930"/>
      <c r="CR65" s="930"/>
      <c r="CS65" s="930"/>
      <c r="CT65" s="930"/>
      <c r="CU65" s="930"/>
      <c r="CV65" s="930"/>
      <c r="CW65" s="930"/>
      <c r="CX65" s="930"/>
      <c r="CY65" s="930"/>
      <c r="CZ65" s="930"/>
      <c r="DA65" s="930"/>
      <c r="DB65" s="930"/>
      <c r="DC65" s="930"/>
      <c r="DD65" s="930"/>
      <c r="DE65" s="930"/>
      <c r="DF65" s="930"/>
      <c r="DG65" s="930"/>
      <c r="DH65" s="930"/>
      <c r="DI65" s="930"/>
      <c r="DJ65" s="930"/>
      <c r="DK65" s="930"/>
      <c r="DL65" s="930"/>
      <c r="DM65" s="930"/>
      <c r="DN65" s="930"/>
      <c r="DO65" s="930"/>
      <c r="DP65" s="930"/>
      <c r="DQ65" s="930"/>
      <c r="DR65" s="930"/>
      <c r="DS65" s="930"/>
      <c r="DT65" s="930"/>
      <c r="DU65" s="930"/>
      <c r="DV65" s="930"/>
      <c r="DW65" s="930"/>
      <c r="DX65" s="930"/>
      <c r="DY65" s="930"/>
      <c r="DZ65" s="930"/>
      <c r="EA65" s="930"/>
      <c r="EB65" s="930"/>
      <c r="EC65" s="930"/>
      <c r="ED65" s="930"/>
      <c r="EE65" s="930"/>
      <c r="EF65" s="930"/>
      <c r="EG65" s="930"/>
      <c r="EJ65" s="525"/>
      <c r="EK65" s="525"/>
      <c r="EL65" s="525"/>
      <c r="EM65" s="525"/>
      <c r="EN65" s="525"/>
      <c r="EO65" s="525"/>
      <c r="EP65" s="525"/>
      <c r="EQ65" s="525"/>
      <c r="ER65" s="525"/>
      <c r="ES65" s="525"/>
      <c r="ET65" s="525"/>
      <c r="EU65" s="525"/>
      <c r="EV65" s="525"/>
      <c r="EW65" s="525"/>
      <c r="EX65" s="525"/>
      <c r="EY65" s="525"/>
      <c r="EZ65" s="525"/>
      <c r="FA65" s="525"/>
      <c r="FB65" s="525"/>
      <c r="FC65" s="525"/>
      <c r="FD65" s="525"/>
      <c r="FE65" s="525"/>
      <c r="FF65" s="525"/>
      <c r="FG65" s="525"/>
      <c r="FH65" s="525"/>
      <c r="FI65" s="525"/>
      <c r="FJ65" s="525"/>
      <c r="FK65" s="525"/>
      <c r="FL65" s="525"/>
      <c r="FM65" s="525"/>
      <c r="FN65" s="525"/>
      <c r="FO65" s="525"/>
      <c r="FP65" s="525"/>
      <c r="FQ65" s="525"/>
      <c r="FR65" s="525"/>
      <c r="FS65" s="525"/>
      <c r="FT65" s="525"/>
      <c r="FU65" s="525"/>
      <c r="FV65" s="525"/>
      <c r="FW65" s="525"/>
      <c r="FX65" s="525"/>
      <c r="FY65" s="525"/>
      <c r="FZ65" s="525"/>
      <c r="GA65" s="525"/>
      <c r="GB65" s="525"/>
      <c r="GC65" s="525"/>
      <c r="GD65" s="525"/>
      <c r="GE65" s="525"/>
      <c r="GF65" s="525"/>
      <c r="GG65" s="525"/>
      <c r="GH65" s="525"/>
      <c r="GI65" s="525"/>
      <c r="GJ65" s="525"/>
      <c r="GK65" s="525"/>
      <c r="GL65" s="525"/>
      <c r="GM65" s="525"/>
      <c r="GN65" s="525"/>
      <c r="GO65" s="525"/>
      <c r="GP65" s="525"/>
      <c r="GQ65" s="525"/>
      <c r="GR65" s="525"/>
      <c r="GS65" s="525"/>
      <c r="GT65" s="525"/>
      <c r="GU65" s="525"/>
      <c r="GV65" s="525"/>
      <c r="GW65" s="525"/>
      <c r="GX65" s="525"/>
    </row>
    <row r="66" spans="2:206" ht="7.9" customHeight="1">
      <c r="D66" s="16"/>
      <c r="E66" s="16"/>
      <c r="F66" s="16"/>
      <c r="G66" s="16"/>
      <c r="H66" s="16"/>
      <c r="I66" s="16"/>
      <c r="J66" s="16"/>
      <c r="K66" s="16"/>
      <c r="L66" s="16"/>
      <c r="M66" s="16"/>
      <c r="N66" s="16"/>
      <c r="O66" s="16"/>
      <c r="P66" s="16"/>
      <c r="Q66" s="16"/>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S66" s="930"/>
      <c r="BT66" s="930"/>
      <c r="BU66" s="930"/>
      <c r="BV66" s="930"/>
      <c r="BW66" s="930"/>
      <c r="BX66" s="930"/>
      <c r="BY66" s="930"/>
      <c r="BZ66" s="930"/>
      <c r="CA66" s="930"/>
      <c r="CB66" s="930"/>
      <c r="CC66" s="930"/>
      <c r="CD66" s="930"/>
      <c r="CE66" s="930"/>
      <c r="CF66" s="930"/>
      <c r="CG66" s="930"/>
      <c r="CH66" s="930"/>
      <c r="CI66" s="930"/>
      <c r="CJ66" s="930"/>
      <c r="CK66" s="930"/>
      <c r="CL66" s="930"/>
      <c r="CM66" s="930"/>
      <c r="CN66" s="930"/>
      <c r="CO66" s="930"/>
      <c r="CP66" s="930"/>
      <c r="CQ66" s="930"/>
      <c r="CR66" s="930"/>
      <c r="CS66" s="930"/>
      <c r="CT66" s="930"/>
      <c r="CU66" s="930"/>
      <c r="CV66" s="930"/>
      <c r="CW66" s="930"/>
      <c r="CX66" s="930"/>
      <c r="CY66" s="930"/>
      <c r="CZ66" s="930"/>
      <c r="DA66" s="930"/>
      <c r="DB66" s="930"/>
      <c r="DC66" s="930"/>
      <c r="DD66" s="930"/>
      <c r="DE66" s="930"/>
      <c r="DF66" s="930"/>
      <c r="DG66" s="930"/>
      <c r="DH66" s="930"/>
      <c r="DI66" s="930"/>
      <c r="DJ66" s="930"/>
      <c r="DK66" s="930"/>
      <c r="DL66" s="930"/>
      <c r="DM66" s="930"/>
      <c r="DN66" s="930"/>
      <c r="DO66" s="930"/>
      <c r="DP66" s="930"/>
      <c r="DQ66" s="930"/>
      <c r="DR66" s="930"/>
      <c r="DS66" s="930"/>
      <c r="DT66" s="930"/>
      <c r="DU66" s="930"/>
      <c r="DV66" s="930"/>
      <c r="DW66" s="930"/>
      <c r="DX66" s="930"/>
      <c r="DY66" s="930"/>
      <c r="DZ66" s="930"/>
      <c r="EA66" s="930"/>
      <c r="EB66" s="930"/>
      <c r="EC66" s="930"/>
      <c r="ED66" s="930"/>
      <c r="EE66" s="930"/>
      <c r="EF66" s="930"/>
      <c r="EG66" s="930"/>
      <c r="EJ66" s="525"/>
      <c r="EK66" s="525"/>
      <c r="EL66" s="525"/>
      <c r="EM66" s="525"/>
      <c r="EN66" s="525"/>
      <c r="EO66" s="525"/>
      <c r="EP66" s="525"/>
      <c r="EQ66" s="525"/>
      <c r="ER66" s="525"/>
      <c r="ES66" s="525"/>
      <c r="ET66" s="525"/>
      <c r="EU66" s="525"/>
      <c r="EV66" s="525"/>
      <c r="EW66" s="525"/>
      <c r="EX66" s="525"/>
      <c r="EY66" s="525"/>
      <c r="EZ66" s="525"/>
      <c r="FA66" s="525"/>
      <c r="FB66" s="525"/>
      <c r="FC66" s="525"/>
      <c r="FD66" s="525"/>
      <c r="FE66" s="525"/>
      <c r="FF66" s="525"/>
      <c r="FG66" s="525"/>
      <c r="FH66" s="525"/>
      <c r="FI66" s="525"/>
      <c r="FJ66" s="525"/>
      <c r="FK66" s="525"/>
      <c r="FL66" s="525"/>
      <c r="FM66" s="525"/>
      <c r="FN66" s="525"/>
      <c r="FO66" s="525"/>
      <c r="FP66" s="525"/>
      <c r="FQ66" s="525"/>
      <c r="FR66" s="525"/>
      <c r="FS66" s="525"/>
      <c r="FT66" s="525"/>
      <c r="FU66" s="525"/>
      <c r="FV66" s="525"/>
      <c r="FW66" s="525"/>
      <c r="FX66" s="525"/>
      <c r="FY66" s="525"/>
      <c r="FZ66" s="525"/>
      <c r="GA66" s="525"/>
      <c r="GB66" s="525"/>
      <c r="GC66" s="525"/>
      <c r="GD66" s="525"/>
      <c r="GE66" s="525"/>
      <c r="GF66" s="525"/>
      <c r="GG66" s="525"/>
      <c r="GH66" s="525"/>
      <c r="GI66" s="525"/>
      <c r="GJ66" s="525"/>
      <c r="GK66" s="525"/>
      <c r="GL66" s="525"/>
      <c r="GM66" s="525"/>
      <c r="GN66" s="525"/>
      <c r="GO66" s="525"/>
      <c r="GP66" s="525"/>
      <c r="GQ66" s="525"/>
      <c r="GR66" s="525"/>
      <c r="GS66" s="525"/>
      <c r="GT66" s="525"/>
      <c r="GU66" s="525"/>
      <c r="GV66" s="525"/>
      <c r="GW66" s="525"/>
      <c r="GX66" s="525"/>
    </row>
    <row r="67" spans="2:206" ht="7.9" customHeight="1">
      <c r="B67" s="5"/>
      <c r="C67" s="5"/>
      <c r="D67" s="16"/>
      <c r="E67" s="16"/>
      <c r="F67" s="16"/>
      <c r="G67" s="16"/>
      <c r="H67" s="16"/>
      <c r="I67" s="16"/>
      <c r="J67" s="16"/>
      <c r="K67" s="16"/>
      <c r="L67" s="16"/>
      <c r="M67" s="16"/>
      <c r="N67" s="16"/>
      <c r="O67" s="16"/>
      <c r="P67" s="16"/>
      <c r="Q67" s="16"/>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S67" s="930"/>
      <c r="BT67" s="930"/>
      <c r="BU67" s="930"/>
      <c r="BV67" s="930"/>
      <c r="BW67" s="930"/>
      <c r="BX67" s="930"/>
      <c r="BY67" s="930"/>
      <c r="BZ67" s="930"/>
      <c r="CA67" s="930"/>
      <c r="CB67" s="930"/>
      <c r="CC67" s="930"/>
      <c r="CD67" s="930"/>
      <c r="CE67" s="930"/>
      <c r="CF67" s="930"/>
      <c r="CG67" s="930"/>
      <c r="CH67" s="930"/>
      <c r="CI67" s="930"/>
      <c r="CJ67" s="930"/>
      <c r="CK67" s="930"/>
      <c r="CL67" s="930"/>
      <c r="CM67" s="930"/>
      <c r="CN67" s="930"/>
      <c r="CO67" s="930"/>
      <c r="CP67" s="930"/>
      <c r="CQ67" s="930"/>
      <c r="CR67" s="930"/>
      <c r="CS67" s="930"/>
      <c r="CT67" s="930"/>
      <c r="CU67" s="930"/>
      <c r="CV67" s="930"/>
      <c r="CW67" s="930"/>
      <c r="CX67" s="930"/>
      <c r="CY67" s="930"/>
      <c r="CZ67" s="930"/>
      <c r="DA67" s="930"/>
      <c r="DB67" s="930"/>
      <c r="DC67" s="930"/>
      <c r="DD67" s="930"/>
      <c r="DE67" s="930"/>
      <c r="DF67" s="930"/>
      <c r="DG67" s="930"/>
      <c r="DH67" s="930"/>
      <c r="DI67" s="930"/>
      <c r="DJ67" s="930"/>
      <c r="DK67" s="930"/>
      <c r="DL67" s="930"/>
      <c r="DM67" s="930"/>
      <c r="DN67" s="930"/>
      <c r="DO67" s="930"/>
      <c r="DP67" s="930"/>
      <c r="DQ67" s="930"/>
      <c r="DR67" s="930"/>
      <c r="DS67" s="930"/>
      <c r="DT67" s="930"/>
      <c r="DU67" s="930"/>
      <c r="DV67" s="930"/>
      <c r="DW67" s="930"/>
      <c r="DX67" s="930"/>
      <c r="DY67" s="930"/>
      <c r="DZ67" s="930"/>
      <c r="EA67" s="930"/>
      <c r="EB67" s="930"/>
      <c r="EC67" s="930"/>
      <c r="ED67" s="930"/>
      <c r="EE67" s="930"/>
      <c r="EF67" s="930"/>
      <c r="EG67" s="930"/>
      <c r="EJ67" s="525"/>
      <c r="EK67" s="525"/>
      <c r="EL67" s="525"/>
      <c r="EM67" s="525"/>
      <c r="EN67" s="525"/>
      <c r="EO67" s="525"/>
      <c r="EP67" s="525"/>
      <c r="EQ67" s="525"/>
      <c r="ER67" s="525"/>
      <c r="ES67" s="525"/>
      <c r="ET67" s="525"/>
      <c r="EU67" s="525"/>
      <c r="EV67" s="525"/>
      <c r="EW67" s="525"/>
      <c r="EX67" s="525"/>
      <c r="EY67" s="525"/>
      <c r="EZ67" s="525"/>
      <c r="FA67" s="525"/>
      <c r="FB67" s="525"/>
      <c r="FC67" s="525"/>
      <c r="FD67" s="525"/>
      <c r="FE67" s="525"/>
      <c r="FF67" s="525"/>
      <c r="FG67" s="525"/>
      <c r="FH67" s="525"/>
      <c r="FI67" s="525"/>
      <c r="FJ67" s="525"/>
      <c r="FK67" s="525"/>
      <c r="FL67" s="525"/>
      <c r="FM67" s="525"/>
      <c r="FN67" s="525"/>
      <c r="FO67" s="525"/>
      <c r="FP67" s="525"/>
      <c r="FQ67" s="525"/>
      <c r="FR67" s="525"/>
      <c r="FS67" s="525"/>
      <c r="FT67" s="525"/>
      <c r="FU67" s="525"/>
      <c r="FV67" s="525"/>
      <c r="FW67" s="525"/>
      <c r="FX67" s="525"/>
      <c r="FY67" s="525"/>
      <c r="FZ67" s="525"/>
      <c r="GA67" s="525"/>
      <c r="GB67" s="525"/>
      <c r="GC67" s="525"/>
      <c r="GD67" s="525"/>
      <c r="GE67" s="525"/>
      <c r="GF67" s="525"/>
      <c r="GG67" s="525"/>
      <c r="GH67" s="525"/>
      <c r="GI67" s="525"/>
      <c r="GJ67" s="525"/>
      <c r="GK67" s="525"/>
      <c r="GL67" s="525"/>
      <c r="GM67" s="525"/>
      <c r="GN67" s="525"/>
      <c r="GO67" s="525"/>
      <c r="GP67" s="525"/>
      <c r="GQ67" s="525"/>
      <c r="GR67" s="525"/>
      <c r="GS67" s="525"/>
      <c r="GT67" s="525"/>
      <c r="GU67" s="525"/>
      <c r="GV67" s="525"/>
      <c r="GW67" s="525"/>
      <c r="GX67" s="525"/>
    </row>
    <row r="68" spans="2:206" ht="7.9" customHeight="1">
      <c r="B68" s="5"/>
      <c r="C68" s="5"/>
      <c r="D68" s="16"/>
      <c r="E68" s="16"/>
      <c r="F68" s="16"/>
      <c r="G68" s="16"/>
      <c r="H68" s="16"/>
      <c r="I68" s="16"/>
      <c r="J68" s="16"/>
      <c r="K68" s="16"/>
      <c r="L68" s="16"/>
      <c r="M68" s="16"/>
      <c r="N68" s="16"/>
      <c r="O68" s="16"/>
      <c r="P68" s="16"/>
      <c r="Q68" s="16"/>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S68" s="930"/>
      <c r="BT68" s="930"/>
      <c r="BU68" s="930"/>
      <c r="BV68" s="930"/>
      <c r="BW68" s="930"/>
      <c r="BX68" s="930"/>
      <c r="BY68" s="930"/>
      <c r="BZ68" s="930"/>
      <c r="CA68" s="930"/>
      <c r="CB68" s="930"/>
      <c r="CC68" s="930"/>
      <c r="CD68" s="930"/>
      <c r="CE68" s="930"/>
      <c r="CF68" s="930"/>
      <c r="CG68" s="930"/>
      <c r="CH68" s="930"/>
      <c r="CI68" s="930"/>
      <c r="CJ68" s="930"/>
      <c r="CK68" s="930"/>
      <c r="CL68" s="930"/>
      <c r="CM68" s="930"/>
      <c r="CN68" s="930"/>
      <c r="CO68" s="930"/>
      <c r="CP68" s="930"/>
      <c r="CQ68" s="930"/>
      <c r="CR68" s="930"/>
      <c r="CS68" s="930"/>
      <c r="CT68" s="930"/>
      <c r="CU68" s="930"/>
      <c r="CV68" s="930"/>
      <c r="CW68" s="930"/>
      <c r="CX68" s="930"/>
      <c r="CY68" s="930"/>
      <c r="CZ68" s="930"/>
      <c r="DA68" s="930"/>
      <c r="DB68" s="930"/>
      <c r="DC68" s="930"/>
      <c r="DD68" s="930"/>
      <c r="DE68" s="930"/>
      <c r="DF68" s="930"/>
      <c r="DG68" s="930"/>
      <c r="DH68" s="930"/>
      <c r="DI68" s="930"/>
      <c r="DJ68" s="930"/>
      <c r="DK68" s="930"/>
      <c r="DL68" s="930"/>
      <c r="DM68" s="930"/>
      <c r="DN68" s="930"/>
      <c r="DO68" s="930"/>
      <c r="DP68" s="930"/>
      <c r="DQ68" s="930"/>
      <c r="DR68" s="930"/>
      <c r="DS68" s="930"/>
      <c r="DT68" s="930"/>
      <c r="DU68" s="930"/>
      <c r="DV68" s="930"/>
      <c r="DW68" s="930"/>
      <c r="DX68" s="930"/>
      <c r="DY68" s="930"/>
      <c r="DZ68" s="930"/>
      <c r="EA68" s="930"/>
      <c r="EB68" s="930"/>
      <c r="EC68" s="930"/>
      <c r="ED68" s="930"/>
      <c r="EE68" s="930"/>
      <c r="EF68" s="930"/>
      <c r="EG68" s="930"/>
      <c r="EJ68" s="525"/>
      <c r="EK68" s="525"/>
      <c r="EL68" s="525"/>
      <c r="EM68" s="525"/>
      <c r="EN68" s="525"/>
      <c r="EO68" s="525"/>
      <c r="EP68" s="525"/>
      <c r="EQ68" s="525"/>
      <c r="ER68" s="525"/>
      <c r="ES68" s="525"/>
      <c r="ET68" s="525"/>
      <c r="EU68" s="525"/>
      <c r="EV68" s="525"/>
      <c r="EW68" s="525"/>
      <c r="EX68" s="525"/>
      <c r="EY68" s="525"/>
      <c r="EZ68" s="525"/>
      <c r="FA68" s="525"/>
      <c r="FB68" s="525"/>
      <c r="FC68" s="525"/>
      <c r="FD68" s="525"/>
      <c r="FE68" s="525"/>
      <c r="FF68" s="525"/>
      <c r="FG68" s="525"/>
      <c r="FH68" s="525"/>
      <c r="FI68" s="525"/>
      <c r="FJ68" s="525"/>
      <c r="FK68" s="525"/>
      <c r="FL68" s="525"/>
      <c r="FM68" s="525"/>
      <c r="FN68" s="525"/>
      <c r="FO68" s="525"/>
      <c r="FP68" s="525"/>
      <c r="FQ68" s="525"/>
      <c r="FR68" s="525"/>
      <c r="FS68" s="525"/>
      <c r="FT68" s="525"/>
      <c r="FU68" s="525"/>
      <c r="FV68" s="525"/>
      <c r="FW68" s="525"/>
      <c r="FX68" s="525"/>
      <c r="FY68" s="525"/>
      <c r="FZ68" s="525"/>
      <c r="GA68" s="525"/>
      <c r="GB68" s="525"/>
      <c r="GC68" s="525"/>
      <c r="GD68" s="525"/>
      <c r="GE68" s="525"/>
      <c r="GF68" s="525"/>
      <c r="GG68" s="525"/>
      <c r="GH68" s="525"/>
      <c r="GI68" s="525"/>
      <c r="GJ68" s="525"/>
      <c r="GK68" s="525"/>
      <c r="GL68" s="525"/>
      <c r="GM68" s="525"/>
      <c r="GN68" s="525"/>
      <c r="GO68" s="525"/>
      <c r="GP68" s="525"/>
      <c r="GQ68" s="525"/>
      <c r="GR68" s="525"/>
      <c r="GS68" s="525"/>
      <c r="GT68" s="525"/>
      <c r="GU68" s="525"/>
      <c r="GV68" s="525"/>
      <c r="GW68" s="525"/>
      <c r="GX68" s="525"/>
    </row>
    <row r="69" spans="2:206" ht="7.9" customHeight="1">
      <c r="B69" s="5"/>
      <c r="C69" s="5"/>
      <c r="D69" s="530"/>
      <c r="E69" s="530"/>
      <c r="F69" s="530"/>
      <c r="G69" s="530"/>
      <c r="H69" s="530"/>
      <c r="I69" s="530"/>
      <c r="J69" s="530"/>
      <c r="K69" s="530"/>
      <c r="L69" s="530"/>
      <c r="M69" s="530"/>
      <c r="N69" s="530"/>
      <c r="O69" s="530"/>
      <c r="P69" s="530"/>
      <c r="Q69" s="530"/>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S69" s="930"/>
      <c r="BT69" s="930"/>
      <c r="BU69" s="930"/>
      <c r="BV69" s="930"/>
      <c r="BW69" s="930"/>
      <c r="BX69" s="930"/>
      <c r="BY69" s="930"/>
      <c r="BZ69" s="930"/>
      <c r="CA69" s="930"/>
      <c r="CB69" s="930"/>
      <c r="CC69" s="930"/>
      <c r="CD69" s="930"/>
      <c r="CE69" s="930"/>
      <c r="CF69" s="930"/>
      <c r="CG69" s="930"/>
      <c r="CH69" s="930"/>
      <c r="CI69" s="930"/>
      <c r="CJ69" s="930"/>
      <c r="CK69" s="930"/>
      <c r="CL69" s="930"/>
      <c r="CM69" s="930"/>
      <c r="CN69" s="930"/>
      <c r="CO69" s="930"/>
      <c r="CP69" s="930"/>
      <c r="CQ69" s="930"/>
      <c r="CR69" s="930"/>
      <c r="CS69" s="930"/>
      <c r="CT69" s="930"/>
      <c r="CU69" s="930"/>
      <c r="CV69" s="930"/>
      <c r="CW69" s="930"/>
      <c r="CX69" s="930"/>
      <c r="CY69" s="930"/>
      <c r="CZ69" s="930"/>
      <c r="DA69" s="930"/>
      <c r="DB69" s="930"/>
      <c r="DC69" s="930"/>
      <c r="DD69" s="930"/>
      <c r="DE69" s="930"/>
      <c r="DF69" s="930"/>
      <c r="DG69" s="930"/>
      <c r="DH69" s="930"/>
      <c r="DI69" s="930"/>
      <c r="DJ69" s="930"/>
      <c r="DK69" s="930"/>
      <c r="DL69" s="930"/>
      <c r="DM69" s="930"/>
      <c r="DN69" s="930"/>
      <c r="DO69" s="930"/>
      <c r="DP69" s="930"/>
      <c r="DQ69" s="930"/>
      <c r="DR69" s="930"/>
      <c r="DS69" s="930"/>
      <c r="DT69" s="930"/>
      <c r="DU69" s="930"/>
      <c r="DV69" s="930"/>
      <c r="DW69" s="930"/>
      <c r="DX69" s="930"/>
      <c r="DY69" s="930"/>
      <c r="DZ69" s="930"/>
      <c r="EA69" s="930"/>
      <c r="EB69" s="930"/>
      <c r="EC69" s="930"/>
      <c r="ED69" s="930"/>
      <c r="EE69" s="930"/>
      <c r="EF69" s="930"/>
      <c r="EG69" s="930"/>
      <c r="EJ69" s="525"/>
      <c r="EK69" s="525"/>
      <c r="EL69" s="525"/>
      <c r="EM69" s="525"/>
      <c r="EN69" s="525"/>
      <c r="EO69" s="525"/>
      <c r="EP69" s="525"/>
      <c r="EQ69" s="525"/>
      <c r="ER69" s="525"/>
      <c r="ES69" s="525"/>
      <c r="ET69" s="525"/>
      <c r="EU69" s="525"/>
      <c r="EV69" s="525"/>
      <c r="EW69" s="525"/>
      <c r="EX69" s="525"/>
      <c r="EY69" s="525"/>
      <c r="EZ69" s="525"/>
      <c r="FA69" s="525"/>
      <c r="FB69" s="525"/>
      <c r="FC69" s="525"/>
      <c r="FD69" s="525"/>
      <c r="FE69" s="525"/>
      <c r="FF69" s="525"/>
      <c r="FG69" s="525"/>
      <c r="FH69" s="525"/>
      <c r="FI69" s="525"/>
      <c r="FJ69" s="525"/>
      <c r="FK69" s="525"/>
      <c r="FL69" s="525"/>
      <c r="FM69" s="525"/>
      <c r="FN69" s="525"/>
      <c r="FO69" s="525"/>
      <c r="FP69" s="525"/>
      <c r="FQ69" s="525"/>
      <c r="FR69" s="525"/>
      <c r="FS69" s="525"/>
      <c r="FT69" s="525"/>
      <c r="FU69" s="525"/>
      <c r="FV69" s="525"/>
      <c r="FW69" s="525"/>
      <c r="FX69" s="525"/>
      <c r="FY69" s="525"/>
      <c r="FZ69" s="525"/>
      <c r="GA69" s="525"/>
      <c r="GB69" s="525"/>
      <c r="GC69" s="525"/>
      <c r="GD69" s="525"/>
      <c r="GE69" s="525"/>
      <c r="GF69" s="525"/>
      <c r="GG69" s="525"/>
      <c r="GH69" s="525"/>
      <c r="GI69" s="525"/>
      <c r="GJ69" s="525"/>
      <c r="GK69" s="525"/>
      <c r="GL69" s="525"/>
      <c r="GM69" s="525"/>
      <c r="GN69" s="525"/>
      <c r="GO69" s="525"/>
      <c r="GP69" s="525"/>
      <c r="GQ69" s="525"/>
      <c r="GR69" s="525"/>
      <c r="GS69" s="525"/>
      <c r="GT69" s="525"/>
      <c r="GU69" s="525"/>
      <c r="GV69" s="525"/>
      <c r="GW69" s="525"/>
      <c r="GX69" s="525"/>
    </row>
    <row r="70" spans="2:206" ht="7.9" customHeight="1">
      <c r="B70" s="5"/>
      <c r="C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S70" s="930"/>
      <c r="BT70" s="930"/>
      <c r="BU70" s="930"/>
      <c r="BV70" s="930"/>
      <c r="BW70" s="930"/>
      <c r="BX70" s="930"/>
      <c r="BY70" s="930"/>
      <c r="BZ70" s="930"/>
      <c r="CA70" s="930"/>
      <c r="CB70" s="930"/>
      <c r="CC70" s="930"/>
      <c r="CD70" s="930"/>
      <c r="CE70" s="930"/>
      <c r="CF70" s="930"/>
      <c r="CG70" s="930"/>
      <c r="CH70" s="930"/>
      <c r="CI70" s="930"/>
      <c r="CJ70" s="930"/>
      <c r="CK70" s="930"/>
      <c r="CL70" s="930"/>
      <c r="CM70" s="930"/>
      <c r="CN70" s="930"/>
      <c r="CO70" s="930"/>
      <c r="CP70" s="930"/>
      <c r="CQ70" s="930"/>
      <c r="CR70" s="930"/>
      <c r="CS70" s="930"/>
      <c r="CT70" s="930"/>
      <c r="CU70" s="930"/>
      <c r="CV70" s="930"/>
      <c r="CW70" s="930"/>
      <c r="CX70" s="930"/>
      <c r="CY70" s="930"/>
      <c r="CZ70" s="930"/>
      <c r="DA70" s="930"/>
      <c r="DB70" s="930"/>
      <c r="DC70" s="930"/>
      <c r="DD70" s="930"/>
      <c r="DE70" s="930"/>
      <c r="DF70" s="930"/>
      <c r="DG70" s="930"/>
      <c r="DH70" s="930"/>
      <c r="DI70" s="930"/>
      <c r="DJ70" s="930"/>
      <c r="DK70" s="930"/>
      <c r="DL70" s="930"/>
      <c r="DM70" s="930"/>
      <c r="DN70" s="930"/>
      <c r="DO70" s="930"/>
      <c r="DP70" s="930"/>
      <c r="DQ70" s="930"/>
      <c r="DR70" s="930"/>
      <c r="DS70" s="930"/>
      <c r="DT70" s="930"/>
      <c r="DU70" s="930"/>
      <c r="DV70" s="930"/>
      <c r="DW70" s="930"/>
      <c r="DX70" s="930"/>
      <c r="DY70" s="930"/>
      <c r="DZ70" s="930"/>
      <c r="EA70" s="930"/>
      <c r="EB70" s="930"/>
      <c r="EC70" s="930"/>
      <c r="ED70" s="930"/>
      <c r="EE70" s="930"/>
      <c r="EF70" s="930"/>
      <c r="EG70" s="930"/>
      <c r="EJ70" s="525"/>
      <c r="EK70" s="525"/>
      <c r="EL70" s="525"/>
      <c r="EM70" s="525"/>
      <c r="EN70" s="525"/>
      <c r="EO70" s="525"/>
      <c r="EP70" s="525"/>
      <c r="EQ70" s="525"/>
      <c r="ER70" s="525"/>
      <c r="ES70" s="525"/>
      <c r="ET70" s="525"/>
      <c r="EU70" s="525"/>
      <c r="EV70" s="525"/>
      <c r="EW70" s="525"/>
      <c r="EX70" s="525"/>
      <c r="EY70" s="525"/>
      <c r="EZ70" s="525"/>
      <c r="FA70" s="525"/>
      <c r="FB70" s="525"/>
      <c r="FC70" s="525"/>
      <c r="FD70" s="525"/>
      <c r="FE70" s="525"/>
      <c r="FF70" s="525"/>
      <c r="FG70" s="525"/>
      <c r="FH70" s="525"/>
      <c r="FI70" s="525"/>
      <c r="FJ70" s="525"/>
      <c r="FK70" s="525"/>
      <c r="FL70" s="525"/>
      <c r="FM70" s="525"/>
      <c r="FN70" s="525"/>
      <c r="FO70" s="525"/>
      <c r="FP70" s="525"/>
      <c r="FQ70" s="525"/>
      <c r="FR70" s="525"/>
      <c r="FS70" s="525"/>
      <c r="FT70" s="525"/>
      <c r="FU70" s="525"/>
      <c r="FV70" s="525"/>
      <c r="FW70" s="525"/>
      <c r="FX70" s="525"/>
      <c r="FY70" s="525"/>
      <c r="FZ70" s="525"/>
      <c r="GA70" s="525"/>
      <c r="GB70" s="525"/>
      <c r="GC70" s="525"/>
      <c r="GD70" s="525"/>
      <c r="GE70" s="525"/>
      <c r="GF70" s="525"/>
      <c r="GG70" s="525"/>
      <c r="GH70" s="525"/>
      <c r="GI70" s="525"/>
      <c r="GJ70" s="525"/>
      <c r="GK70" s="525"/>
      <c r="GL70" s="525"/>
      <c r="GM70" s="525"/>
      <c r="GN70" s="525"/>
      <c r="GO70" s="525"/>
      <c r="GP70" s="525"/>
      <c r="GQ70" s="525"/>
      <c r="GR70" s="525"/>
      <c r="GS70" s="525"/>
      <c r="GT70" s="525"/>
      <c r="GU70" s="525"/>
      <c r="GV70" s="525"/>
      <c r="GW70" s="525"/>
      <c r="GX70" s="525"/>
    </row>
    <row r="71" spans="2:206" ht="7.9" customHeight="1">
      <c r="B71" s="5"/>
      <c r="C71" s="5"/>
      <c r="G71" s="5"/>
      <c r="H71" s="5"/>
      <c r="I71" s="5"/>
      <c r="J71" s="5"/>
      <c r="K71" s="531"/>
      <c r="L71" s="531"/>
      <c r="M71" s="531"/>
      <c r="N71" s="5"/>
      <c r="O71" s="5"/>
      <c r="P71" s="531"/>
      <c r="Q71" s="531"/>
      <c r="R71" s="531"/>
      <c r="S71" s="5"/>
      <c r="T71" s="5"/>
      <c r="U71" s="531"/>
      <c r="V71" s="531"/>
      <c r="W71" s="531"/>
      <c r="X71" s="5"/>
      <c r="Y71" s="5"/>
      <c r="BO71" s="10"/>
      <c r="BP71" s="10"/>
      <c r="BQ71" s="10"/>
      <c r="BS71" s="930"/>
      <c r="BT71" s="930"/>
      <c r="BU71" s="930"/>
      <c r="BV71" s="930"/>
      <c r="BW71" s="930"/>
      <c r="BX71" s="930"/>
      <c r="BY71" s="930"/>
      <c r="BZ71" s="930"/>
      <c r="CA71" s="930"/>
      <c r="CB71" s="930"/>
      <c r="CC71" s="930"/>
      <c r="CD71" s="930"/>
      <c r="CE71" s="930"/>
      <c r="CF71" s="930"/>
      <c r="CG71" s="930"/>
      <c r="CH71" s="930"/>
      <c r="CI71" s="930"/>
      <c r="CJ71" s="930"/>
      <c r="CK71" s="930"/>
      <c r="CL71" s="930"/>
      <c r="CM71" s="930"/>
      <c r="CN71" s="930"/>
      <c r="CO71" s="930"/>
      <c r="CP71" s="930"/>
      <c r="CQ71" s="930"/>
      <c r="CR71" s="930"/>
      <c r="CS71" s="930"/>
      <c r="CT71" s="930"/>
      <c r="CU71" s="930"/>
      <c r="CV71" s="930"/>
      <c r="CW71" s="930"/>
      <c r="CX71" s="930"/>
      <c r="CY71" s="930"/>
      <c r="CZ71" s="930"/>
      <c r="DA71" s="930"/>
      <c r="DB71" s="930"/>
      <c r="DC71" s="930"/>
      <c r="DD71" s="930"/>
      <c r="DE71" s="930"/>
      <c r="DF71" s="930"/>
      <c r="DG71" s="930"/>
      <c r="DH71" s="930"/>
      <c r="DI71" s="930"/>
      <c r="DJ71" s="930"/>
      <c r="DK71" s="930"/>
      <c r="DL71" s="930"/>
      <c r="DM71" s="930"/>
      <c r="DN71" s="930"/>
      <c r="DO71" s="930"/>
      <c r="DP71" s="930"/>
      <c r="DQ71" s="930"/>
      <c r="DR71" s="930"/>
      <c r="DS71" s="930"/>
      <c r="DT71" s="930"/>
      <c r="DU71" s="930"/>
      <c r="DV71" s="930"/>
      <c r="DW71" s="930"/>
      <c r="DX71" s="930"/>
      <c r="DY71" s="930"/>
      <c r="DZ71" s="930"/>
      <c r="EA71" s="930"/>
      <c r="EB71" s="930"/>
      <c r="EC71" s="930"/>
      <c r="ED71" s="930"/>
      <c r="EE71" s="930"/>
      <c r="EF71" s="930"/>
      <c r="EG71" s="930"/>
      <c r="EJ71" s="525"/>
      <c r="EK71" s="525"/>
      <c r="EL71" s="525"/>
      <c r="EM71" s="525"/>
      <c r="EN71" s="525"/>
      <c r="EO71" s="525"/>
      <c r="EP71" s="525"/>
      <c r="EQ71" s="525"/>
      <c r="ER71" s="525"/>
      <c r="ES71" s="525"/>
      <c r="ET71" s="525"/>
      <c r="EU71" s="525"/>
      <c r="EV71" s="525"/>
      <c r="EW71" s="525"/>
      <c r="EX71" s="525"/>
      <c r="EY71" s="525"/>
      <c r="EZ71" s="525"/>
      <c r="FA71" s="525"/>
      <c r="FB71" s="525"/>
      <c r="FC71" s="525"/>
      <c r="FD71" s="525"/>
      <c r="FE71" s="525"/>
      <c r="FF71" s="525"/>
      <c r="FG71" s="525"/>
      <c r="FH71" s="525"/>
      <c r="FI71" s="525"/>
      <c r="FJ71" s="525"/>
      <c r="FK71" s="525"/>
      <c r="FL71" s="525"/>
      <c r="FM71" s="525"/>
      <c r="FN71" s="525"/>
      <c r="FO71" s="525"/>
      <c r="FP71" s="525"/>
      <c r="FQ71" s="525"/>
      <c r="FR71" s="525"/>
      <c r="FS71" s="525"/>
      <c r="FT71" s="525"/>
      <c r="FU71" s="525"/>
      <c r="FV71" s="525"/>
      <c r="FW71" s="525"/>
      <c r="FX71" s="525"/>
      <c r="FY71" s="525"/>
      <c r="FZ71" s="525"/>
      <c r="GA71" s="525"/>
      <c r="GB71" s="525"/>
      <c r="GC71" s="525"/>
      <c r="GD71" s="525"/>
      <c r="GE71" s="525"/>
      <c r="GF71" s="525"/>
      <c r="GG71" s="525"/>
      <c r="GH71" s="525"/>
      <c r="GI71" s="525"/>
      <c r="GJ71" s="525"/>
      <c r="GK71" s="525"/>
      <c r="GL71" s="525"/>
      <c r="GM71" s="525"/>
      <c r="GN71" s="525"/>
      <c r="GO71" s="525"/>
      <c r="GP71" s="525"/>
      <c r="GQ71" s="525"/>
      <c r="GR71" s="525"/>
      <c r="GS71" s="525"/>
      <c r="GT71" s="525"/>
      <c r="GU71" s="525"/>
      <c r="GV71" s="525"/>
      <c r="GW71" s="525"/>
      <c r="GX71" s="525"/>
    </row>
    <row r="72" spans="2:206" ht="7.9" customHeight="1">
      <c r="B72" s="5"/>
      <c r="C72" s="5"/>
      <c r="G72" s="5"/>
      <c r="H72" s="5"/>
      <c r="I72" s="5"/>
      <c r="J72" s="5"/>
      <c r="K72" s="531"/>
      <c r="L72" s="531"/>
      <c r="M72" s="531"/>
      <c r="N72" s="5"/>
      <c r="O72" s="5"/>
      <c r="P72" s="531"/>
      <c r="Q72" s="531"/>
      <c r="R72" s="531"/>
      <c r="S72" s="5"/>
      <c r="T72" s="5"/>
      <c r="U72" s="531"/>
      <c r="V72" s="531"/>
      <c r="W72" s="531"/>
      <c r="X72" s="5"/>
      <c r="Y72" s="5"/>
      <c r="BL72" s="10"/>
      <c r="BM72" s="10"/>
      <c r="BN72" s="10"/>
      <c r="BO72" s="10"/>
      <c r="BP72" s="10"/>
      <c r="BQ72" s="10"/>
      <c r="BS72" s="930"/>
      <c r="BT72" s="930"/>
      <c r="BU72" s="930"/>
      <c r="BV72" s="930"/>
      <c r="BW72" s="930"/>
      <c r="BX72" s="930"/>
      <c r="BY72" s="930"/>
      <c r="BZ72" s="930"/>
      <c r="CA72" s="930"/>
      <c r="CB72" s="930"/>
      <c r="CC72" s="930"/>
      <c r="CD72" s="930"/>
      <c r="CE72" s="930"/>
      <c r="CF72" s="930"/>
      <c r="CG72" s="930"/>
      <c r="CH72" s="930"/>
      <c r="CI72" s="930"/>
      <c r="CJ72" s="930"/>
      <c r="CK72" s="930"/>
      <c r="CL72" s="930"/>
      <c r="CM72" s="930"/>
      <c r="CN72" s="930"/>
      <c r="CO72" s="930"/>
      <c r="CP72" s="930"/>
      <c r="CQ72" s="930"/>
      <c r="CR72" s="930"/>
      <c r="CS72" s="930"/>
      <c r="CT72" s="930"/>
      <c r="CU72" s="930"/>
      <c r="CV72" s="930"/>
      <c r="CW72" s="930"/>
      <c r="CX72" s="930"/>
      <c r="CY72" s="930"/>
      <c r="CZ72" s="930"/>
      <c r="DA72" s="930"/>
      <c r="DB72" s="930"/>
      <c r="DC72" s="930"/>
      <c r="DD72" s="930"/>
      <c r="DE72" s="930"/>
      <c r="DF72" s="930"/>
      <c r="DG72" s="930"/>
      <c r="DH72" s="930"/>
      <c r="DI72" s="930"/>
      <c r="DJ72" s="930"/>
      <c r="DK72" s="930"/>
      <c r="DL72" s="930"/>
      <c r="DM72" s="930"/>
      <c r="DN72" s="930"/>
      <c r="DO72" s="930"/>
      <c r="DP72" s="930"/>
      <c r="DQ72" s="930"/>
      <c r="DR72" s="930"/>
      <c r="DS72" s="930"/>
      <c r="DT72" s="930"/>
      <c r="DU72" s="930"/>
      <c r="DV72" s="930"/>
      <c r="DW72" s="930"/>
      <c r="DX72" s="930"/>
      <c r="DY72" s="930"/>
      <c r="DZ72" s="930"/>
      <c r="EA72" s="930"/>
      <c r="EB72" s="930"/>
      <c r="EC72" s="930"/>
      <c r="ED72" s="930"/>
      <c r="EE72" s="930"/>
      <c r="EF72" s="930"/>
      <c r="EG72" s="930"/>
      <c r="EJ72" s="525"/>
      <c r="EK72" s="525"/>
      <c r="EL72" s="525"/>
      <c r="EM72" s="525"/>
      <c r="EN72" s="525"/>
      <c r="EO72" s="525"/>
      <c r="EP72" s="525"/>
      <c r="EQ72" s="525"/>
      <c r="ER72" s="525"/>
      <c r="ES72" s="525"/>
      <c r="ET72" s="525"/>
      <c r="EU72" s="525"/>
      <c r="EV72" s="525"/>
      <c r="EW72" s="525"/>
      <c r="EX72" s="525"/>
      <c r="EY72" s="525"/>
      <c r="EZ72" s="525"/>
      <c r="FA72" s="525"/>
      <c r="FB72" s="525"/>
      <c r="FC72" s="525"/>
      <c r="FD72" s="525"/>
      <c r="FE72" s="525"/>
      <c r="FF72" s="525"/>
      <c r="FG72" s="525"/>
      <c r="FH72" s="525"/>
      <c r="FI72" s="525"/>
      <c r="FJ72" s="525"/>
      <c r="FK72" s="525"/>
      <c r="FL72" s="525"/>
      <c r="FM72" s="525"/>
      <c r="FN72" s="525"/>
      <c r="FO72" s="525"/>
      <c r="FP72" s="525"/>
      <c r="FQ72" s="525"/>
      <c r="FR72" s="525"/>
      <c r="FS72" s="525"/>
      <c r="FT72" s="525"/>
      <c r="FU72" s="525"/>
      <c r="FV72" s="525"/>
      <c r="FW72" s="525"/>
      <c r="FX72" s="525"/>
      <c r="FY72" s="525"/>
      <c r="FZ72" s="525"/>
      <c r="GA72" s="525"/>
      <c r="GB72" s="525"/>
      <c r="GC72" s="525"/>
      <c r="GD72" s="525"/>
      <c r="GE72" s="525"/>
      <c r="GF72" s="525"/>
      <c r="GG72" s="525"/>
      <c r="GH72" s="525"/>
      <c r="GI72" s="525"/>
      <c r="GJ72" s="525"/>
      <c r="GK72" s="525"/>
      <c r="GL72" s="525"/>
      <c r="GM72" s="525"/>
      <c r="GN72" s="525"/>
      <c r="GO72" s="525"/>
      <c r="GP72" s="525"/>
      <c r="GQ72" s="525"/>
      <c r="GR72" s="525"/>
      <c r="GS72" s="525"/>
      <c r="GT72" s="525"/>
      <c r="GU72" s="525"/>
      <c r="GV72" s="525"/>
      <c r="GW72" s="525"/>
      <c r="GX72" s="525"/>
    </row>
    <row r="73" spans="2:206" ht="7.9" customHeight="1">
      <c r="B73" s="5"/>
      <c r="C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S73" s="930"/>
      <c r="BT73" s="930"/>
      <c r="BU73" s="930"/>
      <c r="BV73" s="930"/>
      <c r="BW73" s="930"/>
      <c r="BX73" s="930"/>
      <c r="BY73" s="930"/>
      <c r="BZ73" s="930"/>
      <c r="CA73" s="930"/>
      <c r="CB73" s="930"/>
      <c r="CC73" s="930"/>
      <c r="CD73" s="930"/>
      <c r="CE73" s="930"/>
      <c r="CF73" s="930"/>
      <c r="CG73" s="930"/>
      <c r="CH73" s="930"/>
      <c r="CI73" s="930"/>
      <c r="CJ73" s="930"/>
      <c r="CK73" s="930"/>
      <c r="CL73" s="930"/>
      <c r="CM73" s="930"/>
      <c r="CN73" s="930"/>
      <c r="CO73" s="930"/>
      <c r="CP73" s="930"/>
      <c r="CQ73" s="930"/>
      <c r="CR73" s="930"/>
      <c r="CS73" s="930"/>
      <c r="CT73" s="930"/>
      <c r="CU73" s="930"/>
      <c r="CV73" s="930"/>
      <c r="CW73" s="930"/>
      <c r="CX73" s="930"/>
      <c r="CY73" s="930"/>
      <c r="CZ73" s="930"/>
      <c r="DA73" s="930"/>
      <c r="DB73" s="930"/>
      <c r="DC73" s="930"/>
      <c r="DD73" s="930"/>
      <c r="DE73" s="930"/>
      <c r="DF73" s="930"/>
      <c r="DG73" s="930"/>
      <c r="DH73" s="930"/>
      <c r="DI73" s="930"/>
      <c r="DJ73" s="930"/>
      <c r="DK73" s="930"/>
      <c r="DL73" s="930"/>
      <c r="DM73" s="930"/>
      <c r="DN73" s="930"/>
      <c r="DO73" s="930"/>
      <c r="DP73" s="930"/>
      <c r="DQ73" s="930"/>
      <c r="DR73" s="930"/>
      <c r="DS73" s="930"/>
      <c r="DT73" s="930"/>
      <c r="DU73" s="930"/>
      <c r="DV73" s="930"/>
      <c r="DW73" s="930"/>
      <c r="DX73" s="930"/>
      <c r="DY73" s="930"/>
      <c r="DZ73" s="930"/>
      <c r="EA73" s="930"/>
      <c r="EB73" s="930"/>
      <c r="EC73" s="930"/>
      <c r="ED73" s="930"/>
      <c r="EE73" s="930"/>
      <c r="EF73" s="930"/>
      <c r="EG73" s="930"/>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5"/>
      <c r="GU73" s="525"/>
      <c r="GV73" s="525"/>
      <c r="GW73" s="525"/>
      <c r="GX73" s="525"/>
    </row>
    <row r="74" spans="2:206" ht="7.9" customHeight="1">
      <c r="B74" s="5"/>
      <c r="C74" s="5"/>
      <c r="D74" s="16"/>
      <c r="E74" s="16"/>
      <c r="F74" s="16"/>
      <c r="G74" s="16"/>
      <c r="H74" s="16"/>
      <c r="I74" s="16"/>
      <c r="J74" s="16"/>
      <c r="K74" s="16"/>
      <c r="L74" s="16"/>
      <c r="M74" s="16"/>
      <c r="N74" s="16"/>
      <c r="O74" s="16"/>
      <c r="P74" s="16"/>
      <c r="Q74" s="16"/>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S74" s="930"/>
      <c r="BT74" s="930"/>
      <c r="BU74" s="930"/>
      <c r="BV74" s="930"/>
      <c r="BW74" s="930"/>
      <c r="BX74" s="930"/>
      <c r="BY74" s="930"/>
      <c r="BZ74" s="930"/>
      <c r="CA74" s="930"/>
      <c r="CB74" s="930"/>
      <c r="CC74" s="930"/>
      <c r="CD74" s="930"/>
      <c r="CE74" s="930"/>
      <c r="CF74" s="930"/>
      <c r="CG74" s="930"/>
      <c r="CH74" s="930"/>
      <c r="CI74" s="930"/>
      <c r="CJ74" s="930"/>
      <c r="CK74" s="930"/>
      <c r="CL74" s="930"/>
      <c r="CM74" s="930"/>
      <c r="CN74" s="930"/>
      <c r="CO74" s="930"/>
      <c r="CP74" s="930"/>
      <c r="CQ74" s="930"/>
      <c r="CR74" s="930"/>
      <c r="CS74" s="930"/>
      <c r="CT74" s="930"/>
      <c r="CU74" s="930"/>
      <c r="CV74" s="930"/>
      <c r="CW74" s="930"/>
      <c r="CX74" s="930"/>
      <c r="CY74" s="930"/>
      <c r="CZ74" s="930"/>
      <c r="DA74" s="930"/>
      <c r="DB74" s="930"/>
      <c r="DC74" s="930"/>
      <c r="DD74" s="930"/>
      <c r="DE74" s="930"/>
      <c r="DF74" s="930"/>
      <c r="DG74" s="930"/>
      <c r="DH74" s="930"/>
      <c r="DI74" s="930"/>
      <c r="DJ74" s="930"/>
      <c r="DK74" s="930"/>
      <c r="DL74" s="930"/>
      <c r="DM74" s="930"/>
      <c r="DN74" s="930"/>
      <c r="DO74" s="930"/>
      <c r="DP74" s="930"/>
      <c r="DQ74" s="930"/>
      <c r="DR74" s="930"/>
      <c r="DS74" s="930"/>
      <c r="DT74" s="930"/>
      <c r="DU74" s="930"/>
      <c r="DV74" s="930"/>
      <c r="DW74" s="930"/>
      <c r="DX74" s="930"/>
      <c r="DY74" s="930"/>
      <c r="DZ74" s="930"/>
      <c r="EA74" s="930"/>
      <c r="EB74" s="930"/>
      <c r="EC74" s="930"/>
      <c r="ED74" s="930"/>
      <c r="EE74" s="930"/>
      <c r="EF74" s="930"/>
      <c r="EG74" s="930"/>
      <c r="EJ74" s="525"/>
      <c r="EK74" s="525"/>
      <c r="EL74" s="525"/>
      <c r="EM74" s="525"/>
      <c r="EN74" s="525"/>
      <c r="EO74" s="525"/>
      <c r="EP74" s="525"/>
      <c r="EQ74" s="525"/>
      <c r="ER74" s="525"/>
      <c r="ES74" s="525"/>
      <c r="ET74" s="525"/>
      <c r="EU74" s="525"/>
      <c r="EV74" s="525"/>
      <c r="EW74" s="525"/>
      <c r="EX74" s="525"/>
      <c r="EY74" s="525"/>
      <c r="EZ74" s="525"/>
      <c r="FA74" s="525"/>
      <c r="FB74" s="525"/>
      <c r="FC74" s="525"/>
      <c r="FD74" s="525"/>
      <c r="FE74" s="525"/>
      <c r="FF74" s="525"/>
      <c r="FG74" s="525"/>
      <c r="FH74" s="525"/>
      <c r="FI74" s="525"/>
      <c r="FJ74" s="525"/>
      <c r="FK74" s="525"/>
      <c r="FL74" s="525"/>
      <c r="FM74" s="525"/>
      <c r="FN74" s="525"/>
      <c r="FO74" s="525"/>
      <c r="FP74" s="525"/>
      <c r="FQ74" s="525"/>
      <c r="FR74" s="525"/>
      <c r="FS74" s="525"/>
      <c r="FT74" s="525"/>
      <c r="FU74" s="525"/>
      <c r="FV74" s="525"/>
      <c r="FW74" s="525"/>
      <c r="FX74" s="525"/>
      <c r="FY74" s="525"/>
      <c r="FZ74" s="525"/>
      <c r="GA74" s="525"/>
      <c r="GB74" s="525"/>
      <c r="GC74" s="525"/>
      <c r="GD74" s="525"/>
      <c r="GE74" s="525"/>
      <c r="GF74" s="525"/>
      <c r="GG74" s="525"/>
      <c r="GH74" s="525"/>
      <c r="GI74" s="525"/>
      <c r="GJ74" s="525"/>
      <c r="GK74" s="525"/>
      <c r="GL74" s="525"/>
      <c r="GM74" s="525"/>
      <c r="GN74" s="525"/>
      <c r="GO74" s="525"/>
      <c r="GP74" s="525"/>
      <c r="GQ74" s="525"/>
      <c r="GR74" s="525"/>
      <c r="GS74" s="525"/>
      <c r="GT74" s="525"/>
      <c r="GU74" s="525"/>
      <c r="GV74" s="525"/>
      <c r="GW74" s="525"/>
      <c r="GX74" s="525"/>
    </row>
    <row r="75" spans="2:206" ht="7.9" customHeight="1">
      <c r="B75" s="5"/>
      <c r="C75" s="5"/>
      <c r="D75" s="16"/>
      <c r="E75" s="16"/>
      <c r="F75" s="16"/>
      <c r="G75" s="16"/>
      <c r="H75" s="16"/>
      <c r="I75" s="16"/>
      <c r="J75" s="16"/>
      <c r="K75" s="16"/>
      <c r="L75" s="16"/>
      <c r="M75" s="16"/>
      <c r="N75" s="16"/>
      <c r="O75" s="16"/>
      <c r="P75" s="16"/>
      <c r="Q75" s="16"/>
      <c r="R75" s="16"/>
      <c r="S75" s="16"/>
      <c r="T75" s="16"/>
      <c r="U75" s="16"/>
      <c r="V75" s="16"/>
      <c r="W75" s="16"/>
      <c r="X75" s="16"/>
      <c r="Y75" s="16"/>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S75" s="930"/>
      <c r="BT75" s="930"/>
      <c r="BU75" s="930"/>
      <c r="BV75" s="930"/>
      <c r="BW75" s="930"/>
      <c r="BX75" s="930"/>
      <c r="BY75" s="930"/>
      <c r="BZ75" s="930"/>
      <c r="CA75" s="930"/>
      <c r="CB75" s="930"/>
      <c r="CC75" s="930"/>
      <c r="CD75" s="930"/>
      <c r="CE75" s="930"/>
      <c r="CF75" s="930"/>
      <c r="CG75" s="930"/>
      <c r="CH75" s="930"/>
      <c r="CI75" s="930"/>
      <c r="CJ75" s="930"/>
      <c r="CK75" s="930"/>
      <c r="CL75" s="930"/>
      <c r="CM75" s="930"/>
      <c r="CN75" s="930"/>
      <c r="CO75" s="930"/>
      <c r="CP75" s="930"/>
      <c r="CQ75" s="930"/>
      <c r="CR75" s="930"/>
      <c r="CS75" s="930"/>
      <c r="CT75" s="930"/>
      <c r="CU75" s="930"/>
      <c r="CV75" s="930"/>
      <c r="CW75" s="930"/>
      <c r="CX75" s="930"/>
      <c r="CY75" s="930"/>
      <c r="CZ75" s="930"/>
      <c r="DA75" s="930"/>
      <c r="DB75" s="930"/>
      <c r="DC75" s="930"/>
      <c r="DD75" s="930"/>
      <c r="DE75" s="930"/>
      <c r="DF75" s="930"/>
      <c r="DG75" s="930"/>
      <c r="DH75" s="930"/>
      <c r="DI75" s="930"/>
      <c r="DJ75" s="930"/>
      <c r="DK75" s="930"/>
      <c r="DL75" s="930"/>
      <c r="DM75" s="930"/>
      <c r="DN75" s="930"/>
      <c r="DO75" s="930"/>
      <c r="DP75" s="930"/>
      <c r="DQ75" s="930"/>
      <c r="DR75" s="930"/>
      <c r="DS75" s="930"/>
      <c r="DT75" s="930"/>
      <c r="DU75" s="930"/>
      <c r="DV75" s="930"/>
      <c r="DW75" s="930"/>
      <c r="DX75" s="930"/>
      <c r="DY75" s="930"/>
      <c r="DZ75" s="930"/>
      <c r="EA75" s="930"/>
      <c r="EB75" s="930"/>
      <c r="EC75" s="930"/>
      <c r="ED75" s="930"/>
      <c r="EE75" s="930"/>
      <c r="EF75" s="930"/>
      <c r="EG75" s="930"/>
      <c r="EJ75" s="525"/>
      <c r="EK75" s="525"/>
      <c r="EL75" s="525"/>
      <c r="EM75" s="525"/>
      <c r="EN75" s="525"/>
      <c r="EO75" s="525"/>
      <c r="EP75" s="525"/>
      <c r="EQ75" s="525"/>
      <c r="ER75" s="525"/>
      <c r="ES75" s="525"/>
      <c r="ET75" s="525"/>
      <c r="EU75" s="525"/>
      <c r="EV75" s="525"/>
      <c r="EW75" s="525"/>
      <c r="EX75" s="525"/>
      <c r="EY75" s="525"/>
      <c r="EZ75" s="525"/>
      <c r="FA75" s="525"/>
      <c r="FB75" s="525"/>
      <c r="FC75" s="525"/>
      <c r="FD75" s="525"/>
      <c r="FE75" s="525"/>
      <c r="FF75" s="525"/>
      <c r="FG75" s="525"/>
      <c r="FH75" s="525"/>
      <c r="FI75" s="525"/>
      <c r="FJ75" s="525"/>
      <c r="FK75" s="525"/>
      <c r="FL75" s="525"/>
      <c r="FM75" s="525"/>
      <c r="FN75" s="525"/>
      <c r="FO75" s="525"/>
      <c r="FP75" s="525"/>
      <c r="FQ75" s="525"/>
      <c r="FR75" s="525"/>
      <c r="FS75" s="525"/>
      <c r="FT75" s="525"/>
      <c r="FU75" s="525"/>
      <c r="FV75" s="525"/>
      <c r="FW75" s="525"/>
      <c r="FX75" s="525"/>
      <c r="FY75" s="525"/>
      <c r="FZ75" s="525"/>
      <c r="GA75" s="525"/>
      <c r="GB75" s="525"/>
      <c r="GC75" s="525"/>
      <c r="GD75" s="525"/>
      <c r="GE75" s="525"/>
      <c r="GF75" s="525"/>
      <c r="GG75" s="525"/>
      <c r="GH75" s="525"/>
      <c r="GI75" s="525"/>
      <c r="GJ75" s="525"/>
      <c r="GK75" s="525"/>
      <c r="GL75" s="525"/>
      <c r="GM75" s="525"/>
      <c r="GN75" s="525"/>
      <c r="GO75" s="525"/>
      <c r="GP75" s="525"/>
      <c r="GQ75" s="525"/>
      <c r="GR75" s="525"/>
      <c r="GS75" s="525"/>
      <c r="GT75" s="525"/>
      <c r="GU75" s="525"/>
      <c r="GV75" s="525"/>
      <c r="GW75" s="525"/>
      <c r="GX75" s="525"/>
    </row>
    <row r="76" spans="2:206" ht="7.9" customHeight="1">
      <c r="B76" s="5"/>
      <c r="C76" s="5"/>
      <c r="D76" s="16"/>
      <c r="E76" s="16"/>
      <c r="F76" s="16"/>
      <c r="G76" s="16"/>
      <c r="H76" s="16"/>
      <c r="I76" s="16"/>
      <c r="J76" s="16"/>
      <c r="K76" s="16"/>
      <c r="L76" s="16"/>
      <c r="M76" s="16"/>
      <c r="N76" s="16"/>
      <c r="O76" s="16"/>
      <c r="P76" s="16"/>
      <c r="Q76" s="16"/>
      <c r="R76" s="16"/>
      <c r="S76" s="16"/>
      <c r="T76" s="16"/>
      <c r="U76" s="16"/>
      <c r="V76" s="16"/>
      <c r="W76" s="16"/>
      <c r="X76" s="16"/>
      <c r="Y76" s="16"/>
      <c r="Z76" s="5"/>
      <c r="AA76" s="5"/>
      <c r="AB76" s="5"/>
      <c r="AC76" s="5"/>
      <c r="AD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S76" s="930"/>
      <c r="BT76" s="930"/>
      <c r="BU76" s="930"/>
      <c r="BV76" s="930"/>
      <c r="BW76" s="930"/>
      <c r="BX76" s="930"/>
      <c r="BY76" s="930"/>
      <c r="BZ76" s="930"/>
      <c r="CA76" s="930"/>
      <c r="CB76" s="930"/>
      <c r="CC76" s="930"/>
      <c r="CD76" s="930"/>
      <c r="CE76" s="930"/>
      <c r="CF76" s="930"/>
      <c r="CG76" s="930"/>
      <c r="CH76" s="930"/>
      <c r="CI76" s="930"/>
      <c r="CJ76" s="930"/>
      <c r="CK76" s="930"/>
      <c r="CL76" s="930"/>
      <c r="CM76" s="930"/>
      <c r="CN76" s="930"/>
      <c r="CO76" s="930"/>
      <c r="CP76" s="930"/>
      <c r="CQ76" s="930"/>
      <c r="CR76" s="930"/>
      <c r="CS76" s="930"/>
      <c r="CT76" s="930"/>
      <c r="CU76" s="930"/>
      <c r="CV76" s="930"/>
      <c r="CW76" s="930"/>
      <c r="CX76" s="930"/>
      <c r="CY76" s="930"/>
      <c r="CZ76" s="930"/>
      <c r="DA76" s="930"/>
      <c r="DB76" s="930"/>
      <c r="DC76" s="930"/>
      <c r="DD76" s="930"/>
      <c r="DE76" s="930"/>
      <c r="DF76" s="930"/>
      <c r="DG76" s="930"/>
      <c r="DH76" s="930"/>
      <c r="DI76" s="930"/>
      <c r="DJ76" s="930"/>
      <c r="DK76" s="930"/>
      <c r="DL76" s="930"/>
      <c r="DM76" s="930"/>
      <c r="DN76" s="930"/>
      <c r="DO76" s="930"/>
      <c r="DP76" s="930"/>
      <c r="DQ76" s="930"/>
      <c r="DR76" s="930"/>
      <c r="DS76" s="930"/>
      <c r="DT76" s="930"/>
      <c r="DU76" s="930"/>
      <c r="DV76" s="930"/>
      <c r="DW76" s="930"/>
      <c r="DX76" s="930"/>
      <c r="DY76" s="930"/>
      <c r="DZ76" s="930"/>
      <c r="EA76" s="930"/>
      <c r="EB76" s="930"/>
      <c r="EC76" s="930"/>
      <c r="ED76" s="930"/>
      <c r="EE76" s="930"/>
      <c r="EF76" s="930"/>
      <c r="EG76" s="930"/>
      <c r="EJ76" s="525"/>
      <c r="EK76" s="525"/>
      <c r="EL76" s="525"/>
      <c r="EM76" s="525"/>
      <c r="EN76" s="525"/>
      <c r="EO76" s="525"/>
      <c r="EP76" s="525"/>
      <c r="EQ76" s="525"/>
      <c r="ER76" s="525"/>
      <c r="ES76" s="525"/>
      <c r="ET76" s="525"/>
      <c r="EU76" s="525"/>
      <c r="EV76" s="525"/>
      <c r="EW76" s="525"/>
      <c r="EX76" s="525"/>
      <c r="EY76" s="525"/>
      <c r="EZ76" s="525"/>
      <c r="FA76" s="525"/>
      <c r="FB76" s="525"/>
      <c r="FC76" s="525"/>
      <c r="FD76" s="525"/>
      <c r="FE76" s="525"/>
      <c r="FF76" s="525"/>
      <c r="FG76" s="525"/>
      <c r="FH76" s="525"/>
      <c r="FI76" s="525"/>
      <c r="FJ76" s="525"/>
      <c r="FK76" s="525"/>
      <c r="FL76" s="525"/>
      <c r="FM76" s="525"/>
      <c r="FN76" s="525"/>
      <c r="FO76" s="525"/>
      <c r="FP76" s="525"/>
      <c r="FQ76" s="525"/>
      <c r="FR76" s="525"/>
      <c r="FS76" s="525"/>
      <c r="FT76" s="525"/>
      <c r="FU76" s="525"/>
      <c r="FV76" s="525"/>
      <c r="FW76" s="525"/>
      <c r="FX76" s="525"/>
      <c r="FY76" s="525"/>
      <c r="FZ76" s="525"/>
      <c r="GA76" s="525"/>
      <c r="GB76" s="525"/>
      <c r="GC76" s="525"/>
      <c r="GD76" s="525"/>
      <c r="GE76" s="525"/>
      <c r="GF76" s="525"/>
      <c r="GG76" s="525"/>
      <c r="GH76" s="525"/>
      <c r="GI76" s="525"/>
      <c r="GJ76" s="525"/>
      <c r="GK76" s="525"/>
      <c r="GL76" s="525"/>
      <c r="GM76" s="525"/>
      <c r="GN76" s="525"/>
      <c r="GO76" s="525"/>
      <c r="GP76" s="525"/>
      <c r="GQ76" s="525"/>
      <c r="GR76" s="525"/>
      <c r="GS76" s="525"/>
      <c r="GT76" s="525"/>
      <c r="GU76" s="525"/>
      <c r="GV76" s="525"/>
      <c r="GW76" s="525"/>
      <c r="GX76" s="525"/>
    </row>
    <row r="77" spans="2:206" ht="7.9" customHeight="1">
      <c r="D77" s="16"/>
      <c r="E77" s="16"/>
      <c r="F77" s="16"/>
      <c r="G77" s="16"/>
      <c r="H77" s="16"/>
      <c r="I77" s="16"/>
      <c r="J77" s="16"/>
      <c r="K77" s="16"/>
      <c r="L77" s="16"/>
      <c r="M77" s="16"/>
      <c r="N77" s="16"/>
      <c r="O77" s="16"/>
      <c r="P77" s="16"/>
      <c r="Q77" s="16"/>
      <c r="S77" s="5"/>
      <c r="T77" s="5"/>
      <c r="U77" s="5"/>
      <c r="V77" s="5"/>
      <c r="W77" s="5"/>
      <c r="X77" s="5"/>
      <c r="Y77" s="5"/>
      <c r="Z77" s="5"/>
      <c r="AA77" s="5"/>
      <c r="AB77" s="5"/>
      <c r="AC77" s="5"/>
      <c r="AD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19"/>
      <c r="BL77" s="19"/>
      <c r="BM77" s="19"/>
      <c r="BN77" s="19"/>
      <c r="BO77" s="19"/>
      <c r="BP77" s="19"/>
      <c r="BQ77" s="19"/>
      <c r="BS77" s="930"/>
      <c r="BT77" s="930"/>
      <c r="BU77" s="930"/>
      <c r="BV77" s="930"/>
      <c r="BW77" s="930"/>
      <c r="BX77" s="930"/>
      <c r="BY77" s="930"/>
      <c r="BZ77" s="930"/>
      <c r="CA77" s="930"/>
      <c r="CB77" s="930"/>
      <c r="CC77" s="930"/>
      <c r="CD77" s="930"/>
      <c r="CE77" s="930"/>
      <c r="CF77" s="930"/>
      <c r="CG77" s="930"/>
      <c r="CH77" s="930"/>
      <c r="CI77" s="930"/>
      <c r="CJ77" s="930"/>
      <c r="CK77" s="930"/>
      <c r="CL77" s="930"/>
      <c r="CM77" s="930"/>
      <c r="CN77" s="930"/>
      <c r="CO77" s="930"/>
      <c r="CP77" s="930"/>
      <c r="CQ77" s="930"/>
      <c r="CR77" s="930"/>
      <c r="CS77" s="930"/>
      <c r="CT77" s="930"/>
      <c r="CU77" s="930"/>
      <c r="CV77" s="930"/>
      <c r="CW77" s="930"/>
      <c r="CX77" s="930"/>
      <c r="CY77" s="930"/>
      <c r="CZ77" s="930"/>
      <c r="DA77" s="930"/>
      <c r="DB77" s="930"/>
      <c r="DC77" s="930"/>
      <c r="DD77" s="930"/>
      <c r="DE77" s="930"/>
      <c r="DF77" s="930"/>
      <c r="DG77" s="930"/>
      <c r="DH77" s="930"/>
      <c r="DI77" s="930"/>
      <c r="DJ77" s="930"/>
      <c r="DK77" s="930"/>
      <c r="DL77" s="930"/>
      <c r="DM77" s="930"/>
      <c r="DN77" s="930"/>
      <c r="DO77" s="930"/>
      <c r="DP77" s="930"/>
      <c r="DQ77" s="930"/>
      <c r="DR77" s="930"/>
      <c r="DS77" s="930"/>
      <c r="DT77" s="930"/>
      <c r="DU77" s="930"/>
      <c r="DV77" s="930"/>
      <c r="DW77" s="930"/>
      <c r="DX77" s="930"/>
      <c r="DY77" s="930"/>
      <c r="DZ77" s="930"/>
      <c r="EA77" s="930"/>
      <c r="EB77" s="930"/>
      <c r="EC77" s="930"/>
      <c r="ED77" s="930"/>
      <c r="EE77" s="930"/>
      <c r="EF77" s="930"/>
      <c r="EG77" s="930"/>
      <c r="EJ77" s="525"/>
      <c r="EK77" s="525"/>
      <c r="EL77" s="525"/>
      <c r="EM77" s="525"/>
      <c r="EN77" s="525"/>
      <c r="EO77" s="525"/>
      <c r="EP77" s="525"/>
      <c r="EQ77" s="525"/>
      <c r="ER77" s="525"/>
      <c r="ES77" s="525"/>
      <c r="ET77" s="525"/>
      <c r="EU77" s="525"/>
      <c r="EV77" s="525"/>
      <c r="EW77" s="525"/>
      <c r="EX77" s="525"/>
      <c r="EY77" s="525"/>
      <c r="EZ77" s="525"/>
      <c r="FA77" s="525"/>
      <c r="FB77" s="525"/>
      <c r="FC77" s="525"/>
      <c r="FD77" s="525"/>
      <c r="FE77" s="525"/>
      <c r="FF77" s="525"/>
      <c r="FG77" s="525"/>
      <c r="FH77" s="525"/>
      <c r="FI77" s="525"/>
      <c r="FJ77" s="525"/>
      <c r="FK77" s="525"/>
      <c r="FL77" s="525"/>
      <c r="FM77" s="525"/>
      <c r="FN77" s="525"/>
      <c r="FO77" s="525"/>
      <c r="FP77" s="525"/>
      <c r="FQ77" s="525"/>
      <c r="FR77" s="525"/>
      <c r="FS77" s="525"/>
      <c r="FT77" s="525"/>
      <c r="FU77" s="525"/>
      <c r="FV77" s="525"/>
      <c r="FW77" s="525"/>
      <c r="FX77" s="525"/>
      <c r="FY77" s="525"/>
      <c r="FZ77" s="525"/>
      <c r="GA77" s="525"/>
      <c r="GB77" s="525"/>
      <c r="GC77" s="525"/>
      <c r="GD77" s="525"/>
      <c r="GE77" s="525"/>
      <c r="GF77" s="525"/>
      <c r="GG77" s="525"/>
      <c r="GH77" s="525"/>
      <c r="GI77" s="525"/>
      <c r="GJ77" s="525"/>
      <c r="GK77" s="525"/>
      <c r="GL77" s="525"/>
      <c r="GM77" s="525"/>
      <c r="GN77" s="525"/>
      <c r="GO77" s="525"/>
      <c r="GP77" s="525"/>
      <c r="GQ77" s="525"/>
      <c r="GR77" s="525"/>
      <c r="GS77" s="525"/>
      <c r="GT77" s="525"/>
      <c r="GU77" s="525"/>
      <c r="GV77" s="525"/>
      <c r="GW77" s="525"/>
      <c r="GX77" s="525"/>
    </row>
    <row r="78" spans="2:206" ht="7.9" customHeight="1">
      <c r="D78" s="16"/>
      <c r="E78" s="16"/>
      <c r="F78" s="16"/>
      <c r="G78" s="16"/>
      <c r="H78" s="16"/>
      <c r="I78" s="16"/>
      <c r="J78" s="16"/>
      <c r="K78" s="16"/>
      <c r="L78" s="16"/>
      <c r="M78" s="16"/>
      <c r="N78" s="16"/>
      <c r="O78" s="16"/>
      <c r="P78" s="16"/>
      <c r="Q78" s="16"/>
      <c r="R78" s="16"/>
      <c r="S78" s="5"/>
      <c r="T78" s="5"/>
      <c r="U78" s="5"/>
      <c r="V78" s="5"/>
      <c r="W78" s="5"/>
      <c r="X78" s="5"/>
      <c r="Y78" s="5"/>
      <c r="Z78" s="5"/>
      <c r="AA78" s="5"/>
      <c r="AB78" s="5"/>
      <c r="AC78" s="5"/>
      <c r="AD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19"/>
      <c r="BL78" s="19"/>
      <c r="BM78" s="19"/>
      <c r="BN78" s="19"/>
      <c r="BO78" s="19"/>
      <c r="BP78" s="19"/>
      <c r="BQ78" s="19"/>
      <c r="BS78" s="930"/>
      <c r="BT78" s="930"/>
      <c r="BU78" s="930"/>
      <c r="BV78" s="930"/>
      <c r="BW78" s="930"/>
      <c r="BX78" s="930"/>
      <c r="BY78" s="930"/>
      <c r="BZ78" s="930"/>
      <c r="CA78" s="930"/>
      <c r="CB78" s="930"/>
      <c r="CC78" s="930"/>
      <c r="CD78" s="930"/>
      <c r="CE78" s="930"/>
      <c r="CF78" s="930"/>
      <c r="CG78" s="930"/>
      <c r="CH78" s="930"/>
      <c r="CI78" s="930"/>
      <c r="CJ78" s="930"/>
      <c r="CK78" s="930"/>
      <c r="CL78" s="930"/>
      <c r="CM78" s="930"/>
      <c r="CN78" s="930"/>
      <c r="CO78" s="930"/>
      <c r="CP78" s="930"/>
      <c r="CQ78" s="930"/>
      <c r="CR78" s="930"/>
      <c r="CS78" s="930"/>
      <c r="CT78" s="930"/>
      <c r="CU78" s="930"/>
      <c r="CV78" s="930"/>
      <c r="CW78" s="930"/>
      <c r="CX78" s="930"/>
      <c r="CY78" s="930"/>
      <c r="CZ78" s="930"/>
      <c r="DA78" s="930"/>
      <c r="DB78" s="930"/>
      <c r="DC78" s="930"/>
      <c r="DD78" s="930"/>
      <c r="DE78" s="930"/>
      <c r="DF78" s="930"/>
      <c r="DG78" s="930"/>
      <c r="DH78" s="930"/>
      <c r="DI78" s="930"/>
      <c r="DJ78" s="930"/>
      <c r="DK78" s="930"/>
      <c r="DL78" s="930"/>
      <c r="DM78" s="930"/>
      <c r="DN78" s="930"/>
      <c r="DO78" s="930"/>
      <c r="DP78" s="930"/>
      <c r="DQ78" s="930"/>
      <c r="DR78" s="930"/>
      <c r="DS78" s="930"/>
      <c r="DT78" s="930"/>
      <c r="DU78" s="930"/>
      <c r="DV78" s="930"/>
      <c r="DW78" s="930"/>
      <c r="DX78" s="930"/>
      <c r="DY78" s="930"/>
      <c r="DZ78" s="930"/>
      <c r="EA78" s="930"/>
      <c r="EB78" s="930"/>
      <c r="EC78" s="930"/>
      <c r="ED78" s="930"/>
      <c r="EE78" s="930"/>
      <c r="EF78" s="930"/>
      <c r="EG78" s="930"/>
      <c r="EJ78" s="525"/>
      <c r="EK78" s="525"/>
      <c r="EL78" s="525"/>
      <c r="EM78" s="525"/>
      <c r="EN78" s="525"/>
      <c r="EO78" s="525"/>
      <c r="EP78" s="525"/>
      <c r="EQ78" s="525"/>
      <c r="ER78" s="525"/>
      <c r="ES78" s="525"/>
      <c r="ET78" s="525"/>
      <c r="EU78" s="525"/>
      <c r="EV78" s="525"/>
      <c r="EW78" s="525"/>
      <c r="EX78" s="525"/>
      <c r="EY78" s="525"/>
      <c r="EZ78" s="525"/>
      <c r="FA78" s="525"/>
      <c r="FB78" s="525"/>
      <c r="FC78" s="525"/>
      <c r="FD78" s="525"/>
      <c r="FE78" s="525"/>
      <c r="FF78" s="525"/>
      <c r="FG78" s="525"/>
      <c r="FH78" s="525"/>
      <c r="FI78" s="525"/>
      <c r="FJ78" s="525"/>
      <c r="FK78" s="525"/>
      <c r="FL78" s="525"/>
      <c r="FM78" s="525"/>
      <c r="FN78" s="525"/>
      <c r="FO78" s="525"/>
      <c r="FP78" s="525"/>
      <c r="FQ78" s="525"/>
      <c r="FR78" s="525"/>
      <c r="FS78" s="525"/>
      <c r="FT78" s="525"/>
      <c r="FU78" s="525"/>
      <c r="FV78" s="525"/>
      <c r="FW78" s="525"/>
      <c r="FX78" s="525"/>
      <c r="FY78" s="525"/>
      <c r="FZ78" s="525"/>
      <c r="GA78" s="525"/>
      <c r="GB78" s="525"/>
      <c r="GC78" s="525"/>
      <c r="GD78" s="525"/>
      <c r="GE78" s="525"/>
      <c r="GF78" s="525"/>
      <c r="GG78" s="525"/>
      <c r="GH78" s="525"/>
      <c r="GI78" s="525"/>
      <c r="GJ78" s="525"/>
      <c r="GK78" s="525"/>
      <c r="GL78" s="525"/>
      <c r="GM78" s="525"/>
      <c r="GN78" s="525"/>
      <c r="GO78" s="525"/>
      <c r="GP78" s="525"/>
      <c r="GQ78" s="525"/>
      <c r="GR78" s="525"/>
      <c r="GS78" s="525"/>
      <c r="GT78" s="525"/>
      <c r="GU78" s="525"/>
      <c r="GV78" s="525"/>
      <c r="GW78" s="525"/>
      <c r="GX78" s="525"/>
    </row>
    <row r="79" spans="2:206" ht="7.9" customHeight="1">
      <c r="M79" s="5"/>
      <c r="N79" s="5"/>
      <c r="O79" s="5"/>
      <c r="P79" s="5"/>
      <c r="R79" s="16"/>
      <c r="S79" s="5"/>
      <c r="T79" s="5"/>
      <c r="U79" s="5"/>
      <c r="V79" s="5"/>
      <c r="W79" s="5"/>
      <c r="X79" s="5"/>
      <c r="Y79" s="5"/>
      <c r="Z79" s="5"/>
      <c r="AA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S79" s="930"/>
      <c r="BT79" s="930"/>
      <c r="BU79" s="930"/>
      <c r="BV79" s="930"/>
      <c r="BW79" s="930"/>
      <c r="BX79" s="930"/>
      <c r="BY79" s="930"/>
      <c r="BZ79" s="930"/>
      <c r="CA79" s="930"/>
      <c r="CB79" s="930"/>
      <c r="CC79" s="930"/>
      <c r="CD79" s="930"/>
      <c r="CE79" s="930"/>
      <c r="CF79" s="930"/>
      <c r="CG79" s="930"/>
      <c r="CH79" s="930"/>
      <c r="CI79" s="930"/>
      <c r="CJ79" s="930"/>
      <c r="CK79" s="930"/>
      <c r="CL79" s="930"/>
      <c r="CM79" s="930"/>
      <c r="CN79" s="930"/>
      <c r="CO79" s="930"/>
      <c r="CP79" s="930"/>
      <c r="CQ79" s="930"/>
      <c r="CR79" s="930"/>
      <c r="CS79" s="930"/>
      <c r="CT79" s="930"/>
      <c r="CU79" s="930"/>
      <c r="CV79" s="930"/>
      <c r="CW79" s="930"/>
      <c r="CX79" s="930"/>
      <c r="CY79" s="930"/>
      <c r="CZ79" s="930"/>
      <c r="DA79" s="930"/>
      <c r="DB79" s="930"/>
      <c r="DC79" s="930"/>
      <c r="DD79" s="930"/>
      <c r="DE79" s="930"/>
      <c r="DF79" s="930"/>
      <c r="DG79" s="930"/>
      <c r="DH79" s="930"/>
      <c r="DI79" s="930"/>
      <c r="DJ79" s="930"/>
      <c r="DK79" s="930"/>
      <c r="DL79" s="930"/>
      <c r="DM79" s="930"/>
      <c r="DN79" s="930"/>
      <c r="DO79" s="930"/>
      <c r="DP79" s="930"/>
      <c r="DQ79" s="930"/>
      <c r="DR79" s="930"/>
      <c r="DS79" s="930"/>
      <c r="DT79" s="930"/>
      <c r="DU79" s="930"/>
      <c r="DV79" s="930"/>
      <c r="DW79" s="930"/>
      <c r="DX79" s="930"/>
      <c r="DY79" s="930"/>
      <c r="DZ79" s="930"/>
      <c r="EA79" s="930"/>
      <c r="EB79" s="930"/>
      <c r="EC79" s="930"/>
      <c r="ED79" s="930"/>
      <c r="EE79" s="930"/>
      <c r="EF79" s="930"/>
      <c r="EG79" s="930"/>
      <c r="EJ79" s="525"/>
      <c r="EK79" s="525"/>
      <c r="EL79" s="525"/>
      <c r="EM79" s="525"/>
      <c r="EN79" s="525"/>
      <c r="EO79" s="525"/>
      <c r="EP79" s="525"/>
      <c r="EQ79" s="525"/>
      <c r="ER79" s="525"/>
      <c r="ES79" s="525"/>
      <c r="ET79" s="525"/>
      <c r="EU79" s="525"/>
      <c r="EV79" s="525"/>
      <c r="EW79" s="525"/>
      <c r="EX79" s="525"/>
      <c r="EY79" s="525"/>
      <c r="EZ79" s="525"/>
      <c r="FA79" s="525"/>
      <c r="FB79" s="525"/>
      <c r="FC79" s="525"/>
      <c r="FD79" s="525"/>
      <c r="FE79" s="525"/>
      <c r="FF79" s="525"/>
      <c r="FG79" s="525"/>
      <c r="FH79" s="525"/>
      <c r="FI79" s="525"/>
      <c r="FJ79" s="525"/>
      <c r="FK79" s="525"/>
      <c r="FL79" s="525"/>
      <c r="FM79" s="525"/>
      <c r="FN79" s="525"/>
      <c r="FO79" s="525"/>
      <c r="FP79" s="525"/>
      <c r="FQ79" s="525"/>
      <c r="FR79" s="525"/>
      <c r="FS79" s="525"/>
      <c r="FT79" s="525"/>
      <c r="FU79" s="525"/>
      <c r="FV79" s="525"/>
      <c r="FW79" s="525"/>
      <c r="FX79" s="525"/>
      <c r="FY79" s="525"/>
      <c r="FZ79" s="525"/>
      <c r="GA79" s="525"/>
      <c r="GB79" s="525"/>
      <c r="GC79" s="525"/>
      <c r="GD79" s="525"/>
      <c r="GE79" s="525"/>
      <c r="GF79" s="525"/>
      <c r="GG79" s="525"/>
      <c r="GH79" s="525"/>
      <c r="GI79" s="525"/>
      <c r="GJ79" s="525"/>
      <c r="GK79" s="525"/>
      <c r="GL79" s="525"/>
      <c r="GM79" s="525"/>
      <c r="GN79" s="525"/>
      <c r="GO79" s="525"/>
      <c r="GP79" s="525"/>
      <c r="GQ79" s="525"/>
      <c r="GR79" s="525"/>
      <c r="GS79" s="525"/>
      <c r="GT79" s="525"/>
      <c r="GU79" s="525"/>
      <c r="GV79" s="525"/>
      <c r="GW79" s="525"/>
      <c r="GX79" s="525"/>
    </row>
    <row r="80" spans="2:206" ht="7.9" customHeight="1">
      <c r="M80" s="5"/>
      <c r="N80" s="5"/>
      <c r="O80" s="5"/>
      <c r="P80" s="5"/>
      <c r="R80" s="16"/>
      <c r="S80" s="5"/>
      <c r="T80" s="5"/>
      <c r="U80" s="5"/>
      <c r="V80" s="5"/>
      <c r="W80" s="5"/>
      <c r="X80" s="5"/>
      <c r="Y80" s="5"/>
      <c r="Z80" s="5"/>
      <c r="AA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S80" s="930"/>
      <c r="BT80" s="930"/>
      <c r="BU80" s="930"/>
      <c r="BV80" s="930"/>
      <c r="BW80" s="930"/>
      <c r="BX80" s="930"/>
      <c r="BY80" s="930"/>
      <c r="BZ80" s="930"/>
      <c r="CA80" s="930"/>
      <c r="CB80" s="930"/>
      <c r="CC80" s="930"/>
      <c r="CD80" s="930"/>
      <c r="CE80" s="930"/>
      <c r="CF80" s="930"/>
      <c r="CG80" s="930"/>
      <c r="CH80" s="930"/>
      <c r="CI80" s="930"/>
      <c r="CJ80" s="930"/>
      <c r="CK80" s="930"/>
      <c r="CL80" s="930"/>
      <c r="CM80" s="930"/>
      <c r="CN80" s="930"/>
      <c r="CO80" s="930"/>
      <c r="CP80" s="930"/>
      <c r="CQ80" s="930"/>
      <c r="CR80" s="930"/>
      <c r="CS80" s="930"/>
      <c r="CT80" s="930"/>
      <c r="CU80" s="930"/>
      <c r="CV80" s="930"/>
      <c r="CW80" s="930"/>
      <c r="CX80" s="930"/>
      <c r="CY80" s="930"/>
      <c r="CZ80" s="930"/>
      <c r="DA80" s="930"/>
      <c r="DB80" s="930"/>
      <c r="DC80" s="930"/>
      <c r="DD80" s="930"/>
      <c r="DE80" s="930"/>
      <c r="DF80" s="930"/>
      <c r="DG80" s="930"/>
      <c r="DH80" s="930"/>
      <c r="DI80" s="930"/>
      <c r="DJ80" s="930"/>
      <c r="DK80" s="930"/>
      <c r="DL80" s="930"/>
      <c r="DM80" s="930"/>
      <c r="DN80" s="930"/>
      <c r="DO80" s="930"/>
      <c r="DP80" s="930"/>
      <c r="DQ80" s="930"/>
      <c r="DR80" s="930"/>
      <c r="DS80" s="930"/>
      <c r="DT80" s="930"/>
      <c r="DU80" s="930"/>
      <c r="DV80" s="930"/>
      <c r="DW80" s="930"/>
      <c r="DX80" s="930"/>
      <c r="DY80" s="930"/>
      <c r="DZ80" s="930"/>
      <c r="EA80" s="930"/>
      <c r="EB80" s="930"/>
      <c r="EC80" s="930"/>
      <c r="ED80" s="930"/>
      <c r="EE80" s="930"/>
      <c r="EF80" s="930"/>
      <c r="EG80" s="930"/>
      <c r="EJ80" s="525"/>
      <c r="EK80" s="525"/>
      <c r="EL80" s="525"/>
      <c r="EM80" s="525"/>
      <c r="EN80" s="525"/>
      <c r="EO80" s="525"/>
      <c r="EP80" s="525"/>
      <c r="EQ80" s="525"/>
      <c r="ER80" s="525"/>
      <c r="ES80" s="525"/>
      <c r="ET80" s="525"/>
      <c r="EU80" s="525"/>
      <c r="EV80" s="525"/>
      <c r="EW80" s="525"/>
      <c r="EX80" s="525"/>
      <c r="EY80" s="525"/>
      <c r="EZ80" s="525"/>
      <c r="FA80" s="525"/>
      <c r="FB80" s="525"/>
      <c r="FC80" s="525"/>
      <c r="FD80" s="525"/>
      <c r="FE80" s="525"/>
      <c r="FF80" s="525"/>
      <c r="FG80" s="525"/>
      <c r="FH80" s="525"/>
      <c r="FI80" s="525"/>
      <c r="FJ80" s="525"/>
      <c r="FK80" s="525"/>
      <c r="FL80" s="525"/>
      <c r="FM80" s="525"/>
      <c r="FN80" s="525"/>
      <c r="FO80" s="525"/>
      <c r="FP80" s="525"/>
      <c r="FQ80" s="525"/>
      <c r="FR80" s="525"/>
      <c r="FS80" s="525"/>
      <c r="FT80" s="525"/>
      <c r="FU80" s="525"/>
      <c r="FV80" s="525"/>
      <c r="FW80" s="525"/>
      <c r="FX80" s="525"/>
      <c r="FY80" s="525"/>
      <c r="FZ80" s="525"/>
      <c r="GA80" s="525"/>
      <c r="GB80" s="525"/>
      <c r="GC80" s="525"/>
      <c r="GD80" s="525"/>
      <c r="GE80" s="525"/>
      <c r="GF80" s="525"/>
      <c r="GG80" s="525"/>
      <c r="GH80" s="525"/>
      <c r="GI80" s="525"/>
      <c r="GJ80" s="525"/>
      <c r="GK80" s="525"/>
      <c r="GL80" s="525"/>
      <c r="GM80" s="525"/>
      <c r="GN80" s="525"/>
      <c r="GO80" s="525"/>
      <c r="GP80" s="525"/>
      <c r="GQ80" s="525"/>
      <c r="GR80" s="525"/>
      <c r="GS80" s="525"/>
      <c r="GT80" s="525"/>
      <c r="GU80" s="525"/>
      <c r="GV80" s="525"/>
      <c r="GW80" s="525"/>
      <c r="GX80" s="525"/>
    </row>
    <row r="81" spans="3:206" ht="7.9" customHeight="1">
      <c r="R81" s="10"/>
      <c r="S81" s="10"/>
      <c r="T81" s="10"/>
      <c r="AD81" s="5"/>
      <c r="AE81" s="5"/>
      <c r="AF81" s="5"/>
      <c r="AG81" s="5"/>
      <c r="AH81" s="5"/>
      <c r="AK81" s="10"/>
      <c r="AL81" s="10"/>
      <c r="AM81" s="10"/>
      <c r="AN81" s="10"/>
      <c r="AO81" s="10"/>
      <c r="BS81" s="930"/>
      <c r="BT81" s="930"/>
      <c r="BU81" s="930"/>
      <c r="BV81" s="930"/>
      <c r="BW81" s="930"/>
      <c r="BX81" s="930"/>
      <c r="BY81" s="930"/>
      <c r="BZ81" s="930"/>
      <c r="CA81" s="930"/>
      <c r="CB81" s="930"/>
      <c r="CC81" s="930"/>
      <c r="CD81" s="930"/>
      <c r="CE81" s="930"/>
      <c r="CF81" s="930"/>
      <c r="CG81" s="930"/>
      <c r="CH81" s="930"/>
      <c r="CI81" s="930"/>
      <c r="CJ81" s="930"/>
      <c r="CK81" s="930"/>
      <c r="CL81" s="930"/>
      <c r="CM81" s="930"/>
      <c r="CN81" s="930"/>
      <c r="CO81" s="930"/>
      <c r="CP81" s="930"/>
      <c r="CQ81" s="930"/>
      <c r="CR81" s="930"/>
      <c r="CS81" s="930"/>
      <c r="CT81" s="930"/>
      <c r="CU81" s="930"/>
      <c r="CV81" s="930"/>
      <c r="CW81" s="930"/>
      <c r="CX81" s="930"/>
      <c r="CY81" s="930"/>
      <c r="CZ81" s="930"/>
      <c r="DA81" s="930"/>
      <c r="DB81" s="930"/>
      <c r="DC81" s="930"/>
      <c r="DD81" s="930"/>
      <c r="DE81" s="930"/>
      <c r="DF81" s="930"/>
      <c r="DG81" s="930"/>
      <c r="DH81" s="930"/>
      <c r="DI81" s="930"/>
      <c r="DJ81" s="930"/>
      <c r="DK81" s="930"/>
      <c r="DL81" s="930"/>
      <c r="DM81" s="930"/>
      <c r="DN81" s="930"/>
      <c r="DO81" s="930"/>
      <c r="DP81" s="930"/>
      <c r="DQ81" s="930"/>
      <c r="DR81" s="930"/>
      <c r="DS81" s="930"/>
      <c r="DT81" s="930"/>
      <c r="DU81" s="930"/>
      <c r="DV81" s="930"/>
      <c r="DW81" s="930"/>
      <c r="DX81" s="930"/>
      <c r="DY81" s="930"/>
      <c r="DZ81" s="930"/>
      <c r="EA81" s="930"/>
      <c r="EB81" s="930"/>
      <c r="EC81" s="930"/>
      <c r="ED81" s="930"/>
      <c r="EE81" s="930"/>
      <c r="EF81" s="930"/>
      <c r="EG81" s="930"/>
      <c r="EJ81" s="525"/>
      <c r="EK81" s="525"/>
      <c r="EL81" s="525"/>
      <c r="EM81" s="525"/>
      <c r="EN81" s="525"/>
      <c r="EO81" s="525"/>
      <c r="EP81" s="525"/>
      <c r="EQ81" s="525"/>
      <c r="ER81" s="525"/>
      <c r="ES81" s="525"/>
      <c r="ET81" s="525"/>
      <c r="EU81" s="525"/>
      <c r="EV81" s="525"/>
      <c r="EW81" s="525"/>
      <c r="EX81" s="525"/>
      <c r="EY81" s="525"/>
      <c r="EZ81" s="525"/>
      <c r="FA81" s="525"/>
      <c r="FB81" s="525"/>
      <c r="FC81" s="525"/>
      <c r="FD81" s="525"/>
      <c r="FE81" s="525"/>
      <c r="FF81" s="525"/>
      <c r="FG81" s="525"/>
      <c r="FH81" s="525"/>
      <c r="FI81" s="525"/>
      <c r="FJ81" s="525"/>
      <c r="FK81" s="525"/>
      <c r="FL81" s="525"/>
      <c r="FM81" s="525"/>
      <c r="FN81" s="525"/>
      <c r="FO81" s="525"/>
      <c r="FP81" s="525"/>
      <c r="FQ81" s="525"/>
      <c r="FR81" s="525"/>
      <c r="FS81" s="525"/>
      <c r="FT81" s="525"/>
      <c r="FU81" s="525"/>
      <c r="FV81" s="525"/>
      <c r="FW81" s="525"/>
      <c r="FX81" s="525"/>
      <c r="FY81" s="525"/>
      <c r="FZ81" s="525"/>
      <c r="GA81" s="525"/>
      <c r="GB81" s="525"/>
      <c r="GC81" s="525"/>
      <c r="GD81" s="525"/>
      <c r="GE81" s="525"/>
      <c r="GF81" s="525"/>
      <c r="GG81" s="525"/>
      <c r="GH81" s="525"/>
      <c r="GI81" s="525"/>
      <c r="GJ81" s="525"/>
      <c r="GK81" s="525"/>
      <c r="GL81" s="525"/>
      <c r="GM81" s="525"/>
      <c r="GN81" s="525"/>
      <c r="GO81" s="525"/>
      <c r="GP81" s="525"/>
      <c r="GQ81" s="525"/>
      <c r="GR81" s="525"/>
      <c r="GS81" s="525"/>
      <c r="GT81" s="525"/>
      <c r="GU81" s="525"/>
      <c r="GV81" s="525"/>
      <c r="GW81" s="525"/>
      <c r="GX81" s="525"/>
    </row>
    <row r="82" spans="3:206" ht="7.9" customHeight="1">
      <c r="R82" s="10"/>
      <c r="S82" s="10"/>
      <c r="T82" s="10"/>
      <c r="AK82" s="10"/>
      <c r="AL82" s="10"/>
      <c r="AM82" s="10"/>
      <c r="AN82" s="10"/>
      <c r="AO82" s="10"/>
      <c r="BS82" s="930"/>
      <c r="BT82" s="930"/>
      <c r="BU82" s="930"/>
      <c r="BV82" s="930"/>
      <c r="BW82" s="930"/>
      <c r="BX82" s="930"/>
      <c r="BY82" s="930"/>
      <c r="BZ82" s="930"/>
      <c r="CA82" s="930"/>
      <c r="CB82" s="930"/>
      <c r="CC82" s="930"/>
      <c r="CD82" s="930"/>
      <c r="CE82" s="930"/>
      <c r="CF82" s="930"/>
      <c r="CG82" s="930"/>
      <c r="CH82" s="930"/>
      <c r="CI82" s="930"/>
      <c r="CJ82" s="930"/>
      <c r="CK82" s="930"/>
      <c r="CL82" s="930"/>
      <c r="CM82" s="930"/>
      <c r="CN82" s="930"/>
      <c r="CO82" s="930"/>
      <c r="CP82" s="930"/>
      <c r="CQ82" s="930"/>
      <c r="CR82" s="930"/>
      <c r="CS82" s="930"/>
      <c r="CT82" s="930"/>
      <c r="CU82" s="930"/>
      <c r="CV82" s="930"/>
      <c r="CW82" s="930"/>
      <c r="CX82" s="930"/>
      <c r="CY82" s="930"/>
      <c r="CZ82" s="930"/>
      <c r="DA82" s="930"/>
      <c r="DB82" s="930"/>
      <c r="DC82" s="930"/>
      <c r="DD82" s="930"/>
      <c r="DE82" s="930"/>
      <c r="DF82" s="930"/>
      <c r="DG82" s="930"/>
      <c r="DH82" s="930"/>
      <c r="DI82" s="930"/>
      <c r="DJ82" s="930"/>
      <c r="DK82" s="930"/>
      <c r="DL82" s="930"/>
      <c r="DM82" s="930"/>
      <c r="DN82" s="930"/>
      <c r="DO82" s="930"/>
      <c r="DP82" s="930"/>
      <c r="DQ82" s="930"/>
      <c r="DR82" s="930"/>
      <c r="DS82" s="930"/>
      <c r="DT82" s="930"/>
      <c r="DU82" s="930"/>
      <c r="DV82" s="930"/>
      <c r="DW82" s="930"/>
      <c r="DX82" s="930"/>
      <c r="DY82" s="930"/>
      <c r="DZ82" s="930"/>
      <c r="EA82" s="930"/>
      <c r="EB82" s="930"/>
      <c r="EC82" s="930"/>
      <c r="ED82" s="930"/>
      <c r="EE82" s="930"/>
      <c r="EF82" s="930"/>
      <c r="EG82" s="930"/>
      <c r="EJ82" s="525"/>
      <c r="EK82" s="525"/>
      <c r="EL82" s="525"/>
      <c r="EM82" s="525"/>
      <c r="EN82" s="525"/>
      <c r="EO82" s="525"/>
      <c r="EP82" s="525"/>
      <c r="EQ82" s="525"/>
      <c r="ER82" s="525"/>
      <c r="ES82" s="525"/>
      <c r="ET82" s="525"/>
      <c r="EU82" s="525"/>
      <c r="EV82" s="525"/>
      <c r="EW82" s="525"/>
      <c r="EX82" s="525"/>
      <c r="EY82" s="525"/>
      <c r="EZ82" s="525"/>
      <c r="FA82" s="525"/>
      <c r="FB82" s="525"/>
      <c r="FC82" s="525"/>
      <c r="FD82" s="525"/>
      <c r="FE82" s="525"/>
      <c r="FF82" s="525"/>
      <c r="FG82" s="525"/>
      <c r="FH82" s="525"/>
      <c r="FI82" s="525"/>
      <c r="FJ82" s="525"/>
      <c r="FK82" s="525"/>
      <c r="FL82" s="525"/>
      <c r="FM82" s="525"/>
      <c r="FN82" s="525"/>
      <c r="FO82" s="525"/>
      <c r="FP82" s="525"/>
      <c r="FQ82" s="525"/>
      <c r="FR82" s="525"/>
      <c r="FS82" s="525"/>
      <c r="FT82" s="525"/>
      <c r="FU82" s="525"/>
      <c r="FV82" s="525"/>
      <c r="FW82" s="525"/>
      <c r="FX82" s="525"/>
      <c r="FY82" s="525"/>
      <c r="FZ82" s="525"/>
      <c r="GA82" s="525"/>
      <c r="GB82" s="525"/>
      <c r="GC82" s="525"/>
      <c r="GD82" s="525"/>
      <c r="GE82" s="525"/>
      <c r="GF82" s="525"/>
      <c r="GG82" s="525"/>
      <c r="GH82" s="525"/>
      <c r="GI82" s="525"/>
      <c r="GJ82" s="525"/>
      <c r="GK82" s="525"/>
      <c r="GL82" s="525"/>
      <c r="GM82" s="525"/>
      <c r="GN82" s="525"/>
      <c r="GO82" s="525"/>
      <c r="GP82" s="525"/>
      <c r="GQ82" s="525"/>
      <c r="GR82" s="525"/>
      <c r="GS82" s="525"/>
      <c r="GT82" s="525"/>
      <c r="GU82" s="525"/>
      <c r="GV82" s="525"/>
      <c r="GW82" s="525"/>
      <c r="GX82" s="525"/>
    </row>
    <row r="83" spans="3:206" ht="7.9" customHeight="1">
      <c r="C83" s="5"/>
      <c r="D83" s="5"/>
      <c r="E83" s="5"/>
      <c r="F83" s="5"/>
      <c r="G83" s="5"/>
      <c r="H83" s="5"/>
      <c r="I83" s="5"/>
      <c r="J83" s="5"/>
      <c r="M83" s="5"/>
      <c r="N83" s="5"/>
      <c r="O83" s="5"/>
      <c r="P83" s="5"/>
      <c r="Q83" s="5"/>
      <c r="R83" s="5"/>
      <c r="S83" s="5"/>
      <c r="T83" s="5"/>
      <c r="U83" s="5"/>
      <c r="V83" s="5"/>
      <c r="AT83" s="5"/>
      <c r="AU83" s="5"/>
      <c r="AV83" s="5"/>
      <c r="AW83" s="5"/>
      <c r="AX83" s="5"/>
      <c r="AY83" s="5"/>
      <c r="AZ83" s="748"/>
      <c r="BA83" s="748"/>
      <c r="BC83" s="5"/>
      <c r="BD83" s="5"/>
      <c r="BE83" s="5"/>
      <c r="BF83" s="5"/>
      <c r="BG83" s="5"/>
      <c r="BH83" s="5"/>
      <c r="BI83" s="5"/>
      <c r="BJ83" s="19"/>
      <c r="BS83" s="930"/>
      <c r="BT83" s="930"/>
      <c r="BU83" s="930"/>
      <c r="BV83" s="930"/>
      <c r="BW83" s="930"/>
      <c r="BX83" s="930"/>
      <c r="BY83" s="930"/>
      <c r="BZ83" s="930"/>
      <c r="CA83" s="930"/>
      <c r="CB83" s="930"/>
      <c r="CC83" s="930"/>
      <c r="CD83" s="930"/>
      <c r="CE83" s="930"/>
      <c r="CF83" s="930"/>
      <c r="CG83" s="930"/>
      <c r="CH83" s="930"/>
      <c r="CI83" s="930"/>
      <c r="CJ83" s="930"/>
      <c r="CK83" s="930"/>
      <c r="CL83" s="930"/>
      <c r="CM83" s="930"/>
      <c r="CN83" s="930"/>
      <c r="CO83" s="930"/>
      <c r="CP83" s="930"/>
      <c r="CQ83" s="930"/>
      <c r="CR83" s="930"/>
      <c r="CS83" s="930"/>
      <c r="CT83" s="930"/>
      <c r="CU83" s="930"/>
      <c r="CV83" s="930"/>
      <c r="CW83" s="930"/>
      <c r="CX83" s="930"/>
      <c r="CY83" s="930"/>
      <c r="CZ83" s="930"/>
      <c r="DA83" s="930"/>
      <c r="DB83" s="930"/>
      <c r="DC83" s="930"/>
      <c r="DD83" s="930"/>
      <c r="DE83" s="930"/>
      <c r="DF83" s="930"/>
      <c r="DG83" s="930"/>
      <c r="DH83" s="930"/>
      <c r="DI83" s="930"/>
      <c r="DJ83" s="930"/>
      <c r="DK83" s="930"/>
      <c r="DL83" s="930"/>
      <c r="DM83" s="930"/>
      <c r="DN83" s="930"/>
      <c r="DO83" s="930"/>
      <c r="DP83" s="930"/>
      <c r="DQ83" s="930"/>
      <c r="DR83" s="930"/>
      <c r="DS83" s="930"/>
      <c r="DT83" s="930"/>
      <c r="DU83" s="930"/>
      <c r="DV83" s="930"/>
      <c r="DW83" s="930"/>
      <c r="DX83" s="930"/>
      <c r="DY83" s="930"/>
      <c r="DZ83" s="930"/>
      <c r="EA83" s="930"/>
      <c r="EB83" s="930"/>
      <c r="EC83" s="930"/>
      <c r="ED83" s="930"/>
      <c r="EE83" s="930"/>
      <c r="EF83" s="930"/>
      <c r="EG83" s="930"/>
      <c r="EJ83" s="525"/>
      <c r="EK83" s="525"/>
      <c r="EL83" s="525"/>
      <c r="EM83" s="525"/>
      <c r="EN83" s="525"/>
      <c r="EO83" s="525"/>
      <c r="EP83" s="525"/>
      <c r="EQ83" s="525"/>
      <c r="ER83" s="525"/>
      <c r="ES83" s="525"/>
      <c r="ET83" s="525"/>
      <c r="EU83" s="525"/>
      <c r="EV83" s="525"/>
      <c r="EW83" s="525"/>
      <c r="EX83" s="525"/>
      <c r="EY83" s="525"/>
      <c r="EZ83" s="525"/>
      <c r="FA83" s="525"/>
      <c r="FB83" s="525"/>
      <c r="FC83" s="525"/>
      <c r="FD83" s="525"/>
      <c r="FE83" s="525"/>
      <c r="FF83" s="525"/>
      <c r="FG83" s="525"/>
      <c r="FH83" s="525"/>
      <c r="FI83" s="525"/>
      <c r="FJ83" s="525"/>
      <c r="FK83" s="525"/>
      <c r="FL83" s="525"/>
      <c r="FM83" s="525"/>
      <c r="FN83" s="525"/>
      <c r="FO83" s="525"/>
      <c r="FP83" s="525"/>
      <c r="FQ83" s="525"/>
      <c r="FR83" s="525"/>
      <c r="FS83" s="525"/>
      <c r="FT83" s="525"/>
      <c r="FU83" s="525"/>
      <c r="FV83" s="525"/>
      <c r="FW83" s="525"/>
      <c r="FX83" s="525"/>
      <c r="FY83" s="525"/>
      <c r="FZ83" s="525"/>
      <c r="GA83" s="525"/>
      <c r="GB83" s="525"/>
      <c r="GC83" s="525"/>
      <c r="GD83" s="525"/>
      <c r="GE83" s="525"/>
      <c r="GF83" s="525"/>
      <c r="GG83" s="525"/>
      <c r="GH83" s="525"/>
      <c r="GI83" s="525"/>
      <c r="GJ83" s="525"/>
      <c r="GK83" s="525"/>
      <c r="GL83" s="525"/>
      <c r="GM83" s="525"/>
      <c r="GN83" s="525"/>
      <c r="GO83" s="525"/>
      <c r="GP83" s="525"/>
      <c r="GQ83" s="525"/>
      <c r="GR83" s="525"/>
      <c r="GS83" s="525"/>
      <c r="GT83" s="525"/>
      <c r="GU83" s="525"/>
      <c r="GV83" s="525"/>
      <c r="GW83" s="525"/>
      <c r="GX83" s="525"/>
    </row>
    <row r="84" spans="3:206" ht="7.9" customHeight="1">
      <c r="C84" s="5"/>
      <c r="D84" s="5"/>
      <c r="E84" s="5"/>
      <c r="F84" s="5"/>
      <c r="G84" s="5"/>
      <c r="H84" s="5"/>
      <c r="I84" s="5"/>
      <c r="J84" s="5"/>
      <c r="M84" s="5"/>
      <c r="N84" s="5"/>
      <c r="O84" s="5"/>
      <c r="P84" s="5"/>
      <c r="Q84" s="5"/>
      <c r="R84" s="5"/>
      <c r="S84" s="5"/>
      <c r="T84" s="5"/>
      <c r="U84" s="5"/>
      <c r="V84" s="5"/>
      <c r="AT84" s="5"/>
      <c r="AU84" s="5"/>
      <c r="AV84" s="5"/>
      <c r="AW84" s="5"/>
      <c r="AX84" s="5"/>
      <c r="AY84" s="5"/>
      <c r="AZ84" s="748"/>
      <c r="BA84" s="748"/>
      <c r="BC84" s="5"/>
      <c r="BD84" s="5"/>
      <c r="BE84" s="5"/>
      <c r="BF84" s="5"/>
      <c r="BG84" s="5"/>
      <c r="BH84" s="5"/>
      <c r="BI84" s="5"/>
      <c r="BJ84" s="19"/>
    </row>
    <row r="85" spans="3:206" ht="7.9" customHeight="1">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Z85" s="1"/>
      <c r="BA85" s="1"/>
      <c r="BN85" s="5"/>
      <c r="BO85" s="5"/>
      <c r="BP85" s="5"/>
      <c r="BQ85" s="5"/>
    </row>
    <row r="86" spans="3:206" ht="7.9" customHeight="1">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3:206" ht="7.9" customHeight="1">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BJ87" s="19"/>
    </row>
    <row r="88" spans="3:206" ht="7.9" customHeight="1">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BJ88" s="19"/>
    </row>
    <row r="89" spans="3:206" ht="7.9" customHeight="1">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19"/>
    </row>
    <row r="90" spans="3:206" ht="7.9" customHeight="1">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19"/>
    </row>
    <row r="91" spans="3:206" ht="7.9" customHeight="1">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3:206" ht="7.9" customHeight="1">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BL92" s="5"/>
    </row>
    <row r="93" spans="3:206" ht="7.9" customHeight="1">
      <c r="BL93" s="5"/>
    </row>
    <row r="94" spans="3:206" ht="7.9" customHeight="1">
      <c r="BL94" s="5"/>
    </row>
    <row r="97" spans="1:141" ht="7.9" customHeight="1">
      <c r="DN97" s="5"/>
      <c r="DO97" s="5"/>
      <c r="DP97" s="5"/>
      <c r="DQ97" s="5"/>
      <c r="DR97" s="5"/>
      <c r="DS97" s="5"/>
      <c r="DT97" s="5"/>
      <c r="DU97" s="5"/>
      <c r="DV97" s="5"/>
      <c r="DW97" s="5"/>
      <c r="DX97" s="5"/>
      <c r="DY97" s="5"/>
      <c r="DZ97" s="5"/>
      <c r="EA97" s="5"/>
      <c r="EB97" s="5"/>
      <c r="EC97" s="5"/>
      <c r="ED97" s="5"/>
    </row>
    <row r="98" spans="1:141" ht="7.9" customHeight="1">
      <c r="DN98" s="5"/>
      <c r="DO98" s="5"/>
      <c r="DP98" s="5"/>
      <c r="DQ98" s="5"/>
      <c r="DR98" s="5"/>
      <c r="DS98" s="5"/>
      <c r="DT98" s="5"/>
      <c r="DU98" s="5"/>
      <c r="DV98" s="5"/>
      <c r="DW98" s="5"/>
      <c r="DX98" s="5"/>
      <c r="DY98" s="5"/>
      <c r="DZ98" s="5"/>
      <c r="EA98" s="5"/>
      <c r="EB98" s="5"/>
      <c r="EC98" s="5"/>
      <c r="ED98" s="5"/>
    </row>
    <row r="99" spans="1:141" ht="7.9" customHeight="1">
      <c r="AU99" s="5"/>
      <c r="AV99" s="5"/>
      <c r="AW99" s="5"/>
      <c r="AX99" s="5"/>
      <c r="AY99" s="5"/>
      <c r="AZ99" s="5"/>
      <c r="BA99" s="5"/>
      <c r="BB99" s="5"/>
      <c r="BC99" s="5"/>
      <c r="BD99" s="5"/>
      <c r="BE99" s="5"/>
      <c r="BF99" s="5"/>
      <c r="BG99" s="5"/>
      <c r="BH99" s="5"/>
      <c r="BI99" s="5"/>
      <c r="BJ99" s="5"/>
      <c r="BK99" s="5"/>
    </row>
    <row r="100" spans="1:141" ht="7.9" customHeight="1">
      <c r="AU100" s="5"/>
      <c r="AV100" s="5"/>
      <c r="AW100" s="5"/>
      <c r="AX100" s="5"/>
      <c r="AY100" s="5"/>
      <c r="AZ100" s="5"/>
      <c r="BA100" s="5"/>
      <c r="BB100" s="5"/>
      <c r="BC100" s="5"/>
      <c r="BD100" s="5"/>
      <c r="BE100" s="5"/>
      <c r="BF100" s="5"/>
      <c r="BG100" s="5"/>
      <c r="BH100" s="5"/>
      <c r="BI100" s="5"/>
      <c r="BJ100" s="5"/>
      <c r="BK100" s="5"/>
      <c r="BT100" s="5"/>
      <c r="BU100" s="5"/>
      <c r="EE100" s="5"/>
    </row>
    <row r="101" spans="1:141" ht="7.9" customHeight="1">
      <c r="BT101" s="5"/>
      <c r="BU101" s="5"/>
      <c r="EE101" s="5"/>
    </row>
    <row r="102" spans="1:141" ht="7.9" customHeight="1">
      <c r="A102" s="5"/>
      <c r="B102" s="5"/>
      <c r="C102" s="5"/>
      <c r="BL102" s="5"/>
    </row>
    <row r="103" spans="1:141" ht="7.9" customHeight="1">
      <c r="A103" s="5"/>
      <c r="B103" s="5"/>
      <c r="C103" s="5"/>
      <c r="BL103" s="5"/>
    </row>
    <row r="105" spans="1:141" ht="7.9" customHeight="1">
      <c r="BR105" s="16"/>
      <c r="BS105" s="16"/>
      <c r="BX105" s="5"/>
      <c r="BY105" s="5"/>
      <c r="BZ105" s="5"/>
      <c r="CA105" s="5"/>
      <c r="CB105" s="5"/>
      <c r="CC105" s="5"/>
      <c r="CD105" s="5"/>
      <c r="CE105" s="5"/>
      <c r="CF105" s="5"/>
      <c r="CG105" s="5"/>
      <c r="CH105" s="5"/>
      <c r="CI105" s="5"/>
      <c r="CJ105" s="5"/>
      <c r="CK105" s="5"/>
      <c r="CL105" s="5"/>
      <c r="CM105" s="5"/>
      <c r="CN105" s="5"/>
      <c r="CO105" s="5"/>
      <c r="CP105" s="5"/>
      <c r="CQ105" s="5"/>
      <c r="CR105" s="5"/>
      <c r="CS105" s="5"/>
      <c r="EH105" s="16"/>
      <c r="EI105" s="16"/>
      <c r="EJ105" s="16"/>
      <c r="EK105" s="16"/>
    </row>
    <row r="106" spans="1:141" ht="7.9" customHeight="1">
      <c r="BR106" s="16"/>
      <c r="BS106" s="16"/>
      <c r="EH106" s="16"/>
      <c r="EI106" s="16"/>
      <c r="EJ106" s="16"/>
      <c r="EK106" s="16"/>
    </row>
    <row r="107" spans="1:141" ht="7.9" customHeight="1">
      <c r="BO107" s="16"/>
      <c r="BP107" s="16"/>
      <c r="BQ107" s="16"/>
      <c r="BR107" s="5"/>
      <c r="BS107" s="5"/>
      <c r="BT107" s="5"/>
      <c r="BU107" s="5"/>
      <c r="BV107" s="5"/>
      <c r="BW107" s="5"/>
      <c r="BX107" s="10"/>
      <c r="BY107" s="10"/>
      <c r="BZ107" s="10"/>
      <c r="CA107" s="10"/>
      <c r="CB107" s="10"/>
      <c r="CC107" s="10"/>
      <c r="CD107" s="10"/>
      <c r="CE107" s="10"/>
      <c r="CF107" s="10"/>
      <c r="CG107" s="10"/>
      <c r="CH107" s="10"/>
      <c r="CI107" s="10"/>
      <c r="CJ107" s="10"/>
      <c r="CK107" s="10"/>
      <c r="CL107" s="10"/>
      <c r="CM107" s="10"/>
      <c r="CN107" s="10"/>
      <c r="CO107" s="10"/>
      <c r="CP107" s="10"/>
    </row>
    <row r="108" spans="1:141" ht="7.9" customHeight="1">
      <c r="BO108" s="16"/>
      <c r="BP108" s="16"/>
      <c r="BQ108" s="16"/>
      <c r="BX108" s="10"/>
      <c r="BY108" s="10"/>
      <c r="BZ108" s="10"/>
      <c r="CA108" s="10"/>
      <c r="CB108" s="10"/>
      <c r="CC108" s="10"/>
      <c r="CD108" s="10"/>
      <c r="CE108" s="10"/>
      <c r="CF108" s="10"/>
      <c r="CG108" s="10"/>
      <c r="CH108" s="10"/>
      <c r="CI108" s="10"/>
      <c r="CJ108" s="10"/>
      <c r="CK108" s="10"/>
      <c r="CL108" s="10"/>
      <c r="CM108" s="10"/>
      <c r="CN108" s="10"/>
      <c r="CO108" s="10"/>
      <c r="CP108" s="10"/>
    </row>
    <row r="109" spans="1:141" ht="7.9" customHeight="1">
      <c r="BO109" s="16"/>
      <c r="BP109" s="16"/>
      <c r="BQ109" s="16"/>
      <c r="BR109" s="30"/>
      <c r="BS109" s="5"/>
      <c r="BT109" s="5"/>
      <c r="BU109" s="528"/>
      <c r="BV109" s="528"/>
      <c r="BX109" s="10"/>
      <c r="BY109" s="10"/>
      <c r="BZ109" s="10"/>
      <c r="CA109" s="10"/>
      <c r="CB109" s="10"/>
      <c r="CC109" s="10"/>
      <c r="CD109" s="10"/>
      <c r="CE109" s="10"/>
      <c r="CF109" s="10"/>
      <c r="CG109" s="10"/>
      <c r="CH109" s="10"/>
      <c r="CI109" s="10"/>
      <c r="CJ109" s="10"/>
      <c r="CK109" s="10"/>
      <c r="CL109" s="10"/>
      <c r="CM109" s="10"/>
      <c r="CN109" s="10"/>
      <c r="CO109" s="10"/>
      <c r="CP109" s="10"/>
    </row>
    <row r="110" spans="1:141" ht="7.9" customHeight="1">
      <c r="BO110" s="16"/>
      <c r="BP110" s="16"/>
      <c r="BQ110" s="16"/>
      <c r="BR110" s="30"/>
      <c r="BS110" s="5"/>
      <c r="BT110" s="5"/>
      <c r="BU110" s="528"/>
      <c r="BV110" s="528"/>
      <c r="BX110" s="10"/>
      <c r="BY110" s="10"/>
      <c r="BZ110" s="10"/>
      <c r="CA110" s="10"/>
      <c r="CB110" s="10"/>
      <c r="CC110" s="10"/>
      <c r="CD110" s="10"/>
      <c r="CE110" s="10"/>
      <c r="CF110" s="10"/>
      <c r="CG110" s="10"/>
      <c r="CH110" s="10"/>
      <c r="CI110" s="10"/>
      <c r="CJ110" s="10"/>
      <c r="CK110" s="10"/>
      <c r="CL110" s="10"/>
      <c r="CM110" s="10"/>
      <c r="CN110" s="10"/>
      <c r="CO110" s="10"/>
      <c r="CP110" s="10"/>
    </row>
    <row r="111" spans="1:141" ht="7.9" customHeight="1">
      <c r="BO111" s="16"/>
      <c r="BP111" s="16"/>
      <c r="BQ111" s="16"/>
      <c r="BR111" s="30"/>
      <c r="BS111" s="5"/>
      <c r="BT111" s="5"/>
      <c r="BU111" s="528"/>
      <c r="BV111" s="528"/>
      <c r="BX111" s="10"/>
      <c r="BY111" s="10"/>
      <c r="BZ111" s="10"/>
      <c r="CA111" s="10"/>
      <c r="CB111" s="10"/>
      <c r="CC111" s="10"/>
      <c r="CD111" s="10"/>
      <c r="CE111" s="10"/>
      <c r="CF111" s="10"/>
      <c r="CG111" s="10"/>
      <c r="CH111" s="10"/>
      <c r="CI111" s="10"/>
      <c r="CJ111" s="10"/>
      <c r="CK111" s="10"/>
      <c r="CL111" s="10"/>
      <c r="CM111" s="10"/>
      <c r="CN111" s="10"/>
      <c r="CO111" s="10"/>
      <c r="CP111" s="10"/>
    </row>
    <row r="112" spans="1:141" ht="7.9" customHeight="1">
      <c r="BO112" s="16"/>
      <c r="BP112" s="16"/>
      <c r="BQ112" s="16"/>
      <c r="BR112" s="10"/>
      <c r="BS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row>
    <row r="113" spans="62:97" ht="7.9" customHeight="1">
      <c r="BO113" s="16"/>
      <c r="BP113" s="16"/>
      <c r="BQ113" s="16"/>
      <c r="BR113" s="1"/>
      <c r="BS113" s="1"/>
      <c r="BT113" s="5"/>
      <c r="BU113" s="528"/>
      <c r="BV113" s="528"/>
      <c r="BW113" s="10"/>
    </row>
    <row r="114" spans="62:97" ht="7.9" customHeight="1">
      <c r="BO114" s="16"/>
      <c r="BP114" s="16"/>
      <c r="BQ114" s="16"/>
      <c r="BR114" s="1"/>
      <c r="BS114" s="1"/>
      <c r="BT114" s="5"/>
      <c r="BU114" s="528"/>
      <c r="BV114" s="528"/>
      <c r="BW114" s="10"/>
    </row>
    <row r="115" spans="62:97" ht="7.9" customHeight="1">
      <c r="BO115" s="16"/>
      <c r="BP115" s="16"/>
      <c r="BQ115" s="16"/>
      <c r="BR115" s="1"/>
      <c r="BS115" s="1"/>
      <c r="BT115" s="5"/>
      <c r="BU115" s="528"/>
      <c r="BV115" s="528"/>
    </row>
    <row r="116" spans="62:97" ht="7.9" customHeight="1">
      <c r="BO116" s="16"/>
      <c r="BP116" s="16"/>
      <c r="BQ116" s="16"/>
    </row>
    <row r="117" spans="62:97" ht="7.9" customHeight="1">
      <c r="BO117" s="16"/>
      <c r="BP117" s="16"/>
      <c r="BQ117" s="16"/>
    </row>
    <row r="118" spans="62:97" ht="7.9" customHeight="1">
      <c r="BO118" s="16"/>
      <c r="BP118" s="16"/>
      <c r="BQ118" s="16"/>
    </row>
    <row r="119" spans="62:97" ht="7.9" customHeight="1">
      <c r="BO119" s="16"/>
      <c r="BP119" s="16"/>
      <c r="BQ119" s="16"/>
    </row>
    <row r="120" spans="62:97" ht="7.9" customHeight="1">
      <c r="BO120" s="16"/>
      <c r="BP120" s="16"/>
      <c r="BQ120" s="16"/>
      <c r="BX120" s="5"/>
      <c r="BY120" s="5"/>
      <c r="BZ120" s="5"/>
      <c r="CA120" s="5"/>
      <c r="CB120" s="5"/>
      <c r="CC120" s="5"/>
      <c r="CD120" s="5"/>
      <c r="CE120" s="5"/>
      <c r="CF120" s="5"/>
      <c r="CG120" s="5"/>
      <c r="CH120" s="5"/>
      <c r="CI120" s="5"/>
      <c r="CJ120" s="5"/>
      <c r="CK120" s="5"/>
      <c r="CL120" s="5"/>
      <c r="CM120" s="5"/>
      <c r="CN120" s="5"/>
      <c r="CO120" s="5"/>
      <c r="CP120" s="5"/>
      <c r="CQ120" s="5"/>
      <c r="CR120" s="5"/>
      <c r="CS120" s="5"/>
    </row>
    <row r="121" spans="62:97" ht="7.9" customHeight="1">
      <c r="BO121" s="16"/>
      <c r="BP121" s="16"/>
      <c r="BQ121" s="16"/>
      <c r="BX121" s="5"/>
      <c r="BY121" s="5"/>
      <c r="BZ121" s="5"/>
      <c r="CA121" s="5"/>
      <c r="CB121" s="5"/>
      <c r="CC121" s="5"/>
      <c r="CD121" s="5"/>
      <c r="CE121" s="5"/>
      <c r="CF121" s="5"/>
      <c r="CG121" s="5"/>
      <c r="CH121" s="5"/>
      <c r="CI121" s="5"/>
      <c r="CJ121" s="5"/>
      <c r="CK121" s="5"/>
      <c r="CL121" s="5"/>
      <c r="CM121" s="5"/>
      <c r="CN121" s="5"/>
      <c r="CO121" s="5"/>
      <c r="CP121" s="5"/>
      <c r="CQ121" s="5"/>
      <c r="CR121" s="5"/>
      <c r="CS121" s="5"/>
    </row>
    <row r="122" spans="62:97" ht="7.9" customHeight="1">
      <c r="BO122" s="16"/>
      <c r="BP122" s="16"/>
      <c r="BQ122" s="16"/>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row>
    <row r="123" spans="62:97" ht="7.9" customHeight="1">
      <c r="BO123" s="16"/>
      <c r="BP123" s="16"/>
      <c r="BQ123" s="16"/>
      <c r="BR123" s="5"/>
      <c r="BS123" s="5"/>
      <c r="BT123" s="5"/>
      <c r="BU123" s="5"/>
      <c r="BV123" s="5"/>
      <c r="BW123" s="5"/>
    </row>
    <row r="124" spans="62:97" ht="7.9" customHeight="1">
      <c r="BO124" s="16"/>
      <c r="BP124" s="16"/>
      <c r="BQ124" s="16"/>
      <c r="BR124" s="5"/>
      <c r="BS124" s="5"/>
      <c r="BT124" s="5"/>
      <c r="BU124" s="5"/>
      <c r="BV124" s="5"/>
      <c r="BW124" s="5"/>
      <c r="BX124" s="10"/>
      <c r="BY124" s="10"/>
      <c r="BZ124" s="10"/>
      <c r="CA124" s="10"/>
      <c r="CB124" s="10"/>
      <c r="CC124" s="10"/>
      <c r="CD124" s="10"/>
      <c r="CE124" s="10"/>
      <c r="CF124" s="10"/>
      <c r="CG124" s="10"/>
      <c r="CH124" s="10"/>
      <c r="CI124" s="10"/>
      <c r="CJ124" s="10"/>
      <c r="CK124" s="10"/>
      <c r="CL124" s="10"/>
      <c r="CM124" s="10"/>
      <c r="CN124" s="10"/>
      <c r="CO124" s="10"/>
      <c r="CP124" s="10"/>
    </row>
    <row r="125" spans="62:97" ht="7.9" customHeight="1">
      <c r="BO125" s="16"/>
      <c r="BP125" s="16"/>
      <c r="BQ125" s="16"/>
      <c r="BX125" s="10"/>
      <c r="BY125" s="10"/>
      <c r="BZ125" s="10"/>
      <c r="CA125" s="10"/>
      <c r="CB125" s="10"/>
      <c r="CC125" s="10"/>
      <c r="CD125" s="10"/>
      <c r="CE125" s="10"/>
      <c r="CF125" s="10"/>
      <c r="CG125" s="10"/>
      <c r="CH125" s="10"/>
      <c r="CI125" s="10"/>
      <c r="CJ125" s="10"/>
      <c r="CK125" s="10"/>
      <c r="CL125" s="10"/>
      <c r="CM125" s="10"/>
      <c r="CN125" s="10"/>
      <c r="CO125" s="10"/>
      <c r="CP125" s="10"/>
    </row>
    <row r="126" spans="62:97" ht="7.9" customHeight="1">
      <c r="BO126" s="16"/>
      <c r="BP126" s="16"/>
      <c r="BQ126" s="16"/>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row>
    <row r="127" spans="62:97" ht="7.9" customHeight="1">
      <c r="BO127" s="16"/>
      <c r="BP127" s="16"/>
      <c r="BQ127" s="16"/>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row>
    <row r="128" spans="62:97" ht="7.9" customHeight="1">
      <c r="BJ128" s="16"/>
      <c r="BK128" s="16"/>
      <c r="BL128" s="16"/>
      <c r="BM128" s="16"/>
      <c r="BN128" s="16"/>
      <c r="BO128" s="16"/>
      <c r="BP128" s="16"/>
      <c r="BQ128" s="16"/>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row>
    <row r="129" spans="1:94" ht="7.9" customHeight="1">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row>
    <row r="130" spans="1:94" ht="7.9" customHeight="1">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0"/>
      <c r="BS130" s="10"/>
      <c r="BT130" s="10"/>
      <c r="BU130" s="10"/>
      <c r="BV130" s="10"/>
      <c r="BW130" s="10"/>
    </row>
    <row r="131" spans="1:94" ht="7.9"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10"/>
      <c r="BS131" s="10"/>
      <c r="BT131" s="10"/>
      <c r="BU131" s="10"/>
      <c r="BV131" s="10"/>
      <c r="BW131" s="10"/>
    </row>
    <row r="132" spans="1:94" ht="7.9"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row>
    <row r="133" spans="1:94" ht="7.9" customHeight="1">
      <c r="A133" s="528"/>
      <c r="B133" s="528"/>
      <c r="C133" s="528"/>
      <c r="D133" s="528"/>
      <c r="E133" s="528"/>
      <c r="F133" s="528"/>
      <c r="G133" s="528"/>
      <c r="H133" s="528"/>
      <c r="I133" s="528"/>
      <c r="J133" s="528"/>
      <c r="K133" s="528"/>
      <c r="L133" s="528"/>
      <c r="M133" s="528"/>
      <c r="N133" s="528"/>
      <c r="O133" s="528"/>
      <c r="P133" s="528"/>
      <c r="Q133" s="528"/>
      <c r="R133" s="528"/>
      <c r="S133" s="528"/>
      <c r="T133" s="528"/>
      <c r="U133" s="528"/>
      <c r="V133" s="528"/>
      <c r="W133" s="528"/>
      <c r="X133" s="528"/>
      <c r="Y133" s="528"/>
      <c r="Z133" s="528"/>
      <c r="AA133" s="528"/>
      <c r="AB133" s="528"/>
      <c r="AC133" s="528"/>
      <c r="AD133" s="528"/>
      <c r="AE133" s="528"/>
      <c r="AF133" s="528"/>
      <c r="AG133" s="528"/>
      <c r="AH133" s="528"/>
      <c r="AI133" s="528"/>
      <c r="AJ133" s="528"/>
      <c r="AK133" s="528"/>
      <c r="AL133" s="528"/>
      <c r="AM133" s="528"/>
      <c r="AN133" s="528"/>
      <c r="AO133" s="528"/>
      <c r="AP133" s="528"/>
      <c r="AQ133" s="528"/>
      <c r="AR133" s="528"/>
      <c r="AS133" s="528"/>
      <c r="AT133" s="528"/>
      <c r="AU133" s="528"/>
      <c r="AV133" s="528"/>
      <c r="AW133" s="528"/>
      <c r="AX133" s="528"/>
      <c r="AY133" s="528"/>
      <c r="AZ133" s="528"/>
      <c r="BA133" s="528"/>
      <c r="BB133" s="528"/>
      <c r="BC133" s="528"/>
      <c r="BD133" s="528"/>
      <c r="BE133" s="528"/>
      <c r="BF133" s="528"/>
      <c r="BG133" s="528"/>
      <c r="BH133" s="528"/>
      <c r="BI133" s="528"/>
      <c r="BJ133" s="528"/>
      <c r="BK133" s="528"/>
      <c r="BL133" s="528"/>
      <c r="BM133" s="528"/>
      <c r="BN133" s="528"/>
      <c r="BO133" s="528"/>
      <c r="BP133" s="528"/>
      <c r="BQ133" s="528"/>
    </row>
    <row r="134" spans="1:94" ht="7.9" customHeight="1">
      <c r="A134" s="528"/>
      <c r="B134" s="528"/>
      <c r="C134" s="528"/>
      <c r="D134" s="528"/>
    </row>
  </sheetData>
  <mergeCells count="27">
    <mergeCell ref="BE51:BQ53"/>
    <mergeCell ref="AR54:BD56"/>
    <mergeCell ref="BE54:BQ56"/>
    <mergeCell ref="AZ83:BA84"/>
    <mergeCell ref="A33:AQ38"/>
    <mergeCell ref="AR33:BD35"/>
    <mergeCell ref="A39:AQ44"/>
    <mergeCell ref="AR39:BD41"/>
    <mergeCell ref="AR36:BD38"/>
    <mergeCell ref="A45:AQ50"/>
    <mergeCell ref="AR45:BD47"/>
    <mergeCell ref="B1:AB2"/>
    <mergeCell ref="BS2:EG83"/>
    <mergeCell ref="BE39:BQ41"/>
    <mergeCell ref="AR42:BD44"/>
    <mergeCell ref="BE36:BQ38"/>
    <mergeCell ref="BE42:BQ44"/>
    <mergeCell ref="A21:BQ24"/>
    <mergeCell ref="BE33:BQ35"/>
    <mergeCell ref="A6:BQ10"/>
    <mergeCell ref="AV13:BJ16"/>
    <mergeCell ref="BL15:BM16"/>
    <mergeCell ref="BE45:BQ47"/>
    <mergeCell ref="AR48:BD50"/>
    <mergeCell ref="BE48:BQ50"/>
    <mergeCell ref="A51:AQ56"/>
    <mergeCell ref="AR51:BD53"/>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74"/>
  <sheetViews>
    <sheetView view="pageBreakPreview" zoomScale="80" zoomScaleNormal="75" zoomScaleSheetLayoutView="80" workbookViewId="0">
      <selection sqref="A1:F1"/>
    </sheetView>
  </sheetViews>
  <sheetFormatPr defaultRowHeight="13.5"/>
  <cols>
    <col min="1" max="1" width="4.125" customWidth="1"/>
    <col min="2" max="2" width="5" bestFit="1" customWidth="1"/>
    <col min="3" max="3" width="4.125" customWidth="1"/>
    <col min="4" max="4" width="16.375" customWidth="1"/>
    <col min="5" max="6" width="36.375" customWidth="1"/>
    <col min="7" max="7" width="13.75" customWidth="1"/>
    <col min="8" max="8" width="12.375" customWidth="1"/>
    <col min="10" max="11" width="12.625" customWidth="1"/>
  </cols>
  <sheetData>
    <row r="1" spans="1:7" ht="21.95" customHeight="1">
      <c r="A1" s="872" t="s">
        <v>610</v>
      </c>
      <c r="B1" s="872"/>
      <c r="C1" s="872"/>
      <c r="D1" s="872"/>
      <c r="E1" s="872"/>
      <c r="F1" s="872"/>
      <c r="G1" s="542"/>
    </row>
    <row r="2" spans="1:7" ht="21.95" customHeight="1">
      <c r="A2" s="876" t="s">
        <v>599</v>
      </c>
      <c r="B2" s="876"/>
      <c r="C2" s="876"/>
      <c r="D2" s="876"/>
      <c r="E2" s="876"/>
      <c r="F2" s="876"/>
      <c r="G2" s="543"/>
    </row>
    <row r="3" spans="1:7" ht="17.25">
      <c r="A3" s="937" t="s">
        <v>611</v>
      </c>
      <c r="B3" s="937"/>
      <c r="C3" s="937"/>
      <c r="D3" s="937"/>
      <c r="E3" s="937"/>
      <c r="F3" s="937"/>
      <c r="G3" s="551"/>
    </row>
    <row r="4" spans="1:7" ht="21.95" customHeight="1">
      <c r="A4" s="877" t="s">
        <v>114</v>
      </c>
      <c r="B4" s="877"/>
      <c r="C4" s="877"/>
      <c r="D4" s="877"/>
      <c r="E4" s="877"/>
      <c r="F4" s="877"/>
      <c r="G4" s="541"/>
    </row>
    <row r="5" spans="1:7" ht="21.95" customHeight="1">
      <c r="A5" s="878" t="s">
        <v>115</v>
      </c>
      <c r="B5" s="879"/>
      <c r="C5" s="880"/>
      <c r="D5" s="80" t="s">
        <v>116</v>
      </c>
      <c r="E5" s="875"/>
      <c r="F5" s="875"/>
      <c r="G5" s="564"/>
    </row>
    <row r="6" spans="1:7" ht="21.95" customHeight="1">
      <c r="A6" s="881"/>
      <c r="B6" s="882"/>
      <c r="C6" s="883"/>
      <c r="D6" s="80" t="s">
        <v>117</v>
      </c>
      <c r="E6" s="875"/>
      <c r="F6" s="875"/>
      <c r="G6" s="564"/>
    </row>
    <row r="7" spans="1:7" ht="21.95" customHeight="1">
      <c r="A7" s="884"/>
      <c r="B7" s="885"/>
      <c r="C7" s="886"/>
      <c r="D7" s="80" t="s">
        <v>118</v>
      </c>
      <c r="E7" s="875"/>
      <c r="F7" s="875"/>
      <c r="G7" s="564"/>
    </row>
    <row r="8" spans="1:7" ht="21.95" customHeight="1">
      <c r="A8" s="81"/>
      <c r="B8" s="856" t="s">
        <v>119</v>
      </c>
      <c r="C8" s="857"/>
      <c r="D8" s="856" t="s">
        <v>120</v>
      </c>
      <c r="E8" s="857"/>
      <c r="F8" s="868"/>
      <c r="G8" s="544"/>
    </row>
    <row r="9" spans="1:7" ht="21.95" customHeight="1">
      <c r="A9" s="82"/>
      <c r="B9" s="856" t="s">
        <v>123</v>
      </c>
      <c r="C9" s="857"/>
      <c r="D9" s="120"/>
      <c r="E9" s="865"/>
      <c r="F9" s="866"/>
      <c r="G9" s="565"/>
    </row>
    <row r="10" spans="1:7" ht="21.95" customHeight="1">
      <c r="A10" s="82"/>
      <c r="B10" s="856" t="s">
        <v>124</v>
      </c>
      <c r="C10" s="857"/>
      <c r="D10" s="862"/>
      <c r="E10" s="863"/>
      <c r="F10" s="864"/>
      <c r="G10" s="564"/>
    </row>
    <row r="11" spans="1:7" ht="21.95" customHeight="1">
      <c r="A11" s="82"/>
      <c r="B11" s="856" t="s">
        <v>125</v>
      </c>
      <c r="C11" s="857"/>
      <c r="D11" s="862"/>
      <c r="E11" s="863"/>
      <c r="F11" s="864"/>
      <c r="G11" s="564"/>
    </row>
    <row r="12" spans="1:7" ht="21.95" customHeight="1">
      <c r="A12" s="82" t="s">
        <v>121</v>
      </c>
      <c r="B12" s="856" t="s">
        <v>127</v>
      </c>
      <c r="C12" s="857"/>
      <c r="D12" s="862"/>
      <c r="E12" s="863"/>
      <c r="F12" s="864"/>
      <c r="G12" s="564"/>
    </row>
    <row r="13" spans="1:7" ht="21.95" customHeight="1">
      <c r="A13" s="82"/>
      <c r="B13" s="873"/>
      <c r="C13" s="874"/>
      <c r="D13" s="120"/>
      <c r="E13" s="865"/>
      <c r="F13" s="866"/>
      <c r="G13" s="565"/>
    </row>
    <row r="14" spans="1:7" ht="21.95" customHeight="1">
      <c r="A14" s="82"/>
      <c r="B14" s="120"/>
      <c r="C14" s="121"/>
      <c r="D14" s="120"/>
      <c r="E14" s="865"/>
      <c r="F14" s="866"/>
      <c r="G14" s="565"/>
    </row>
    <row r="15" spans="1:7" ht="21.95" customHeight="1">
      <c r="A15" s="82" t="s">
        <v>122</v>
      </c>
      <c r="B15" s="120"/>
      <c r="C15" s="121"/>
      <c r="D15" s="120"/>
      <c r="E15" s="865"/>
      <c r="F15" s="866"/>
      <c r="G15" s="565"/>
    </row>
    <row r="16" spans="1:7" ht="21.95" customHeight="1">
      <c r="A16" s="83"/>
      <c r="B16" s="120"/>
      <c r="C16" s="121"/>
      <c r="D16" s="120"/>
      <c r="E16" s="865"/>
      <c r="F16" s="866"/>
      <c r="G16" s="565"/>
    </row>
    <row r="17" spans="1:7" ht="21.95" customHeight="1">
      <c r="A17" s="83"/>
      <c r="B17" s="120"/>
      <c r="C17" s="121"/>
      <c r="D17" s="120"/>
      <c r="E17" s="865"/>
      <c r="F17" s="866"/>
      <c r="G17" s="565"/>
    </row>
    <row r="18" spans="1:7" ht="21.95" customHeight="1">
      <c r="A18" s="83"/>
      <c r="B18" s="120"/>
      <c r="C18" s="121"/>
      <c r="D18" s="120"/>
      <c r="E18" s="865"/>
      <c r="F18" s="866"/>
      <c r="G18" s="565"/>
    </row>
    <row r="19" spans="1:7" ht="21.95" customHeight="1">
      <c r="A19" s="83"/>
      <c r="B19" s="120"/>
      <c r="C19" s="121"/>
      <c r="D19" s="120"/>
      <c r="E19" s="865"/>
      <c r="F19" s="866"/>
      <c r="G19" s="565"/>
    </row>
    <row r="20" spans="1:7" ht="21.95" customHeight="1">
      <c r="A20" s="84"/>
      <c r="B20" s="120"/>
      <c r="C20" s="121"/>
      <c r="D20" s="120"/>
      <c r="E20" s="865"/>
      <c r="F20" s="866"/>
      <c r="G20" s="565"/>
    </row>
    <row r="21" spans="1:7" ht="21.95" customHeight="1">
      <c r="A21" s="81"/>
      <c r="B21" s="856" t="s">
        <v>119</v>
      </c>
      <c r="C21" s="857"/>
      <c r="D21" s="856" t="s">
        <v>120</v>
      </c>
      <c r="E21" s="857"/>
      <c r="F21" s="868"/>
      <c r="G21" s="544"/>
    </row>
    <row r="22" spans="1:7" ht="21.95" customHeight="1">
      <c r="A22" s="82"/>
      <c r="B22" s="856" t="s">
        <v>123</v>
      </c>
      <c r="C22" s="857"/>
      <c r="D22" s="862"/>
      <c r="E22" s="863"/>
      <c r="F22" s="864"/>
      <c r="G22" s="564"/>
    </row>
    <row r="23" spans="1:7" ht="21.95" customHeight="1">
      <c r="A23" s="82"/>
      <c r="B23" s="856" t="s">
        <v>124</v>
      </c>
      <c r="C23" s="857"/>
      <c r="D23" s="862"/>
      <c r="E23" s="863"/>
      <c r="F23" s="864"/>
      <c r="G23" s="564"/>
    </row>
    <row r="24" spans="1:7" ht="21.95" customHeight="1">
      <c r="A24" s="82"/>
      <c r="B24" s="856" t="s">
        <v>125</v>
      </c>
      <c r="C24" s="857"/>
      <c r="D24" s="862"/>
      <c r="E24" s="863"/>
      <c r="F24" s="864"/>
      <c r="G24" s="564"/>
    </row>
    <row r="25" spans="1:7" ht="21.95" customHeight="1">
      <c r="A25" s="82" t="s">
        <v>612</v>
      </c>
      <c r="B25" s="856" t="s">
        <v>127</v>
      </c>
      <c r="C25" s="857"/>
      <c r="D25" s="862"/>
      <c r="E25" s="863"/>
      <c r="F25" s="864"/>
      <c r="G25" s="564"/>
    </row>
    <row r="26" spans="1:7" ht="21.95" customHeight="1">
      <c r="A26" s="82"/>
      <c r="B26" s="120"/>
      <c r="C26" s="121"/>
      <c r="D26" s="862"/>
      <c r="E26" s="863"/>
      <c r="F26" s="864"/>
      <c r="G26" s="564"/>
    </row>
    <row r="27" spans="1:7" ht="21.95" customHeight="1">
      <c r="A27" s="82"/>
      <c r="B27" s="120"/>
      <c r="C27" s="121"/>
      <c r="D27" s="120"/>
      <c r="E27" s="865"/>
      <c r="F27" s="866"/>
      <c r="G27" s="565"/>
    </row>
    <row r="28" spans="1:7" ht="21.95" customHeight="1">
      <c r="A28" s="82" t="s">
        <v>613</v>
      </c>
      <c r="B28" s="120"/>
      <c r="C28" s="121"/>
      <c r="D28" s="120"/>
      <c r="E28" s="865"/>
      <c r="F28" s="866"/>
      <c r="G28" s="565"/>
    </row>
    <row r="29" spans="1:7" ht="21.95" customHeight="1">
      <c r="A29" s="83"/>
      <c r="B29" s="120"/>
      <c r="C29" s="121"/>
      <c r="D29" s="120"/>
      <c r="E29" s="865"/>
      <c r="F29" s="866"/>
      <c r="G29" s="565"/>
    </row>
    <row r="30" spans="1:7" ht="21.95" customHeight="1">
      <c r="A30" s="83"/>
      <c r="B30" s="120"/>
      <c r="C30" s="121"/>
      <c r="D30" s="120"/>
      <c r="E30" s="865"/>
      <c r="F30" s="866"/>
      <c r="G30" s="565"/>
    </row>
    <row r="31" spans="1:7" ht="21.95" customHeight="1">
      <c r="A31" s="83"/>
      <c r="B31" s="120"/>
      <c r="C31" s="121"/>
      <c r="D31" s="120"/>
      <c r="E31" s="865"/>
      <c r="F31" s="866"/>
      <c r="G31" s="565"/>
    </row>
    <row r="32" spans="1:7" ht="21.95" customHeight="1">
      <c r="A32" s="83"/>
      <c r="B32" s="120"/>
      <c r="C32" s="121"/>
      <c r="D32" s="120"/>
      <c r="E32" s="865"/>
      <c r="F32" s="866"/>
      <c r="G32" s="565"/>
    </row>
    <row r="33" spans="1:11" ht="21.95" customHeight="1">
      <c r="A33" s="83"/>
      <c r="B33" s="120"/>
      <c r="C33" s="121"/>
      <c r="D33" s="120"/>
      <c r="E33" s="865"/>
      <c r="F33" s="866"/>
      <c r="G33" s="565"/>
    </row>
    <row r="34" spans="1:11" ht="21.95" customHeight="1">
      <c r="A34" s="85"/>
      <c r="B34" s="889"/>
      <c r="C34" s="889"/>
      <c r="D34" s="122"/>
      <c r="E34" s="123"/>
      <c r="F34" s="124"/>
      <c r="G34" s="567"/>
    </row>
    <row r="35" spans="1:11" ht="21.95" customHeight="1"/>
    <row r="36" spans="1:11" ht="21.95" customHeight="1">
      <c r="A36" s="876" t="s">
        <v>600</v>
      </c>
      <c r="B36" s="876"/>
      <c r="C36" s="876"/>
      <c r="D36" s="876"/>
      <c r="E36" s="876"/>
      <c r="F36" s="876"/>
      <c r="G36" s="543"/>
    </row>
    <row r="37" spans="1:11" s="86" customFormat="1" ht="21.95" customHeight="1">
      <c r="A37" s="877" t="s">
        <v>150</v>
      </c>
      <c r="B37" s="877"/>
      <c r="C37" s="877"/>
      <c r="D37" s="877"/>
      <c r="E37" s="877"/>
      <c r="F37" s="877"/>
      <c r="G37" s="541"/>
    </row>
    <row r="38" spans="1:11" s="86" customFormat="1" ht="21.95" customHeight="1">
      <c r="A38" s="867" t="s">
        <v>614</v>
      </c>
      <c r="B38" s="867"/>
      <c r="C38" s="867"/>
      <c r="D38" s="867"/>
      <c r="E38" s="867"/>
      <c r="F38" s="867"/>
      <c r="G38" s="541"/>
    </row>
    <row r="39" spans="1:11" s="86" customFormat="1" ht="21.95" customHeight="1">
      <c r="A39" s="858" t="s">
        <v>130</v>
      </c>
      <c r="B39" s="858"/>
      <c r="C39" s="858"/>
      <c r="D39" s="858"/>
      <c r="E39" s="513" t="s">
        <v>131</v>
      </c>
      <c r="F39" s="513" t="s">
        <v>132</v>
      </c>
      <c r="G39" s="544"/>
      <c r="I39" s="573"/>
      <c r="J39" s="574" t="s">
        <v>641</v>
      </c>
      <c r="K39" s="590" t="s">
        <v>642</v>
      </c>
    </row>
    <row r="40" spans="1:11" s="86" customFormat="1" ht="21.95" customHeight="1">
      <c r="A40" s="858" t="s">
        <v>601</v>
      </c>
      <c r="B40" s="858"/>
      <c r="C40" s="858"/>
      <c r="D40" s="858"/>
      <c r="E40" s="115">
        <f>IF(J45&gt;J41,J41,J45)</f>
        <v>0</v>
      </c>
      <c r="F40" s="115">
        <f>IF(K45&gt;J41,J41,K45)</f>
        <v>0</v>
      </c>
      <c r="G40" s="526"/>
      <c r="I40" s="573" t="s">
        <v>224</v>
      </c>
      <c r="J40" s="573">
        <v>0.8</v>
      </c>
      <c r="K40" s="573">
        <v>0.6</v>
      </c>
    </row>
    <row r="41" spans="1:11" s="86" customFormat="1" ht="21.95" customHeight="1">
      <c r="A41" s="858" t="s">
        <v>602</v>
      </c>
      <c r="B41" s="858"/>
      <c r="C41" s="858"/>
      <c r="D41" s="858"/>
      <c r="E41" s="115">
        <f>IF(J47&gt;K41,J47,J47)</f>
        <v>0</v>
      </c>
      <c r="F41" s="115">
        <f>IF(K47&gt;K41,K41,K47)</f>
        <v>0</v>
      </c>
      <c r="G41" s="526"/>
      <c r="I41" s="573" t="s">
        <v>329</v>
      </c>
      <c r="J41" s="576">
        <v>50000000</v>
      </c>
      <c r="K41" s="576">
        <v>5000000</v>
      </c>
    </row>
    <row r="42" spans="1:11" s="86" customFormat="1" ht="21.95" customHeight="1">
      <c r="A42" s="858" t="s">
        <v>133</v>
      </c>
      <c r="B42" s="858"/>
      <c r="C42" s="858"/>
      <c r="D42" s="858"/>
      <c r="E42" s="115">
        <f>E44-E43-E40-E41</f>
        <v>0</v>
      </c>
      <c r="F42" s="115">
        <f>F44-F43-F40</f>
        <v>0</v>
      </c>
      <c r="G42" s="526"/>
    </row>
    <row r="43" spans="1:11" s="86" customFormat="1" ht="21.95" customHeight="1">
      <c r="A43" s="858" t="s">
        <v>134</v>
      </c>
      <c r="B43" s="858"/>
      <c r="C43" s="858"/>
      <c r="D43" s="858"/>
      <c r="E43" s="125">
        <v>0</v>
      </c>
      <c r="F43" s="125">
        <v>0</v>
      </c>
      <c r="G43" s="94" t="s">
        <v>225</v>
      </c>
      <c r="H43" s="571"/>
      <c r="I43" s="571"/>
      <c r="J43" s="571" t="s">
        <v>164</v>
      </c>
      <c r="K43" s="571" t="s">
        <v>165</v>
      </c>
    </row>
    <row r="44" spans="1:11" s="86" customFormat="1" ht="21.95" customHeight="1">
      <c r="A44" s="858" t="s">
        <v>135</v>
      </c>
      <c r="B44" s="858"/>
      <c r="C44" s="858"/>
      <c r="D44" s="858"/>
      <c r="E44" s="115">
        <f>E73</f>
        <v>0</v>
      </c>
      <c r="F44" s="115">
        <f>F73</f>
        <v>0</v>
      </c>
      <c r="G44" s="526"/>
      <c r="H44" s="938" t="s">
        <v>221</v>
      </c>
      <c r="I44" s="571" t="s">
        <v>227</v>
      </c>
      <c r="J44" s="572">
        <f>E48</f>
        <v>0</v>
      </c>
      <c r="K44" s="572">
        <f>F48</f>
        <v>0</v>
      </c>
    </row>
    <row r="45" spans="1:11" s="86" customFormat="1" ht="21.95" customHeight="1">
      <c r="A45" s="511"/>
      <c r="B45" s="511"/>
      <c r="C45" s="511"/>
      <c r="D45" s="511"/>
      <c r="E45" s="526"/>
      <c r="F45" s="526"/>
      <c r="G45" s="526"/>
      <c r="H45" s="938"/>
      <c r="I45" s="571" t="s">
        <v>330</v>
      </c>
      <c r="J45" s="572">
        <f>ROUNDDOWN(J44*J40,-3)</f>
        <v>0</v>
      </c>
      <c r="K45" s="572">
        <f>ROUNDDOWN(K44*J40,-3)</f>
        <v>0</v>
      </c>
    </row>
    <row r="46" spans="1:11" s="86" customFormat="1" ht="21.95" customHeight="1">
      <c r="A46" s="877" t="s">
        <v>616</v>
      </c>
      <c r="B46" s="877"/>
      <c r="C46" s="877"/>
      <c r="D46" s="877"/>
      <c r="E46" s="877"/>
      <c r="F46" s="877"/>
      <c r="G46" s="541"/>
      <c r="H46" s="938" t="s">
        <v>222</v>
      </c>
      <c r="I46" s="570" t="s">
        <v>227</v>
      </c>
      <c r="J46" s="572">
        <f>E49</f>
        <v>0</v>
      </c>
      <c r="K46" s="572">
        <f>F49</f>
        <v>0</v>
      </c>
    </row>
    <row r="47" spans="1:11" s="86" customFormat="1" ht="21.95" customHeight="1">
      <c r="A47" s="878" t="s">
        <v>130</v>
      </c>
      <c r="B47" s="879"/>
      <c r="C47" s="879"/>
      <c r="D47" s="880"/>
      <c r="E47" s="87" t="s">
        <v>131</v>
      </c>
      <c r="F47" s="87" t="s">
        <v>132</v>
      </c>
      <c r="G47" s="544"/>
      <c r="H47" s="938"/>
      <c r="I47" s="570" t="s">
        <v>330</v>
      </c>
      <c r="J47" s="572">
        <f>ROUNDDOWN(J46*K40,-3)</f>
        <v>0</v>
      </c>
      <c r="K47" s="572">
        <f>ROUNDDOWN(K46*K40,-3)</f>
        <v>0</v>
      </c>
    </row>
    <row r="48" spans="1:11" s="86" customFormat="1" ht="21.95" customHeight="1">
      <c r="A48" s="859" t="s">
        <v>605</v>
      </c>
      <c r="B48" s="859"/>
      <c r="C48" s="858" t="s">
        <v>331</v>
      </c>
      <c r="D48" s="858"/>
      <c r="E48" s="115">
        <f>支出内訳総括表!G28</f>
        <v>0</v>
      </c>
      <c r="F48" s="115">
        <f>支出内訳総括表!J28</f>
        <v>0</v>
      </c>
      <c r="G48" s="526"/>
    </row>
    <row r="49" spans="1:7" s="86" customFormat="1" ht="21.95" customHeight="1">
      <c r="A49" s="859"/>
      <c r="B49" s="859"/>
      <c r="C49" s="858" t="s">
        <v>332</v>
      </c>
      <c r="D49" s="858"/>
      <c r="E49" s="115">
        <f>支出内訳総括表!H28</f>
        <v>0</v>
      </c>
      <c r="F49" s="115">
        <f>支出内訳総括表!K28</f>
        <v>0</v>
      </c>
      <c r="G49" s="526"/>
    </row>
    <row r="50" spans="1:7" s="86" customFormat="1" ht="21.95" customHeight="1">
      <c r="A50" s="859"/>
      <c r="B50" s="859"/>
      <c r="C50" s="936"/>
      <c r="D50" s="936"/>
      <c r="E50" s="88"/>
      <c r="F50" s="89"/>
      <c r="G50" s="591"/>
    </row>
    <row r="51" spans="1:7" s="86" customFormat="1" ht="21.95" customHeight="1">
      <c r="A51" s="859"/>
      <c r="B51" s="859"/>
      <c r="C51" s="936"/>
      <c r="D51" s="936"/>
      <c r="E51" s="88"/>
      <c r="F51" s="89"/>
      <c r="G51" s="591"/>
    </row>
    <row r="52" spans="1:7" s="86" customFormat="1" ht="21.95" customHeight="1">
      <c r="A52" s="859"/>
      <c r="B52" s="859"/>
      <c r="C52" s="936"/>
      <c r="D52" s="936"/>
      <c r="E52" s="88"/>
      <c r="F52" s="89"/>
      <c r="G52" s="591"/>
    </row>
    <row r="53" spans="1:7" s="86" customFormat="1" ht="21.95" customHeight="1">
      <c r="A53" s="859"/>
      <c r="B53" s="859"/>
      <c r="C53" s="936"/>
      <c r="D53" s="936"/>
      <c r="E53" s="88"/>
      <c r="F53" s="89"/>
      <c r="G53" s="591"/>
    </row>
    <row r="54" spans="1:7" s="86" customFormat="1" ht="21.95" customHeight="1">
      <c r="A54" s="859"/>
      <c r="B54" s="859"/>
      <c r="C54" s="936"/>
      <c r="D54" s="936"/>
      <c r="E54" s="88"/>
      <c r="F54" s="89"/>
      <c r="G54" s="591"/>
    </row>
    <row r="55" spans="1:7" s="86" customFormat="1" ht="21.95" customHeight="1">
      <c r="A55" s="859"/>
      <c r="B55" s="859"/>
      <c r="C55" s="936"/>
      <c r="D55" s="936"/>
      <c r="E55" s="88"/>
      <c r="F55" s="89"/>
      <c r="G55" s="591"/>
    </row>
    <row r="56" spans="1:7" s="86" customFormat="1" ht="21.95" customHeight="1">
      <c r="A56" s="859"/>
      <c r="B56" s="859"/>
      <c r="C56" s="936"/>
      <c r="D56" s="936"/>
      <c r="E56" s="88"/>
      <c r="F56" s="89"/>
      <c r="G56" s="591"/>
    </row>
    <row r="57" spans="1:7" s="86" customFormat="1" ht="21.95" customHeight="1">
      <c r="A57" s="859"/>
      <c r="B57" s="859"/>
      <c r="C57" s="936"/>
      <c r="D57" s="936"/>
      <c r="E57" s="88"/>
      <c r="F57" s="89"/>
      <c r="G57" s="591"/>
    </row>
    <row r="58" spans="1:7" s="86" customFormat="1" ht="21.95" customHeight="1">
      <c r="A58" s="859"/>
      <c r="B58" s="859"/>
      <c r="C58" s="936"/>
      <c r="D58" s="936"/>
      <c r="E58" s="88"/>
      <c r="F58" s="89"/>
      <c r="G58" s="591"/>
    </row>
    <row r="59" spans="1:7" s="86" customFormat="1" ht="21.95" customHeight="1">
      <c r="A59" s="859"/>
      <c r="B59" s="859"/>
      <c r="C59" s="936"/>
      <c r="D59" s="936"/>
      <c r="E59" s="88"/>
      <c r="F59" s="89"/>
      <c r="G59" s="591"/>
    </row>
    <row r="60" spans="1:7" s="86" customFormat="1" ht="21.95" customHeight="1">
      <c r="A60" s="859"/>
      <c r="B60" s="859"/>
      <c r="C60" s="936"/>
      <c r="D60" s="936"/>
      <c r="E60" s="88"/>
      <c r="F60" s="89"/>
      <c r="G60" s="591"/>
    </row>
    <row r="61" spans="1:7" s="86" customFormat="1" ht="21.95" customHeight="1">
      <c r="A61" s="859"/>
      <c r="B61" s="859"/>
      <c r="C61" s="936" t="s">
        <v>606</v>
      </c>
      <c r="D61" s="936"/>
      <c r="E61" s="88">
        <f>SUM(E48:E60)</f>
        <v>0</v>
      </c>
      <c r="F61" s="89">
        <f>SUM(F48:F60)</f>
        <v>0</v>
      </c>
      <c r="G61" s="591"/>
    </row>
    <row r="62" spans="1:7" s="86" customFormat="1" ht="21.95" customHeight="1">
      <c r="A62" s="859" t="s">
        <v>607</v>
      </c>
      <c r="B62" s="859"/>
      <c r="C62" s="936" t="s">
        <v>411</v>
      </c>
      <c r="D62" s="936"/>
      <c r="E62" s="115">
        <f>支出内訳総括表!F28-支出内訳総括表!G28-支出内訳総括表!H28</f>
        <v>0</v>
      </c>
      <c r="F62" s="115">
        <f>支出内訳総括表!I28-支出内訳総括表!J28-支出内訳総括表!K28</f>
        <v>0</v>
      </c>
      <c r="G62" s="526"/>
    </row>
    <row r="63" spans="1:7" s="86" customFormat="1" ht="21.95" customHeight="1">
      <c r="A63" s="859"/>
      <c r="B63" s="859"/>
      <c r="C63" s="936"/>
      <c r="D63" s="936"/>
      <c r="E63" s="115"/>
      <c r="F63" s="115"/>
      <c r="G63" s="526"/>
    </row>
    <row r="64" spans="1:7" s="86" customFormat="1" ht="21.95" customHeight="1">
      <c r="A64" s="859"/>
      <c r="B64" s="859"/>
      <c r="C64" s="936"/>
      <c r="D64" s="936"/>
      <c r="E64" s="88"/>
      <c r="F64" s="89"/>
      <c r="G64" s="591"/>
    </row>
    <row r="65" spans="1:11" s="86" customFormat="1" ht="21.95" customHeight="1">
      <c r="A65" s="859"/>
      <c r="B65" s="859"/>
      <c r="C65" s="936"/>
      <c r="D65" s="936"/>
      <c r="E65" s="88"/>
      <c r="F65" s="89"/>
      <c r="G65" s="591"/>
    </row>
    <row r="66" spans="1:11" s="86" customFormat="1" ht="21.95" customHeight="1">
      <c r="A66" s="859"/>
      <c r="B66" s="859"/>
      <c r="C66" s="936"/>
      <c r="D66" s="936"/>
      <c r="E66" s="88"/>
      <c r="F66" s="89"/>
      <c r="G66" s="591"/>
    </row>
    <row r="67" spans="1:11" s="86" customFormat="1" ht="21.95" customHeight="1">
      <c r="A67" s="859"/>
      <c r="B67" s="859"/>
      <c r="C67" s="936"/>
      <c r="D67" s="936"/>
      <c r="E67" s="88"/>
      <c r="F67" s="89"/>
      <c r="G67" s="591"/>
    </row>
    <row r="68" spans="1:11" s="86" customFormat="1" ht="21.95" customHeight="1">
      <c r="A68" s="859"/>
      <c r="B68" s="859"/>
      <c r="C68" s="936"/>
      <c r="D68" s="936"/>
      <c r="E68" s="88"/>
      <c r="F68" s="89"/>
      <c r="G68" s="591"/>
    </row>
    <row r="69" spans="1:11" s="86" customFormat="1" ht="21.95" customHeight="1">
      <c r="A69" s="859"/>
      <c r="B69" s="859"/>
      <c r="C69" s="936"/>
      <c r="D69" s="936"/>
      <c r="E69" s="88"/>
      <c r="F69" s="89"/>
      <c r="G69" s="591"/>
    </row>
    <row r="70" spans="1:11" s="86" customFormat="1" ht="21.95" customHeight="1">
      <c r="A70" s="859"/>
      <c r="B70" s="859"/>
      <c r="C70" s="936"/>
      <c r="D70" s="936"/>
      <c r="E70" s="88"/>
      <c r="F70" s="89"/>
      <c r="G70" s="591"/>
    </row>
    <row r="71" spans="1:11" s="86" customFormat="1" ht="21.95" customHeight="1">
      <c r="A71" s="859"/>
      <c r="B71" s="859"/>
      <c r="C71" s="936"/>
      <c r="D71" s="936"/>
      <c r="E71" s="88"/>
      <c r="F71" s="89"/>
      <c r="G71" s="591"/>
    </row>
    <row r="72" spans="1:11" s="86" customFormat="1" ht="21.95" customHeight="1">
      <c r="A72" s="859"/>
      <c r="B72" s="859"/>
      <c r="C72" s="936" t="s">
        <v>606</v>
      </c>
      <c r="D72" s="936"/>
      <c r="E72" s="88">
        <f>SUM(E62:E71)</f>
        <v>0</v>
      </c>
      <c r="F72" s="89">
        <f>SUM(F62:F71)</f>
        <v>0</v>
      </c>
      <c r="G72" s="591"/>
      <c r="H72"/>
      <c r="I72"/>
      <c r="J72"/>
      <c r="K72"/>
    </row>
    <row r="73" spans="1:11" s="86" customFormat="1" ht="21.95" customHeight="1">
      <c r="A73" s="856" t="s">
        <v>135</v>
      </c>
      <c r="B73" s="857"/>
      <c r="C73" s="857"/>
      <c r="D73" s="868"/>
      <c r="E73" s="88">
        <f>SUM(E72,E61)</f>
        <v>0</v>
      </c>
      <c r="F73" s="89">
        <f>SUM(F72,F61)</f>
        <v>0</v>
      </c>
      <c r="G73" s="591"/>
      <c r="H73"/>
      <c r="I73"/>
      <c r="J73"/>
      <c r="K73"/>
    </row>
    <row r="74" spans="1:11">
      <c r="A74" s="79"/>
    </row>
  </sheetData>
  <mergeCells count="87">
    <mergeCell ref="H44:H45"/>
    <mergeCell ref="H46:H47"/>
    <mergeCell ref="A41:D41"/>
    <mergeCell ref="A42:D42"/>
    <mergeCell ref="A43:D43"/>
    <mergeCell ref="A44:D44"/>
    <mergeCell ref="A46:F46"/>
    <mergeCell ref="A47:D47"/>
    <mergeCell ref="E16:F16"/>
    <mergeCell ref="A3:F3"/>
    <mergeCell ref="A4:F4"/>
    <mergeCell ref="B25:C25"/>
    <mergeCell ref="D8:F8"/>
    <mergeCell ref="E13:F13"/>
    <mergeCell ref="E9:F9"/>
    <mergeCell ref="B9:C9"/>
    <mergeCell ref="E5:F5"/>
    <mergeCell ref="E6:F6"/>
    <mergeCell ref="E7:F7"/>
    <mergeCell ref="D24:F24"/>
    <mergeCell ref="D25:F25"/>
    <mergeCell ref="B34:C34"/>
    <mergeCell ref="E27:F27"/>
    <mergeCell ref="E28:F28"/>
    <mergeCell ref="E31:F31"/>
    <mergeCell ref="E30:F30"/>
    <mergeCell ref="E32:F32"/>
    <mergeCell ref="A1:F1"/>
    <mergeCell ref="A5:C7"/>
    <mergeCell ref="B8:C8"/>
    <mergeCell ref="B21:C21"/>
    <mergeCell ref="B22:C22"/>
    <mergeCell ref="B11:C11"/>
    <mergeCell ref="B12:C12"/>
    <mergeCell ref="B13:C13"/>
    <mergeCell ref="D21:F21"/>
    <mergeCell ref="D22:F22"/>
    <mergeCell ref="E15:F15"/>
    <mergeCell ref="E14:F14"/>
    <mergeCell ref="B10:C10"/>
    <mergeCell ref="E17:F17"/>
    <mergeCell ref="E18:F18"/>
    <mergeCell ref="E19:F19"/>
    <mergeCell ref="A2:F2"/>
    <mergeCell ref="A36:F36"/>
    <mergeCell ref="A37:F37"/>
    <mergeCell ref="A39:D39"/>
    <mergeCell ref="A40:D40"/>
    <mergeCell ref="E29:F29"/>
    <mergeCell ref="D10:F10"/>
    <mergeCell ref="D11:F11"/>
    <mergeCell ref="D12:F12"/>
    <mergeCell ref="B23:C23"/>
    <mergeCell ref="D23:F23"/>
    <mergeCell ref="D26:F26"/>
    <mergeCell ref="A38:F38"/>
    <mergeCell ref="E33:F33"/>
    <mergeCell ref="B24:C24"/>
    <mergeCell ref="E20:F20"/>
    <mergeCell ref="A48:B61"/>
    <mergeCell ref="A62:B72"/>
    <mergeCell ref="C48:D48"/>
    <mergeCell ref="C49:D49"/>
    <mergeCell ref="C50:D50"/>
    <mergeCell ref="C51:D51"/>
    <mergeCell ref="C52:D52"/>
    <mergeCell ref="C53:D53"/>
    <mergeCell ref="C54:D54"/>
    <mergeCell ref="C55:D55"/>
    <mergeCell ref="C56:D56"/>
    <mergeCell ref="C57:D57"/>
    <mergeCell ref="C58:D58"/>
    <mergeCell ref="C59:D59"/>
    <mergeCell ref="C60:D60"/>
    <mergeCell ref="C62:D62"/>
    <mergeCell ref="C63:D63"/>
    <mergeCell ref="C64:D64"/>
    <mergeCell ref="C61:D61"/>
    <mergeCell ref="C70:D70"/>
    <mergeCell ref="C71:D71"/>
    <mergeCell ref="A73:D73"/>
    <mergeCell ref="C65:D65"/>
    <mergeCell ref="C66:D66"/>
    <mergeCell ref="C67:D67"/>
    <mergeCell ref="C68:D68"/>
    <mergeCell ref="C69:D69"/>
    <mergeCell ref="C72:D72"/>
  </mergeCells>
  <phoneticPr fontId="2"/>
  <pageMargins left="0.78740157480314965" right="0.39370078740157483" top="0.98425196850393704" bottom="0.98425196850393704" header="0.51181102362204722" footer="0.51181102362204722"/>
  <pageSetup paperSize="9" scale="88" orientation="portrait" r:id="rId1"/>
  <headerFooter alignWithMargins="0"/>
  <rowBreaks count="1" manualBreakCount="1">
    <brk id="35" max="5" man="1"/>
  </rowBreaks>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view="pageBreakPreview" topLeftCell="A16" zoomScaleNormal="100" zoomScaleSheetLayoutView="100" workbookViewId="0">
      <selection activeCell="A7" sqref="A7:AE7"/>
    </sheetView>
  </sheetViews>
  <sheetFormatPr defaultColWidth="2.375" defaultRowHeight="13.5"/>
  <cols>
    <col min="1" max="30" width="2.875" style="504" customWidth="1"/>
    <col min="31" max="31" width="2.625" style="504" customWidth="1"/>
    <col min="32" max="16384" width="2.375" style="504"/>
  </cols>
  <sheetData>
    <row r="1" spans="1:31">
      <c r="B1" s="504" t="s">
        <v>668</v>
      </c>
    </row>
    <row r="2" spans="1:31">
      <c r="T2" s="876" t="s">
        <v>942</v>
      </c>
      <c r="U2" s="876"/>
      <c r="V2" s="876"/>
      <c r="W2" s="876"/>
      <c r="X2" s="504" t="s">
        <v>2</v>
      </c>
      <c r="Y2" s="876"/>
      <c r="Z2" s="876"/>
      <c r="AA2" s="504" t="s">
        <v>7</v>
      </c>
      <c r="AB2" s="876"/>
      <c r="AC2" s="876"/>
      <c r="AD2" s="504" t="s">
        <v>0</v>
      </c>
    </row>
    <row r="4" spans="1:31">
      <c r="B4" s="876" t="str">
        <f>'補助金申請書（当初）様式１'!AU12</f>
        <v>　</v>
      </c>
      <c r="C4" s="876"/>
      <c r="D4" s="876"/>
      <c r="E4" s="876"/>
      <c r="F4" s="876"/>
      <c r="G4" s="876"/>
      <c r="H4" s="876"/>
      <c r="I4" s="876"/>
      <c r="J4" s="876"/>
      <c r="K4" s="876"/>
      <c r="L4" s="504" t="s">
        <v>544</v>
      </c>
    </row>
    <row r="7" spans="1:31" ht="28.5" customHeight="1">
      <c r="A7" s="937" t="s">
        <v>543</v>
      </c>
      <c r="B7" s="937"/>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row>
    <row r="11" spans="1:31" s="505" customFormat="1" ht="21.75" customHeight="1">
      <c r="N11" s="505" t="s">
        <v>551</v>
      </c>
      <c r="R11" s="505" t="s">
        <v>10</v>
      </c>
    </row>
    <row r="12" spans="1:31" s="505" customFormat="1" ht="21.75" customHeight="1">
      <c r="R12" s="505" t="s">
        <v>156</v>
      </c>
    </row>
    <row r="13" spans="1:31" s="505" customFormat="1" ht="21.75" customHeight="1">
      <c r="R13" s="505" t="s">
        <v>552</v>
      </c>
      <c r="AC13" s="505" t="s">
        <v>557</v>
      </c>
    </row>
    <row r="14" spans="1:31" s="505" customFormat="1" ht="21.75" customHeight="1"/>
    <row r="15" spans="1:31" s="505" customFormat="1" ht="21.75" customHeight="1"/>
    <row r="16" spans="1:31" s="505" customFormat="1" ht="21.75" customHeight="1">
      <c r="C16" s="505" t="s">
        <v>942</v>
      </c>
      <c r="E16" s="939"/>
      <c r="F16" s="939"/>
      <c r="G16" s="505" t="s">
        <v>2</v>
      </c>
      <c r="J16" s="505" t="s">
        <v>7</v>
      </c>
      <c r="M16" s="505" t="s">
        <v>545</v>
      </c>
      <c r="S16" s="505" t="s">
        <v>546</v>
      </c>
    </row>
    <row r="17" spans="2:23" s="505" customFormat="1" ht="21.75" customHeight="1">
      <c r="B17" s="505" t="s">
        <v>547</v>
      </c>
    </row>
    <row r="18" spans="2:23" s="505" customFormat="1" ht="21.75" customHeight="1"/>
    <row r="19" spans="2:23" s="505" customFormat="1" ht="21.75" customHeight="1"/>
    <row r="20" spans="2:23" s="505" customFormat="1" ht="21.75" customHeight="1">
      <c r="B20" s="505" t="s">
        <v>548</v>
      </c>
      <c r="M20" s="505">
        <f>補助金交付申請入力シート!C27</f>
        <v>0</v>
      </c>
    </row>
    <row r="21" spans="2:23" s="505" customFormat="1" ht="21.75" customHeight="1"/>
    <row r="22" spans="2:23" s="505" customFormat="1" ht="21.75" customHeight="1">
      <c r="B22" s="505" t="s">
        <v>549</v>
      </c>
      <c r="M22" s="505" t="str">
        <f>'補助金申請書（当初）様式１'!P41</f>
        <v>豊田市　足助町</v>
      </c>
      <c r="S22" s="505" t="str">
        <f>'補助金申請書（当初）様式１'!AA41</f>
        <v/>
      </c>
    </row>
    <row r="23" spans="2:23" s="505" customFormat="1" ht="21.75" customHeight="1"/>
    <row r="24" spans="2:23" s="505" customFormat="1" ht="21.75" customHeight="1">
      <c r="B24" s="505" t="s">
        <v>550</v>
      </c>
      <c r="M24" s="505" t="s">
        <v>942</v>
      </c>
      <c r="O24" s="939"/>
      <c r="P24" s="939"/>
      <c r="Q24" s="505" t="s">
        <v>2</v>
      </c>
      <c r="R24" s="939"/>
      <c r="S24" s="939"/>
      <c r="T24" s="505" t="s">
        <v>7</v>
      </c>
      <c r="U24" s="939"/>
      <c r="V24" s="939"/>
      <c r="W24" s="505" t="s">
        <v>0</v>
      </c>
    </row>
    <row r="25" spans="2:23" s="505" customFormat="1" ht="21.75" customHeight="1"/>
    <row r="26" spans="2:23" s="505" customFormat="1" ht="18" customHeight="1"/>
  </sheetData>
  <mergeCells count="10">
    <mergeCell ref="Y2:Z2"/>
    <mergeCell ref="AB2:AC2"/>
    <mergeCell ref="B4:K4"/>
    <mergeCell ref="A7:AE7"/>
    <mergeCell ref="U24:V24"/>
    <mergeCell ref="R24:S24"/>
    <mergeCell ref="O24:P24"/>
    <mergeCell ref="E16:F16"/>
    <mergeCell ref="T2:U2"/>
    <mergeCell ref="V2:W2"/>
  </mergeCells>
  <phoneticPr fontId="2"/>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7"/>
  </sheetPr>
  <dimension ref="A1:HB126"/>
  <sheetViews>
    <sheetView view="pageBreakPreview" zoomScale="80" zoomScaleNormal="100" zoomScaleSheetLayoutView="80" workbookViewId="0">
      <selection activeCell="A6" sqref="A6:BR7"/>
    </sheetView>
  </sheetViews>
  <sheetFormatPr defaultColWidth="1.25" defaultRowHeight="7.9" customHeight="1"/>
  <cols>
    <col min="1" max="16384" width="1.25" style="15"/>
  </cols>
  <sheetData>
    <row r="1" spans="1:210" ht="7.9" customHeight="1">
      <c r="A1" s="735" t="s">
        <v>161</v>
      </c>
      <c r="B1" s="735"/>
      <c r="C1" s="735"/>
      <c r="D1" s="735"/>
      <c r="E1" s="735"/>
      <c r="F1" s="735"/>
      <c r="G1" s="735"/>
      <c r="H1" s="735"/>
      <c r="I1" s="735"/>
      <c r="J1" s="735"/>
      <c r="K1" s="735"/>
      <c r="L1" s="735"/>
      <c r="M1" s="735"/>
      <c r="N1" s="735"/>
      <c r="O1" s="735"/>
      <c r="P1" s="735"/>
      <c r="Q1" s="735"/>
      <c r="R1" s="735"/>
      <c r="S1" s="735"/>
      <c r="T1" s="735"/>
      <c r="U1" s="735"/>
      <c r="V1" s="735"/>
      <c r="W1" s="735"/>
      <c r="AT1" s="5"/>
      <c r="AU1" s="5"/>
      <c r="AV1" s="5"/>
      <c r="AW1" s="5"/>
      <c r="AX1" s="5"/>
      <c r="AY1" s="5"/>
      <c r="AZ1" s="5"/>
      <c r="BA1" s="5"/>
      <c r="BB1" s="5"/>
      <c r="BC1" s="5"/>
      <c r="BD1" s="5"/>
      <c r="BE1" s="5"/>
      <c r="BF1" s="5"/>
      <c r="BS1" s="735" t="s">
        <v>70</v>
      </c>
      <c r="BT1" s="735"/>
      <c r="BU1" s="735"/>
      <c r="BV1" s="735"/>
      <c r="BW1" s="735"/>
      <c r="BX1" s="735"/>
      <c r="BY1" s="735"/>
      <c r="BZ1" s="735"/>
      <c r="CA1" s="735"/>
      <c r="CB1" s="735"/>
      <c r="CC1" s="735"/>
      <c r="CD1" s="735"/>
      <c r="CE1" s="735"/>
      <c r="CF1" s="735"/>
      <c r="CG1" s="735"/>
      <c r="CH1" s="735"/>
      <c r="CI1" s="735"/>
      <c r="CJ1" s="735"/>
      <c r="CK1" s="735"/>
      <c r="CL1" s="735"/>
      <c r="CM1" s="735"/>
      <c r="CN1" s="735"/>
      <c r="CO1" s="735"/>
      <c r="DL1" s="5"/>
      <c r="DM1" s="5"/>
      <c r="DN1" s="5"/>
      <c r="DO1" s="5"/>
      <c r="DP1" s="5"/>
      <c r="DQ1" s="5"/>
      <c r="DR1" s="5"/>
      <c r="DS1" s="5"/>
      <c r="DT1" s="5"/>
      <c r="DU1" s="5"/>
      <c r="DV1" s="5"/>
      <c r="DW1" s="5"/>
      <c r="DX1" s="5"/>
      <c r="EK1" s="735" t="s">
        <v>79</v>
      </c>
      <c r="EL1" s="735"/>
      <c r="EM1" s="735"/>
      <c r="EN1" s="735"/>
      <c r="EO1" s="735"/>
      <c r="EP1" s="735"/>
      <c r="EQ1" s="735"/>
      <c r="ER1" s="735"/>
      <c r="ES1" s="735"/>
      <c r="ET1" s="735"/>
      <c r="EU1" s="735"/>
      <c r="EV1" s="735"/>
      <c r="EW1" s="735"/>
      <c r="EX1" s="735"/>
      <c r="EY1" s="735"/>
      <c r="EZ1" s="735"/>
      <c r="FA1" s="735"/>
      <c r="FB1" s="735"/>
      <c r="FC1" s="735"/>
      <c r="FD1" s="735"/>
      <c r="FE1" s="735"/>
      <c r="FF1" s="735"/>
      <c r="FG1" s="735"/>
      <c r="GD1" s="5"/>
      <c r="GE1" s="5"/>
      <c r="GF1" s="5"/>
      <c r="GG1" s="5"/>
      <c r="GH1" s="5"/>
      <c r="GI1" s="5"/>
      <c r="GJ1" s="5"/>
      <c r="GK1" s="5"/>
      <c r="GL1" s="5"/>
      <c r="GM1" s="5"/>
      <c r="GN1" s="5"/>
      <c r="GO1" s="5"/>
      <c r="GP1" s="5"/>
    </row>
    <row r="2" spans="1:210" ht="7.9" customHeight="1">
      <c r="A2" s="735"/>
      <c r="B2" s="735"/>
      <c r="C2" s="735"/>
      <c r="D2" s="735"/>
      <c r="E2" s="735"/>
      <c r="F2" s="735"/>
      <c r="G2" s="735"/>
      <c r="H2" s="735"/>
      <c r="I2" s="735"/>
      <c r="J2" s="735"/>
      <c r="K2" s="735"/>
      <c r="L2" s="735"/>
      <c r="M2" s="735"/>
      <c r="N2" s="735"/>
      <c r="O2" s="735"/>
      <c r="P2" s="735"/>
      <c r="Q2" s="735"/>
      <c r="R2" s="735"/>
      <c r="S2" s="735"/>
      <c r="T2" s="735"/>
      <c r="U2" s="735"/>
      <c r="V2" s="735"/>
      <c r="W2" s="735"/>
      <c r="AT2" s="5"/>
      <c r="AU2" s="5"/>
      <c r="AV2" s="5"/>
      <c r="AW2" s="5"/>
      <c r="AX2" s="5"/>
      <c r="AY2" s="5"/>
      <c r="AZ2" s="5"/>
      <c r="BA2" s="5"/>
      <c r="BB2" s="5"/>
      <c r="BC2" s="5"/>
      <c r="BD2" s="5"/>
      <c r="BE2" s="5"/>
      <c r="BF2" s="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DL2" s="5"/>
      <c r="DM2" s="5"/>
      <c r="DN2" s="5"/>
      <c r="DO2" s="5"/>
      <c r="DP2" s="5"/>
      <c r="DQ2" s="5"/>
      <c r="DR2" s="5"/>
      <c r="DS2" s="5"/>
      <c r="DT2" s="5"/>
      <c r="DU2" s="5"/>
      <c r="DV2" s="5"/>
      <c r="DW2" s="5"/>
      <c r="DX2" s="5"/>
      <c r="EK2" s="735"/>
      <c r="EL2" s="735"/>
      <c r="EM2" s="735"/>
      <c r="EN2" s="735"/>
      <c r="EO2" s="735"/>
      <c r="EP2" s="735"/>
      <c r="EQ2" s="735"/>
      <c r="ER2" s="735"/>
      <c r="ES2" s="735"/>
      <c r="ET2" s="735"/>
      <c r="EU2" s="735"/>
      <c r="EV2" s="735"/>
      <c r="EW2" s="735"/>
      <c r="EX2" s="735"/>
      <c r="EY2" s="735"/>
      <c r="EZ2" s="735"/>
      <c r="FA2" s="735"/>
      <c r="FB2" s="735"/>
      <c r="FC2" s="735"/>
      <c r="FD2" s="735"/>
      <c r="FE2" s="735"/>
      <c r="FF2" s="735"/>
      <c r="FG2" s="735"/>
      <c r="GD2" s="5"/>
      <c r="GE2" s="5"/>
      <c r="GF2" s="5"/>
      <c r="GG2" s="5"/>
      <c r="GH2" s="5"/>
      <c r="GI2" s="5"/>
      <c r="GJ2" s="5"/>
      <c r="GK2" s="5"/>
      <c r="GL2" s="5"/>
      <c r="GM2" s="5"/>
      <c r="GN2" s="5"/>
      <c r="GO2" s="5"/>
      <c r="GP2" s="5"/>
    </row>
    <row r="5" spans="1:210" ht="7.9" customHeight="1">
      <c r="FR5" s="750" t="str">
        <f>IF('現状変更 入力シート'!C32="完了","完了",IF('現状変更 入力シート'!C32="中止","中止","完了
中止"))</f>
        <v>完了</v>
      </c>
      <c r="FS5" s="750"/>
      <c r="FT5" s="750"/>
      <c r="FU5" s="750"/>
    </row>
    <row r="6" spans="1:210" ht="7.9" customHeight="1">
      <c r="A6" s="739" t="s">
        <v>48</v>
      </c>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39"/>
      <c r="AZ6" s="739"/>
      <c r="BA6" s="739"/>
      <c r="BB6" s="739"/>
      <c r="BC6" s="739"/>
      <c r="BD6" s="739"/>
      <c r="BE6" s="739"/>
      <c r="BF6" s="739"/>
      <c r="BG6" s="739"/>
      <c r="BH6" s="739"/>
      <c r="BI6" s="739"/>
      <c r="BJ6" s="739"/>
      <c r="BK6" s="739"/>
      <c r="BL6" s="739"/>
      <c r="BM6" s="739"/>
      <c r="BN6" s="739"/>
      <c r="BO6" s="739"/>
      <c r="BP6" s="739"/>
      <c r="BQ6" s="739"/>
      <c r="BR6" s="739"/>
      <c r="BS6" s="739" t="s">
        <v>71</v>
      </c>
      <c r="BT6" s="739"/>
      <c r="BU6" s="739"/>
      <c r="BV6" s="739"/>
      <c r="BW6" s="739"/>
      <c r="BX6" s="739"/>
      <c r="BY6" s="739"/>
      <c r="BZ6" s="739"/>
      <c r="CA6" s="739"/>
      <c r="CB6" s="739"/>
      <c r="CC6" s="739"/>
      <c r="CD6" s="739"/>
      <c r="CE6" s="739"/>
      <c r="CF6" s="739"/>
      <c r="CG6" s="739"/>
      <c r="CH6" s="739"/>
      <c r="CI6" s="739"/>
      <c r="CJ6" s="739"/>
      <c r="CK6" s="739"/>
      <c r="CL6" s="739"/>
      <c r="CM6" s="739"/>
      <c r="CN6" s="739"/>
      <c r="CO6" s="739"/>
      <c r="CP6" s="739"/>
      <c r="CQ6" s="739"/>
      <c r="CR6" s="739"/>
      <c r="CS6" s="739"/>
      <c r="CT6" s="739"/>
      <c r="CU6" s="739"/>
      <c r="CV6" s="739"/>
      <c r="CW6" s="739"/>
      <c r="CX6" s="739"/>
      <c r="CY6" s="739"/>
      <c r="CZ6" s="739"/>
      <c r="DA6" s="739"/>
      <c r="DB6" s="739"/>
      <c r="DC6" s="739"/>
      <c r="DD6" s="739"/>
      <c r="DE6" s="739"/>
      <c r="DF6" s="739"/>
      <c r="DG6" s="739"/>
      <c r="DH6" s="739"/>
      <c r="DI6" s="739"/>
      <c r="DJ6" s="739"/>
      <c r="DK6" s="739"/>
      <c r="DL6" s="739"/>
      <c r="DM6" s="739"/>
      <c r="DN6" s="739"/>
      <c r="DO6" s="739"/>
      <c r="DP6" s="739"/>
      <c r="DQ6" s="739"/>
      <c r="DR6" s="739"/>
      <c r="DS6" s="739"/>
      <c r="DT6" s="739"/>
      <c r="DU6" s="739"/>
      <c r="DV6" s="739"/>
      <c r="DW6" s="739"/>
      <c r="DX6" s="739"/>
      <c r="DY6" s="739"/>
      <c r="DZ6" s="739"/>
      <c r="EA6" s="739"/>
      <c r="EB6" s="739"/>
      <c r="EC6" s="739"/>
      <c r="ED6" s="739"/>
      <c r="EE6" s="739"/>
      <c r="EF6" s="739"/>
      <c r="EG6" s="739"/>
      <c r="EH6" s="739"/>
      <c r="EI6" s="739"/>
      <c r="EJ6" s="739"/>
      <c r="EK6" s="751" t="s">
        <v>80</v>
      </c>
      <c r="EL6" s="751"/>
      <c r="EM6" s="751"/>
      <c r="EN6" s="751"/>
      <c r="EO6" s="751"/>
      <c r="EP6" s="751"/>
      <c r="EQ6" s="751"/>
      <c r="ER6" s="751"/>
      <c r="ES6" s="751"/>
      <c r="ET6" s="751"/>
      <c r="EU6" s="751"/>
      <c r="EV6" s="751"/>
      <c r="EW6" s="751"/>
      <c r="EX6" s="751"/>
      <c r="EY6" s="751"/>
      <c r="EZ6" s="751"/>
      <c r="FA6" s="751"/>
      <c r="FB6" s="751"/>
      <c r="FC6" s="751"/>
      <c r="FD6" s="751"/>
      <c r="FE6" s="751"/>
      <c r="FF6" s="751"/>
      <c r="FG6" s="751"/>
      <c r="FH6" s="751"/>
      <c r="FI6" s="751"/>
      <c r="FJ6" s="751"/>
      <c r="FK6" s="751"/>
      <c r="FL6" s="751"/>
      <c r="FM6" s="751"/>
      <c r="FN6" s="751"/>
      <c r="FO6" s="751"/>
      <c r="FP6" s="751"/>
      <c r="FQ6" s="751"/>
      <c r="FR6" s="750"/>
      <c r="FS6" s="750"/>
      <c r="FT6" s="750"/>
      <c r="FU6" s="750"/>
      <c r="FV6" s="735" t="s">
        <v>81</v>
      </c>
      <c r="FW6" s="735"/>
      <c r="FX6" s="735"/>
      <c r="FY6" s="735"/>
      <c r="FZ6" s="735"/>
      <c r="GA6" s="735"/>
      <c r="GB6" s="5"/>
      <c r="GC6" s="5"/>
      <c r="GD6" s="5"/>
      <c r="GE6" s="5"/>
      <c r="GF6" s="5"/>
      <c r="GG6" s="5"/>
      <c r="GH6" s="5"/>
      <c r="GI6" s="5"/>
      <c r="GJ6" s="5"/>
      <c r="GK6" s="5"/>
      <c r="GL6" s="5"/>
      <c r="GM6" s="5"/>
      <c r="GN6" s="5"/>
      <c r="GO6" s="5"/>
      <c r="GP6" s="5"/>
      <c r="GQ6" s="5"/>
      <c r="GR6" s="5"/>
      <c r="GS6" s="5"/>
      <c r="GT6" s="5"/>
      <c r="GU6" s="5"/>
      <c r="GV6" s="5"/>
      <c r="GW6" s="5"/>
      <c r="GX6" s="5"/>
      <c r="GY6" s="5"/>
      <c r="GZ6" s="5"/>
      <c r="HA6" s="5"/>
      <c r="HB6" s="5"/>
    </row>
    <row r="7" spans="1:210" ht="7.9" customHeight="1">
      <c r="A7" s="739"/>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c r="BR7" s="739"/>
      <c r="BS7" s="739"/>
      <c r="BT7" s="739"/>
      <c r="BU7" s="739"/>
      <c r="BV7" s="739"/>
      <c r="BW7" s="739"/>
      <c r="BX7" s="739"/>
      <c r="BY7" s="739"/>
      <c r="BZ7" s="739"/>
      <c r="CA7" s="739"/>
      <c r="CB7" s="739"/>
      <c r="CC7" s="739"/>
      <c r="CD7" s="739"/>
      <c r="CE7" s="739"/>
      <c r="CF7" s="739"/>
      <c r="CG7" s="739"/>
      <c r="CH7" s="739"/>
      <c r="CI7" s="739"/>
      <c r="CJ7" s="739"/>
      <c r="CK7" s="739"/>
      <c r="CL7" s="739"/>
      <c r="CM7" s="739"/>
      <c r="CN7" s="739"/>
      <c r="CO7" s="739"/>
      <c r="CP7" s="739"/>
      <c r="CQ7" s="739"/>
      <c r="CR7" s="739"/>
      <c r="CS7" s="739"/>
      <c r="CT7" s="739"/>
      <c r="CU7" s="739"/>
      <c r="CV7" s="739"/>
      <c r="CW7" s="739"/>
      <c r="CX7" s="739"/>
      <c r="CY7" s="739"/>
      <c r="CZ7" s="739"/>
      <c r="DA7" s="739"/>
      <c r="DB7" s="739"/>
      <c r="DC7" s="739"/>
      <c r="DD7" s="739"/>
      <c r="DE7" s="739"/>
      <c r="DF7" s="739"/>
      <c r="DG7" s="739"/>
      <c r="DH7" s="739"/>
      <c r="DI7" s="739"/>
      <c r="DJ7" s="739"/>
      <c r="DK7" s="739"/>
      <c r="DL7" s="739"/>
      <c r="DM7" s="739"/>
      <c r="DN7" s="739"/>
      <c r="DO7" s="739"/>
      <c r="DP7" s="739"/>
      <c r="DQ7" s="739"/>
      <c r="DR7" s="739"/>
      <c r="DS7" s="739"/>
      <c r="DT7" s="739"/>
      <c r="DU7" s="739"/>
      <c r="DV7" s="739"/>
      <c r="DW7" s="739"/>
      <c r="DX7" s="739"/>
      <c r="DY7" s="739"/>
      <c r="DZ7" s="739"/>
      <c r="EA7" s="739"/>
      <c r="EB7" s="739"/>
      <c r="EC7" s="739"/>
      <c r="ED7" s="739"/>
      <c r="EE7" s="739"/>
      <c r="EF7" s="739"/>
      <c r="EG7" s="739"/>
      <c r="EH7" s="739"/>
      <c r="EI7" s="739"/>
      <c r="EJ7" s="739"/>
      <c r="EK7" s="751"/>
      <c r="EL7" s="751"/>
      <c r="EM7" s="751"/>
      <c r="EN7" s="751"/>
      <c r="EO7" s="751"/>
      <c r="EP7" s="751"/>
      <c r="EQ7" s="751"/>
      <c r="ER7" s="751"/>
      <c r="ES7" s="751"/>
      <c r="ET7" s="751"/>
      <c r="EU7" s="751"/>
      <c r="EV7" s="751"/>
      <c r="EW7" s="751"/>
      <c r="EX7" s="751"/>
      <c r="EY7" s="751"/>
      <c r="EZ7" s="751"/>
      <c r="FA7" s="751"/>
      <c r="FB7" s="751"/>
      <c r="FC7" s="751"/>
      <c r="FD7" s="751"/>
      <c r="FE7" s="751"/>
      <c r="FF7" s="751"/>
      <c r="FG7" s="751"/>
      <c r="FH7" s="751"/>
      <c r="FI7" s="751"/>
      <c r="FJ7" s="751"/>
      <c r="FK7" s="751"/>
      <c r="FL7" s="751"/>
      <c r="FM7" s="751"/>
      <c r="FN7" s="751"/>
      <c r="FO7" s="751"/>
      <c r="FP7" s="751"/>
      <c r="FQ7" s="751"/>
      <c r="FR7" s="750"/>
      <c r="FS7" s="750"/>
      <c r="FT7" s="750"/>
      <c r="FU7" s="750"/>
      <c r="FV7" s="735"/>
      <c r="FW7" s="735"/>
      <c r="FX7" s="735"/>
      <c r="FY7" s="735"/>
      <c r="FZ7" s="735"/>
      <c r="GA7" s="735"/>
      <c r="GB7" s="5"/>
      <c r="GC7" s="5"/>
      <c r="GD7" s="5"/>
      <c r="GE7" s="5"/>
      <c r="GF7" s="5"/>
      <c r="GG7" s="5"/>
      <c r="GH7" s="5"/>
      <c r="GI7" s="5"/>
      <c r="GJ7" s="5"/>
      <c r="GK7" s="5"/>
      <c r="GL7" s="5"/>
      <c r="GM7" s="5"/>
      <c r="GN7" s="5"/>
      <c r="GO7" s="5"/>
      <c r="GP7" s="5"/>
      <c r="GQ7" s="5"/>
      <c r="GR7" s="5"/>
      <c r="GS7" s="5"/>
      <c r="GT7" s="5"/>
      <c r="GU7" s="5"/>
      <c r="GV7" s="5"/>
      <c r="GW7" s="5"/>
      <c r="GX7" s="5"/>
      <c r="GY7" s="5"/>
      <c r="GZ7" s="5"/>
      <c r="HA7" s="5"/>
      <c r="HB7" s="5"/>
    </row>
    <row r="8" spans="1:210" ht="7.9" customHeight="1">
      <c r="FR8" s="750"/>
      <c r="FS8" s="750"/>
      <c r="FT8" s="750"/>
      <c r="FU8" s="750"/>
    </row>
    <row r="9" spans="1:210" ht="7.9" customHeight="1">
      <c r="AX9" s="5"/>
      <c r="DP9" s="5"/>
      <c r="GH9" s="5"/>
    </row>
    <row r="10" spans="1:210" ht="7.9" customHeight="1">
      <c r="AX10" s="5"/>
      <c r="DP10" s="5"/>
      <c r="GH10" s="5"/>
    </row>
    <row r="11" spans="1:210" ht="7.9" customHeight="1">
      <c r="AZ11" s="739" t="s">
        <v>874</v>
      </c>
      <c r="BA11" s="739"/>
      <c r="BB11" s="739"/>
      <c r="BC11" s="739"/>
      <c r="BD11" s="737">
        <f>'現状変更 入力シート'!E19</f>
        <v>0</v>
      </c>
      <c r="BE11" s="737"/>
      <c r="BF11" s="737"/>
      <c r="BG11" s="739" t="s">
        <v>2</v>
      </c>
      <c r="BH11" s="739"/>
      <c r="BI11" s="737">
        <f>'現状変更 入力シート'!G19</f>
        <v>0</v>
      </c>
      <c r="BJ11" s="737"/>
      <c r="BK11" s="737"/>
      <c r="BL11" s="739" t="s">
        <v>1</v>
      </c>
      <c r="BM11" s="739"/>
      <c r="BN11" s="737">
        <f>'現状変更 入力シート'!I19</f>
        <v>0</v>
      </c>
      <c r="BO11" s="737"/>
      <c r="BP11" s="737"/>
      <c r="BQ11" s="739" t="s">
        <v>0</v>
      </c>
      <c r="BR11" s="739"/>
      <c r="DR11" s="739" t="s">
        <v>874</v>
      </c>
      <c r="DS11" s="739"/>
      <c r="DT11" s="739"/>
      <c r="DU11" s="739"/>
      <c r="DV11" s="737">
        <f>'現状変更 入力シート'!E28</f>
        <v>0</v>
      </c>
      <c r="DW11" s="737"/>
      <c r="DX11" s="737"/>
      <c r="DY11" s="739" t="s">
        <v>2</v>
      </c>
      <c r="DZ11" s="739"/>
      <c r="EA11" s="737">
        <f>'現状変更 入力シート'!G28</f>
        <v>0</v>
      </c>
      <c r="EB11" s="737"/>
      <c r="EC11" s="737"/>
      <c r="ED11" s="739" t="s">
        <v>1</v>
      </c>
      <c r="EE11" s="739"/>
      <c r="EF11" s="737">
        <f>'現状変更 入力シート'!I28</f>
        <v>0</v>
      </c>
      <c r="EG11" s="737"/>
      <c r="EH11" s="737"/>
      <c r="EI11" s="739" t="s">
        <v>0</v>
      </c>
      <c r="EJ11" s="739"/>
      <c r="GJ11" s="739" t="s">
        <v>874</v>
      </c>
      <c r="GK11" s="739"/>
      <c r="GL11" s="739"/>
      <c r="GM11" s="739"/>
      <c r="GN11" s="737">
        <f>'現状変更 入力シート'!E37</f>
        <v>0</v>
      </c>
      <c r="GO11" s="737"/>
      <c r="GP11" s="737"/>
      <c r="GQ11" s="739" t="s">
        <v>2</v>
      </c>
      <c r="GR11" s="739"/>
      <c r="GS11" s="737">
        <f>'現状変更 入力シート'!G37</f>
        <v>0</v>
      </c>
      <c r="GT11" s="737"/>
      <c r="GU11" s="737"/>
      <c r="GV11" s="739" t="s">
        <v>1</v>
      </c>
      <c r="GW11" s="739"/>
      <c r="GX11" s="737">
        <f>'現状変更 入力シート'!I37</f>
        <v>0</v>
      </c>
      <c r="GY11" s="737"/>
      <c r="GZ11" s="737"/>
      <c r="HA11" s="739" t="s">
        <v>0</v>
      </c>
      <c r="HB11" s="739"/>
    </row>
    <row r="12" spans="1:210" ht="7.9" customHeight="1">
      <c r="AZ12" s="739"/>
      <c r="BA12" s="739"/>
      <c r="BB12" s="739"/>
      <c r="BC12" s="739"/>
      <c r="BD12" s="737"/>
      <c r="BE12" s="737"/>
      <c r="BF12" s="737"/>
      <c r="BG12" s="739"/>
      <c r="BH12" s="739"/>
      <c r="BI12" s="737"/>
      <c r="BJ12" s="737"/>
      <c r="BK12" s="737"/>
      <c r="BL12" s="739"/>
      <c r="BM12" s="739"/>
      <c r="BN12" s="737"/>
      <c r="BO12" s="737"/>
      <c r="BP12" s="737"/>
      <c r="BQ12" s="739"/>
      <c r="BR12" s="739"/>
      <c r="DR12" s="739"/>
      <c r="DS12" s="739"/>
      <c r="DT12" s="739"/>
      <c r="DU12" s="739"/>
      <c r="DV12" s="737"/>
      <c r="DW12" s="737"/>
      <c r="DX12" s="737"/>
      <c r="DY12" s="739"/>
      <c r="DZ12" s="739"/>
      <c r="EA12" s="737"/>
      <c r="EB12" s="737"/>
      <c r="EC12" s="737"/>
      <c r="ED12" s="739"/>
      <c r="EE12" s="739"/>
      <c r="EF12" s="737"/>
      <c r="EG12" s="737"/>
      <c r="EH12" s="737"/>
      <c r="EI12" s="739"/>
      <c r="EJ12" s="739"/>
      <c r="GJ12" s="739"/>
      <c r="GK12" s="739"/>
      <c r="GL12" s="739"/>
      <c r="GM12" s="739"/>
      <c r="GN12" s="737"/>
      <c r="GO12" s="737"/>
      <c r="GP12" s="737"/>
      <c r="GQ12" s="739"/>
      <c r="GR12" s="739"/>
      <c r="GS12" s="737"/>
      <c r="GT12" s="737"/>
      <c r="GU12" s="737"/>
      <c r="GV12" s="739"/>
      <c r="GW12" s="739"/>
      <c r="GX12" s="737"/>
      <c r="GY12" s="737"/>
      <c r="GZ12" s="737"/>
      <c r="HA12" s="739"/>
      <c r="HB12" s="739"/>
    </row>
    <row r="13" spans="1:210" ht="7.9" customHeight="1">
      <c r="FT13" s="14"/>
    </row>
    <row r="15" spans="1:210" ht="7.9" customHeight="1">
      <c r="C15" s="735" t="s">
        <v>944</v>
      </c>
      <c r="D15" s="735"/>
      <c r="E15" s="735"/>
      <c r="F15" s="735"/>
      <c r="G15" s="735"/>
      <c r="H15" s="735"/>
      <c r="I15" s="735"/>
      <c r="J15" s="735"/>
      <c r="K15" s="735"/>
      <c r="L15" s="735"/>
      <c r="M15" s="735"/>
      <c r="N15" s="735"/>
      <c r="O15" s="735"/>
      <c r="P15" s="735"/>
      <c r="Q15" s="735"/>
      <c r="R15" s="735"/>
      <c r="S15" s="735"/>
      <c r="T15" s="735"/>
      <c r="U15" s="735"/>
      <c r="V15" s="735"/>
      <c r="W15" s="735"/>
      <c r="X15" s="735"/>
      <c r="Y15" s="735"/>
      <c r="BU15" s="735" t="s">
        <v>944</v>
      </c>
      <c r="BV15" s="735"/>
      <c r="BW15" s="735"/>
      <c r="BX15" s="735"/>
      <c r="BY15" s="735"/>
      <c r="BZ15" s="735"/>
      <c r="CA15" s="735"/>
      <c r="CB15" s="735"/>
      <c r="CC15" s="735"/>
      <c r="CD15" s="735"/>
      <c r="CE15" s="735"/>
      <c r="CF15" s="735"/>
      <c r="CG15" s="735"/>
      <c r="CH15" s="735"/>
      <c r="CI15" s="735"/>
      <c r="CJ15" s="735"/>
      <c r="CK15" s="735"/>
      <c r="CL15" s="735"/>
      <c r="CM15" s="735"/>
      <c r="CN15" s="735"/>
      <c r="CO15" s="735"/>
      <c r="CP15" s="735"/>
      <c r="CQ15" s="735"/>
      <c r="EM15" s="735" t="s">
        <v>945</v>
      </c>
      <c r="EN15" s="735"/>
      <c r="EO15" s="735"/>
      <c r="EP15" s="735"/>
      <c r="EQ15" s="735"/>
      <c r="ER15" s="735"/>
      <c r="ES15" s="735"/>
      <c r="ET15" s="735"/>
      <c r="EU15" s="735"/>
      <c r="EV15" s="735"/>
      <c r="EW15" s="735"/>
      <c r="EX15" s="735"/>
      <c r="EY15" s="735"/>
      <c r="EZ15" s="735"/>
      <c r="FA15" s="735"/>
      <c r="FB15" s="735"/>
      <c r="FC15" s="735"/>
      <c r="FD15" s="735"/>
      <c r="FE15" s="735"/>
      <c r="FF15" s="735"/>
      <c r="FG15" s="735"/>
      <c r="FH15" s="735"/>
      <c r="FI15" s="735"/>
      <c r="FR15" s="54"/>
      <c r="FS15" s="54"/>
      <c r="FT15" s="54"/>
      <c r="FU15" s="54"/>
      <c r="FX15" s="54"/>
      <c r="FY15" s="54"/>
      <c r="FZ15" s="54"/>
      <c r="GA15" s="54"/>
    </row>
    <row r="16" spans="1:210" ht="7.9" customHeight="1">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AG16" s="5"/>
      <c r="AH16" s="5"/>
      <c r="BU16" s="735"/>
      <c r="BV16" s="735"/>
      <c r="BW16" s="735"/>
      <c r="BX16" s="735"/>
      <c r="BY16" s="735"/>
      <c r="BZ16" s="735"/>
      <c r="CA16" s="735"/>
      <c r="CB16" s="735"/>
      <c r="CC16" s="735"/>
      <c r="CD16" s="735"/>
      <c r="CE16" s="735"/>
      <c r="CF16" s="735"/>
      <c r="CG16" s="735"/>
      <c r="CH16" s="735"/>
      <c r="CI16" s="735"/>
      <c r="CJ16" s="735"/>
      <c r="CK16" s="735"/>
      <c r="CL16" s="735"/>
      <c r="CM16" s="735"/>
      <c r="CN16" s="735"/>
      <c r="CO16" s="735"/>
      <c r="CP16" s="735"/>
      <c r="CQ16" s="735"/>
      <c r="CY16" s="5"/>
      <c r="CZ16" s="5"/>
      <c r="EM16" s="735"/>
      <c r="EN16" s="735"/>
      <c r="EO16" s="735"/>
      <c r="EP16" s="735"/>
      <c r="EQ16" s="735"/>
      <c r="ER16" s="735"/>
      <c r="ES16" s="735"/>
      <c r="ET16" s="735"/>
      <c r="EU16" s="735"/>
      <c r="EV16" s="735"/>
      <c r="EW16" s="735"/>
      <c r="EX16" s="735"/>
      <c r="EY16" s="735"/>
      <c r="EZ16" s="735"/>
      <c r="FA16" s="735"/>
      <c r="FB16" s="735"/>
      <c r="FC16" s="735"/>
      <c r="FD16" s="735"/>
      <c r="FE16" s="735"/>
      <c r="FF16" s="735"/>
      <c r="FG16" s="735"/>
      <c r="FH16" s="735"/>
      <c r="FI16" s="735"/>
      <c r="FQ16" s="5"/>
      <c r="FR16" s="54"/>
      <c r="FS16" s="54"/>
      <c r="FT16" s="54"/>
      <c r="FU16" s="54"/>
      <c r="FX16" s="54"/>
      <c r="FY16" s="54"/>
      <c r="FZ16" s="54"/>
      <c r="GA16" s="54"/>
    </row>
    <row r="17" spans="1:210" ht="7.9" customHeight="1">
      <c r="AG17" s="5"/>
      <c r="AH17" s="5"/>
      <c r="CY17" s="5"/>
      <c r="CZ17" s="5"/>
      <c r="FQ17" s="5"/>
      <c r="FR17" s="5"/>
    </row>
    <row r="19" spans="1:210" ht="7.9" customHeight="1">
      <c r="AO19" s="16"/>
      <c r="AP19" s="16"/>
      <c r="AQ19" s="16"/>
      <c r="AR19" s="16"/>
      <c r="AS19" s="16"/>
      <c r="AT19" s="16"/>
      <c r="AU19" s="16"/>
      <c r="AV19" s="16"/>
      <c r="AW19" s="16"/>
      <c r="AX19" s="16"/>
      <c r="AY19" s="16"/>
      <c r="AZ19" s="16"/>
      <c r="BA19" s="16"/>
      <c r="BB19" s="16"/>
      <c r="BC19" s="16"/>
      <c r="BD19" s="16"/>
      <c r="BE19" s="16"/>
      <c r="BF19" s="16"/>
      <c r="BG19" s="16"/>
      <c r="BH19" s="16"/>
      <c r="BI19" s="16"/>
      <c r="BJ19" s="16"/>
      <c r="DG19" s="16"/>
      <c r="DH19" s="16"/>
      <c r="DI19" s="16"/>
      <c r="DJ19" s="16"/>
      <c r="DK19" s="16"/>
      <c r="DL19" s="16"/>
      <c r="DM19" s="16"/>
      <c r="DN19" s="16"/>
      <c r="DO19" s="16"/>
      <c r="DP19" s="16"/>
      <c r="DQ19" s="16"/>
      <c r="DR19" s="16"/>
      <c r="DS19" s="16"/>
      <c r="DT19" s="16"/>
      <c r="DU19" s="16"/>
      <c r="DV19" s="16"/>
      <c r="DW19" s="16"/>
      <c r="DX19" s="16"/>
      <c r="DY19" s="16"/>
      <c r="DZ19" s="16"/>
      <c r="EA19" s="16"/>
      <c r="EB19" s="16"/>
      <c r="FY19" s="16"/>
      <c r="FZ19" s="16"/>
      <c r="GA19" s="16"/>
      <c r="GB19" s="16"/>
      <c r="GC19" s="16"/>
      <c r="GD19" s="16"/>
      <c r="GE19" s="16"/>
      <c r="GF19" s="16"/>
      <c r="GG19" s="16"/>
      <c r="GH19" s="16"/>
      <c r="GI19" s="16"/>
      <c r="GJ19" s="16"/>
      <c r="GK19" s="16"/>
      <c r="GL19" s="16"/>
      <c r="GM19" s="16"/>
      <c r="GN19" s="16"/>
      <c r="GO19" s="16"/>
      <c r="GP19" s="16"/>
      <c r="GQ19" s="16"/>
      <c r="GR19" s="16"/>
      <c r="GS19" s="16"/>
      <c r="GT19" s="16"/>
    </row>
    <row r="20" spans="1:210" ht="7.9" customHeight="1">
      <c r="AO20" s="16"/>
      <c r="AP20" s="16"/>
      <c r="AQ20" s="16"/>
      <c r="AR20" s="16"/>
      <c r="AS20" s="16"/>
      <c r="AT20" s="16"/>
      <c r="AU20" s="16"/>
      <c r="AV20" s="16"/>
      <c r="AW20" s="16"/>
      <c r="AX20" s="16"/>
      <c r="AY20" s="16"/>
      <c r="AZ20" s="16"/>
      <c r="BA20" s="16"/>
      <c r="BB20" s="16"/>
      <c r="BC20" s="16"/>
      <c r="BD20" s="16"/>
      <c r="BE20" s="16"/>
      <c r="BF20" s="16"/>
      <c r="BG20" s="16"/>
      <c r="BH20" s="16"/>
      <c r="BI20" s="16"/>
      <c r="BJ20" s="16"/>
      <c r="DG20" s="16"/>
      <c r="DH20" s="16"/>
      <c r="DI20" s="16"/>
      <c r="DJ20" s="16"/>
      <c r="DK20" s="16"/>
      <c r="DL20" s="16"/>
      <c r="DM20" s="16"/>
      <c r="DN20" s="16"/>
      <c r="DO20" s="16"/>
      <c r="DP20" s="16"/>
      <c r="DQ20" s="16"/>
      <c r="DR20" s="16"/>
      <c r="DS20" s="16"/>
      <c r="DT20" s="16"/>
      <c r="DU20" s="16"/>
      <c r="DV20" s="16"/>
      <c r="DW20" s="16"/>
      <c r="DX20" s="16"/>
      <c r="DY20" s="16"/>
      <c r="DZ20" s="16"/>
      <c r="EA20" s="16"/>
      <c r="EB20" s="16"/>
      <c r="FY20" s="16"/>
      <c r="FZ20" s="16"/>
      <c r="GA20" s="16"/>
      <c r="GB20" s="16"/>
      <c r="GC20" s="16"/>
      <c r="GD20" s="16"/>
      <c r="GE20" s="16"/>
      <c r="GF20" s="16"/>
      <c r="GG20" s="16"/>
      <c r="GH20" s="16"/>
      <c r="GI20" s="16"/>
      <c r="GJ20" s="16"/>
      <c r="GK20" s="16"/>
      <c r="GL20" s="16"/>
      <c r="GM20" s="16"/>
      <c r="GN20" s="16"/>
      <c r="GO20" s="16"/>
      <c r="GP20" s="16"/>
      <c r="GQ20" s="16"/>
      <c r="GR20" s="16"/>
      <c r="GS20" s="16"/>
      <c r="GT20" s="16"/>
    </row>
    <row r="21" spans="1:210" ht="7.9" customHeight="1">
      <c r="Y21" s="739" t="s">
        <v>3</v>
      </c>
      <c r="Z21" s="739"/>
      <c r="AA21" s="739"/>
      <c r="AB21" s="739"/>
      <c r="AC21" s="739"/>
      <c r="AD21" s="739"/>
      <c r="AG21" s="739" t="s">
        <v>49</v>
      </c>
      <c r="AH21" s="739"/>
      <c r="AI21" s="739"/>
      <c r="AJ21" s="739"/>
      <c r="AK21" s="749" t="str">
        <f>T('現状変更 入力シート'!C4:J4)</f>
        <v/>
      </c>
      <c r="AL21" s="749"/>
      <c r="AM21" s="749"/>
      <c r="AN21" s="749"/>
      <c r="AO21" s="749"/>
      <c r="AP21" s="749"/>
      <c r="AQ21" s="749"/>
      <c r="AR21" s="749"/>
      <c r="AS21" s="749"/>
      <c r="AT21" s="749"/>
      <c r="AU21" s="749"/>
      <c r="AV21" s="749"/>
      <c r="AW21" s="749"/>
      <c r="AX21" s="749"/>
      <c r="AY21" s="749"/>
      <c r="AZ21" s="749"/>
      <c r="BA21" s="749"/>
      <c r="BB21" s="749"/>
      <c r="BC21" s="749"/>
      <c r="BD21" s="749"/>
      <c r="BE21" s="749"/>
      <c r="BF21" s="749"/>
      <c r="BG21" s="749"/>
      <c r="BH21" s="749"/>
      <c r="BI21" s="749"/>
      <c r="BJ21" s="749"/>
      <c r="BK21" s="749"/>
      <c r="BL21" s="749"/>
      <c r="BM21" s="749"/>
      <c r="BN21" s="749"/>
      <c r="BO21" s="749"/>
      <c r="BP21" s="749"/>
      <c r="BQ21" s="749"/>
      <c r="BR21" s="749"/>
      <c r="CQ21" s="739" t="s">
        <v>3</v>
      </c>
      <c r="CR21" s="739"/>
      <c r="CS21" s="739"/>
      <c r="CT21" s="739"/>
      <c r="CU21" s="739"/>
      <c r="CV21" s="739"/>
      <c r="CY21" s="739" t="s">
        <v>49</v>
      </c>
      <c r="CZ21" s="739"/>
      <c r="DA21" s="739"/>
      <c r="DB21" s="739"/>
      <c r="DC21" s="739" t="str">
        <f>T('現状変更 入力シート'!C4:J4)</f>
        <v/>
      </c>
      <c r="DD21" s="739"/>
      <c r="DE21" s="739"/>
      <c r="DF21" s="739"/>
      <c r="DG21" s="739"/>
      <c r="DH21" s="739"/>
      <c r="DI21" s="739"/>
      <c r="DJ21" s="739"/>
      <c r="DK21" s="739"/>
      <c r="DL21" s="739"/>
      <c r="DM21" s="739"/>
      <c r="DN21" s="739"/>
      <c r="DO21" s="739"/>
      <c r="DP21" s="739"/>
      <c r="DQ21" s="739"/>
      <c r="DR21" s="739"/>
      <c r="DS21" s="739"/>
      <c r="DT21" s="739"/>
      <c r="DU21" s="739"/>
      <c r="DV21" s="739"/>
      <c r="DW21" s="739"/>
      <c r="DX21" s="739"/>
      <c r="DY21" s="739"/>
      <c r="DZ21" s="739"/>
      <c r="EA21" s="739"/>
      <c r="EB21" s="739"/>
      <c r="EC21" s="739"/>
      <c r="ED21" s="739"/>
      <c r="EE21" s="739"/>
      <c r="EF21" s="739"/>
      <c r="EG21" s="739"/>
      <c r="EH21" s="739"/>
      <c r="EI21" s="739"/>
      <c r="EJ21" s="739"/>
      <c r="FI21" s="739" t="s">
        <v>3</v>
      </c>
      <c r="FJ21" s="739"/>
      <c r="FK21" s="739"/>
      <c r="FL21" s="739"/>
      <c r="FM21" s="739"/>
      <c r="FN21" s="739"/>
      <c r="FQ21" s="739" t="s">
        <v>49</v>
      </c>
      <c r="FR21" s="739"/>
      <c r="FS21" s="739"/>
      <c r="FT21" s="739"/>
      <c r="FU21" s="739" t="str">
        <f>T('現状変更 入力シート'!C4:J4)</f>
        <v/>
      </c>
      <c r="FV21" s="739"/>
      <c r="FW21" s="739"/>
      <c r="FX21" s="739"/>
      <c r="FY21" s="739"/>
      <c r="FZ21" s="739"/>
      <c r="GA21" s="739"/>
      <c r="GB21" s="739"/>
      <c r="GC21" s="739"/>
      <c r="GD21" s="739"/>
      <c r="GE21" s="739"/>
      <c r="GF21" s="739"/>
      <c r="GG21" s="739"/>
      <c r="GH21" s="739"/>
      <c r="GI21" s="739"/>
      <c r="GJ21" s="739"/>
      <c r="GK21" s="739"/>
      <c r="GL21" s="739"/>
      <c r="GM21" s="739"/>
      <c r="GN21" s="739"/>
      <c r="GO21" s="739"/>
      <c r="GP21" s="739"/>
      <c r="GQ21" s="739"/>
      <c r="GR21" s="739"/>
      <c r="GS21" s="739"/>
      <c r="GT21" s="739"/>
      <c r="GU21" s="739"/>
      <c r="GV21" s="739"/>
      <c r="GW21" s="739"/>
      <c r="GX21" s="739"/>
      <c r="GY21" s="739"/>
      <c r="GZ21" s="739"/>
      <c r="HA21" s="739"/>
      <c r="HB21" s="739"/>
    </row>
    <row r="22" spans="1:210" ht="7.9" customHeight="1">
      <c r="Y22" s="739"/>
      <c r="Z22" s="739"/>
      <c r="AA22" s="739"/>
      <c r="AB22" s="739"/>
      <c r="AC22" s="739"/>
      <c r="AD22" s="739"/>
      <c r="AE22" s="5"/>
      <c r="AF22" s="5"/>
      <c r="AG22" s="739"/>
      <c r="AH22" s="739"/>
      <c r="AI22" s="739"/>
      <c r="AJ22" s="739"/>
      <c r="AK22" s="749"/>
      <c r="AL22" s="749"/>
      <c r="AM22" s="749"/>
      <c r="AN22" s="749"/>
      <c r="AO22" s="749"/>
      <c r="AP22" s="749"/>
      <c r="AQ22" s="749"/>
      <c r="AR22" s="749"/>
      <c r="AS22" s="749"/>
      <c r="AT22" s="749"/>
      <c r="AU22" s="749"/>
      <c r="AV22" s="749"/>
      <c r="AW22" s="749"/>
      <c r="AX22" s="749"/>
      <c r="AY22" s="749"/>
      <c r="AZ22" s="749"/>
      <c r="BA22" s="749"/>
      <c r="BB22" s="749"/>
      <c r="BC22" s="749"/>
      <c r="BD22" s="749"/>
      <c r="BE22" s="749"/>
      <c r="BF22" s="749"/>
      <c r="BG22" s="749"/>
      <c r="BH22" s="749"/>
      <c r="BI22" s="749"/>
      <c r="BJ22" s="749"/>
      <c r="BK22" s="749"/>
      <c r="BL22" s="749"/>
      <c r="BM22" s="749"/>
      <c r="BN22" s="749"/>
      <c r="BO22" s="749"/>
      <c r="BP22" s="749"/>
      <c r="BQ22" s="749"/>
      <c r="BR22" s="749"/>
      <c r="CQ22" s="739"/>
      <c r="CR22" s="739"/>
      <c r="CS22" s="739"/>
      <c r="CT22" s="739"/>
      <c r="CU22" s="739"/>
      <c r="CV22" s="739"/>
      <c r="CW22" s="5"/>
      <c r="CX22" s="5"/>
      <c r="CY22" s="739"/>
      <c r="CZ22" s="739"/>
      <c r="DA22" s="739"/>
      <c r="DB22" s="739"/>
      <c r="DC22" s="739"/>
      <c r="DD22" s="739"/>
      <c r="DE22" s="739"/>
      <c r="DF22" s="739"/>
      <c r="DG22" s="739"/>
      <c r="DH22" s="739"/>
      <c r="DI22" s="739"/>
      <c r="DJ22" s="739"/>
      <c r="DK22" s="739"/>
      <c r="DL22" s="739"/>
      <c r="DM22" s="739"/>
      <c r="DN22" s="739"/>
      <c r="DO22" s="739"/>
      <c r="DP22" s="739"/>
      <c r="DQ22" s="739"/>
      <c r="DR22" s="739"/>
      <c r="DS22" s="739"/>
      <c r="DT22" s="739"/>
      <c r="DU22" s="739"/>
      <c r="DV22" s="739"/>
      <c r="DW22" s="739"/>
      <c r="DX22" s="739"/>
      <c r="DY22" s="739"/>
      <c r="DZ22" s="739"/>
      <c r="EA22" s="739"/>
      <c r="EB22" s="739"/>
      <c r="EC22" s="739"/>
      <c r="ED22" s="739"/>
      <c r="EE22" s="739"/>
      <c r="EF22" s="739"/>
      <c r="EG22" s="739"/>
      <c r="EH22" s="739"/>
      <c r="EI22" s="739"/>
      <c r="EJ22" s="739"/>
      <c r="FI22" s="739"/>
      <c r="FJ22" s="739"/>
      <c r="FK22" s="739"/>
      <c r="FL22" s="739"/>
      <c r="FM22" s="739"/>
      <c r="FN22" s="739"/>
      <c r="FO22" s="5"/>
      <c r="FP22" s="5"/>
      <c r="FQ22" s="739"/>
      <c r="FR22" s="739"/>
      <c r="FS22" s="739"/>
      <c r="FT22" s="739"/>
      <c r="FU22" s="739"/>
      <c r="FV22" s="739"/>
      <c r="FW22" s="739"/>
      <c r="FX22" s="739"/>
      <c r="FY22" s="739"/>
      <c r="FZ22" s="739"/>
      <c r="GA22" s="739"/>
      <c r="GB22" s="739"/>
      <c r="GC22" s="739"/>
      <c r="GD22" s="739"/>
      <c r="GE22" s="739"/>
      <c r="GF22" s="739"/>
      <c r="GG22" s="739"/>
      <c r="GH22" s="739"/>
      <c r="GI22" s="739"/>
      <c r="GJ22" s="739"/>
      <c r="GK22" s="739"/>
      <c r="GL22" s="739"/>
      <c r="GM22" s="739"/>
      <c r="GN22" s="739"/>
      <c r="GO22" s="739"/>
      <c r="GP22" s="739"/>
      <c r="GQ22" s="739"/>
      <c r="GR22" s="739"/>
      <c r="GS22" s="739"/>
      <c r="GT22" s="739"/>
      <c r="GU22" s="739"/>
      <c r="GV22" s="739"/>
      <c r="GW22" s="739"/>
      <c r="GX22" s="739"/>
      <c r="GY22" s="739"/>
      <c r="GZ22" s="739"/>
      <c r="HA22" s="739"/>
      <c r="HB22" s="739"/>
    </row>
    <row r="23" spans="1:210" ht="7.9" customHeight="1">
      <c r="Y23" s="5"/>
      <c r="Z23" s="5"/>
      <c r="AA23" s="5"/>
      <c r="AB23" s="5"/>
      <c r="AC23" s="5"/>
      <c r="AD23" s="5"/>
      <c r="AE23" s="5"/>
      <c r="AF23" s="5"/>
      <c r="AG23" s="735" t="s">
        <v>50</v>
      </c>
      <c r="AH23" s="735"/>
      <c r="AI23" s="735"/>
      <c r="AJ23" s="735"/>
      <c r="AK23" s="735"/>
      <c r="AL23" s="735"/>
      <c r="AM23" s="735"/>
      <c r="AN23" s="735"/>
      <c r="AO23" s="735"/>
      <c r="AP23" s="735"/>
      <c r="AQ23" s="735"/>
      <c r="AR23" s="735"/>
      <c r="AS23" s="735"/>
      <c r="AT23" s="735"/>
      <c r="AU23" s="735"/>
      <c r="AV23" s="735"/>
      <c r="AW23" s="735"/>
      <c r="AX23" s="735"/>
      <c r="AY23" s="735"/>
      <c r="AZ23" s="735"/>
      <c r="BA23" s="735"/>
      <c r="BB23" s="735"/>
      <c r="BC23" s="735"/>
      <c r="BD23" s="735"/>
      <c r="BE23" s="735"/>
      <c r="BF23" s="735"/>
      <c r="BG23" s="735"/>
      <c r="BH23" s="735"/>
      <c r="BI23" s="735"/>
      <c r="BJ23" s="735"/>
      <c r="CQ23" s="5"/>
      <c r="CR23" s="5"/>
      <c r="CS23" s="5"/>
      <c r="CT23" s="5"/>
      <c r="CU23" s="5"/>
      <c r="CV23" s="5"/>
      <c r="CW23" s="5"/>
      <c r="CX23" s="5"/>
      <c r="CY23" s="735" t="s">
        <v>50</v>
      </c>
      <c r="CZ23" s="735"/>
      <c r="DA23" s="735"/>
      <c r="DB23" s="735"/>
      <c r="DC23" s="735"/>
      <c r="DD23" s="735"/>
      <c r="DE23" s="735"/>
      <c r="DF23" s="735"/>
      <c r="DG23" s="735"/>
      <c r="DH23" s="735"/>
      <c r="DI23" s="735"/>
      <c r="DJ23" s="735"/>
      <c r="DK23" s="735"/>
      <c r="DL23" s="735"/>
      <c r="DM23" s="735"/>
      <c r="DN23" s="735"/>
      <c r="DO23" s="735"/>
      <c r="DP23" s="735"/>
      <c r="DQ23" s="735"/>
      <c r="DR23" s="735"/>
      <c r="DS23" s="735"/>
      <c r="DT23" s="735"/>
      <c r="DU23" s="735"/>
      <c r="DV23" s="735"/>
      <c r="DW23" s="735"/>
      <c r="DX23" s="735"/>
      <c r="DY23" s="735"/>
      <c r="DZ23" s="735"/>
      <c r="EA23" s="735"/>
      <c r="EB23" s="735"/>
      <c r="FI23" s="5"/>
      <c r="FJ23" s="5"/>
      <c r="FK23" s="5"/>
      <c r="FL23" s="5"/>
      <c r="FM23" s="5"/>
      <c r="FN23" s="5"/>
      <c r="FO23" s="5"/>
      <c r="FP23" s="5"/>
      <c r="FQ23" s="735" t="s">
        <v>50</v>
      </c>
      <c r="FR23" s="735"/>
      <c r="FS23" s="735"/>
      <c r="FT23" s="735"/>
      <c r="FU23" s="735"/>
      <c r="FV23" s="735"/>
      <c r="FW23" s="735"/>
      <c r="FX23" s="735"/>
      <c r="FY23" s="735"/>
      <c r="FZ23" s="735"/>
      <c r="GA23" s="735"/>
      <c r="GB23" s="735"/>
      <c r="GC23" s="735"/>
      <c r="GD23" s="735"/>
      <c r="GE23" s="735"/>
      <c r="GF23" s="735"/>
      <c r="GG23" s="735"/>
      <c r="GH23" s="735"/>
      <c r="GI23" s="735"/>
      <c r="GJ23" s="735"/>
      <c r="GK23" s="735"/>
      <c r="GL23" s="735"/>
      <c r="GM23" s="735"/>
      <c r="GN23" s="735"/>
      <c r="GO23" s="735"/>
      <c r="GP23" s="735"/>
      <c r="GQ23" s="735"/>
      <c r="GR23" s="735"/>
      <c r="GS23" s="735"/>
      <c r="GT23" s="735"/>
    </row>
    <row r="24" spans="1:210" ht="7.9" customHeight="1">
      <c r="AD24" s="16"/>
      <c r="AG24" s="735"/>
      <c r="AH24" s="735"/>
      <c r="AI24" s="735"/>
      <c r="AJ24" s="735"/>
      <c r="AK24" s="735"/>
      <c r="AL24" s="735"/>
      <c r="AM24" s="735"/>
      <c r="AN24" s="735"/>
      <c r="AO24" s="735"/>
      <c r="AP24" s="735"/>
      <c r="AQ24" s="735"/>
      <c r="AR24" s="735"/>
      <c r="AS24" s="735"/>
      <c r="AT24" s="735"/>
      <c r="AU24" s="735"/>
      <c r="AV24" s="735"/>
      <c r="AW24" s="735"/>
      <c r="AX24" s="735"/>
      <c r="AY24" s="735"/>
      <c r="AZ24" s="735"/>
      <c r="BA24" s="735"/>
      <c r="BB24" s="735"/>
      <c r="BC24" s="735"/>
      <c r="BD24" s="735"/>
      <c r="BE24" s="735"/>
      <c r="BF24" s="735"/>
      <c r="BG24" s="735"/>
      <c r="BH24" s="735"/>
      <c r="BI24" s="735"/>
      <c r="BJ24" s="735"/>
      <c r="CV24" s="16"/>
      <c r="CY24" s="735"/>
      <c r="CZ24" s="735"/>
      <c r="DA24" s="735"/>
      <c r="DB24" s="735"/>
      <c r="DC24" s="735"/>
      <c r="DD24" s="735"/>
      <c r="DE24" s="735"/>
      <c r="DF24" s="735"/>
      <c r="DG24" s="735"/>
      <c r="DH24" s="735"/>
      <c r="DI24" s="735"/>
      <c r="DJ24" s="735"/>
      <c r="DK24" s="735"/>
      <c r="DL24" s="735"/>
      <c r="DM24" s="735"/>
      <c r="DN24" s="735"/>
      <c r="DO24" s="735"/>
      <c r="DP24" s="735"/>
      <c r="DQ24" s="735"/>
      <c r="DR24" s="735"/>
      <c r="DS24" s="735"/>
      <c r="DT24" s="735"/>
      <c r="DU24" s="735"/>
      <c r="DV24" s="735"/>
      <c r="DW24" s="735"/>
      <c r="DX24" s="735"/>
      <c r="DY24" s="735"/>
      <c r="DZ24" s="735"/>
      <c r="EA24" s="735"/>
      <c r="EB24" s="735"/>
      <c r="FN24" s="16"/>
      <c r="FQ24" s="735"/>
      <c r="FR24" s="735"/>
      <c r="FS24" s="735"/>
      <c r="FT24" s="735"/>
      <c r="FU24" s="735"/>
      <c r="FV24" s="735"/>
      <c r="FW24" s="735"/>
      <c r="FX24" s="735"/>
      <c r="FY24" s="735"/>
      <c r="FZ24" s="735"/>
      <c r="GA24" s="735"/>
      <c r="GB24" s="735"/>
      <c r="GC24" s="735"/>
      <c r="GD24" s="735"/>
      <c r="GE24" s="735"/>
      <c r="GF24" s="735"/>
      <c r="GG24" s="735"/>
      <c r="GH24" s="735"/>
      <c r="GI24" s="735"/>
      <c r="GJ24" s="735"/>
      <c r="GK24" s="735"/>
      <c r="GL24" s="735"/>
      <c r="GM24" s="735"/>
      <c r="GN24" s="735"/>
      <c r="GO24" s="735"/>
      <c r="GP24" s="735"/>
      <c r="GQ24" s="735"/>
      <c r="GR24" s="735"/>
      <c r="GS24" s="735"/>
      <c r="GT24" s="735"/>
    </row>
    <row r="25" spans="1:210" ht="7.9" customHeight="1">
      <c r="AG25" s="739" t="s">
        <v>51</v>
      </c>
      <c r="AH25" s="739"/>
      <c r="AI25" s="739"/>
      <c r="AJ25" s="739"/>
      <c r="AK25" s="749" t="str">
        <f>CONCATENATE(T('現状変更 入力シート'!C7:E7),"　",T('現状変更 入力シート'!G7:J7))</f>
        <v>　</v>
      </c>
      <c r="AL25" s="749"/>
      <c r="AM25" s="749"/>
      <c r="AN25" s="749"/>
      <c r="AO25" s="749"/>
      <c r="AP25" s="749"/>
      <c r="AQ25" s="749"/>
      <c r="AR25" s="749"/>
      <c r="AS25" s="749"/>
      <c r="AT25" s="749"/>
      <c r="AU25" s="749"/>
      <c r="AV25" s="749"/>
      <c r="AW25" s="749"/>
      <c r="AX25" s="749"/>
      <c r="AY25" s="749"/>
      <c r="AZ25" s="749"/>
      <c r="BA25" s="749"/>
      <c r="BB25" s="749"/>
      <c r="BC25" s="749"/>
      <c r="BD25" s="749"/>
      <c r="BE25" s="749"/>
      <c r="BF25" s="749"/>
      <c r="BG25" s="749"/>
      <c r="BH25" s="749"/>
      <c r="BI25" s="749"/>
      <c r="BJ25" s="749"/>
      <c r="BK25" s="749"/>
      <c r="BL25" s="749"/>
      <c r="BM25" s="749"/>
      <c r="BN25" s="749"/>
      <c r="BO25" s="749"/>
      <c r="BP25" s="749"/>
      <c r="BQ25" s="748"/>
      <c r="BR25" s="748"/>
      <c r="CY25" s="739" t="s">
        <v>51</v>
      </c>
      <c r="CZ25" s="739"/>
      <c r="DA25" s="739"/>
      <c r="DB25" s="739"/>
      <c r="DC25" s="739" t="str">
        <f>CONCATENATE(T('現状変更 入力シート'!C7:E7),"　",T('現状変更 入力シート'!G7:J7))</f>
        <v>　</v>
      </c>
      <c r="DD25" s="739"/>
      <c r="DE25" s="739"/>
      <c r="DF25" s="739"/>
      <c r="DG25" s="739"/>
      <c r="DH25" s="739"/>
      <c r="DI25" s="739"/>
      <c r="DJ25" s="739"/>
      <c r="DK25" s="739"/>
      <c r="DL25" s="739"/>
      <c r="DM25" s="739"/>
      <c r="DN25" s="739"/>
      <c r="DO25" s="739"/>
      <c r="DP25" s="739"/>
      <c r="DQ25" s="739"/>
      <c r="DR25" s="739"/>
      <c r="DS25" s="739"/>
      <c r="DT25" s="739"/>
      <c r="DU25" s="739"/>
      <c r="DV25" s="739"/>
      <c r="DW25" s="739"/>
      <c r="DX25" s="739"/>
      <c r="DY25" s="739"/>
      <c r="DZ25" s="739"/>
      <c r="EA25" s="739"/>
      <c r="EB25" s="739"/>
      <c r="EC25" s="739"/>
      <c r="ED25" s="739"/>
      <c r="EE25" s="739"/>
      <c r="EF25" s="739"/>
      <c r="EG25" s="739"/>
      <c r="EH25" s="739"/>
      <c r="EI25" s="748"/>
      <c r="EJ25" s="748"/>
      <c r="FQ25" s="739" t="s">
        <v>51</v>
      </c>
      <c r="FR25" s="739"/>
      <c r="FS25" s="739"/>
      <c r="FT25" s="739"/>
      <c r="FU25" s="739" t="str">
        <f>CONCATENATE(T('現状変更 入力シート'!C7:E7),"　",T('現状変更 入力シート'!G7:J7))</f>
        <v>　</v>
      </c>
      <c r="FV25" s="739"/>
      <c r="FW25" s="739"/>
      <c r="FX25" s="739"/>
      <c r="FY25" s="739"/>
      <c r="FZ25" s="739"/>
      <c r="GA25" s="739"/>
      <c r="GB25" s="739"/>
      <c r="GC25" s="739"/>
      <c r="GD25" s="739"/>
      <c r="GE25" s="739"/>
      <c r="GF25" s="739"/>
      <c r="GG25" s="739"/>
      <c r="GH25" s="739"/>
      <c r="GI25" s="739"/>
      <c r="GJ25" s="739"/>
      <c r="GK25" s="739"/>
      <c r="GL25" s="739"/>
      <c r="GM25" s="739"/>
      <c r="GN25" s="739"/>
      <c r="GO25" s="739"/>
      <c r="GP25" s="739"/>
      <c r="GQ25" s="739"/>
      <c r="GR25" s="739"/>
      <c r="GS25" s="739"/>
      <c r="GT25" s="739"/>
      <c r="GU25" s="739"/>
      <c r="GV25" s="739"/>
      <c r="GW25" s="739"/>
      <c r="GX25" s="739"/>
      <c r="GY25" s="739"/>
      <c r="GZ25" s="739"/>
      <c r="HA25" s="748"/>
      <c r="HB25" s="748"/>
    </row>
    <row r="26" spans="1:210" ht="7.9" customHeight="1">
      <c r="AG26" s="739"/>
      <c r="AH26" s="739"/>
      <c r="AI26" s="739"/>
      <c r="AJ26" s="739"/>
      <c r="AK26" s="749"/>
      <c r="AL26" s="749"/>
      <c r="AM26" s="749"/>
      <c r="AN26" s="749"/>
      <c r="AO26" s="749"/>
      <c r="AP26" s="749"/>
      <c r="AQ26" s="749"/>
      <c r="AR26" s="749"/>
      <c r="AS26" s="749"/>
      <c r="AT26" s="749"/>
      <c r="AU26" s="749"/>
      <c r="AV26" s="749"/>
      <c r="AW26" s="749"/>
      <c r="AX26" s="749"/>
      <c r="AY26" s="749"/>
      <c r="AZ26" s="749"/>
      <c r="BA26" s="749"/>
      <c r="BB26" s="749"/>
      <c r="BC26" s="749"/>
      <c r="BD26" s="749"/>
      <c r="BE26" s="749"/>
      <c r="BF26" s="749"/>
      <c r="BG26" s="749"/>
      <c r="BH26" s="749"/>
      <c r="BI26" s="749"/>
      <c r="BJ26" s="749"/>
      <c r="BK26" s="749"/>
      <c r="BL26" s="749"/>
      <c r="BM26" s="749"/>
      <c r="BN26" s="749"/>
      <c r="BO26" s="749"/>
      <c r="BP26" s="749"/>
      <c r="BQ26" s="748"/>
      <c r="BR26" s="748"/>
      <c r="CY26" s="739"/>
      <c r="CZ26" s="739"/>
      <c r="DA26" s="739"/>
      <c r="DB26" s="739"/>
      <c r="DC26" s="739"/>
      <c r="DD26" s="739"/>
      <c r="DE26" s="739"/>
      <c r="DF26" s="739"/>
      <c r="DG26" s="739"/>
      <c r="DH26" s="739"/>
      <c r="DI26" s="739"/>
      <c r="DJ26" s="739"/>
      <c r="DK26" s="739"/>
      <c r="DL26" s="739"/>
      <c r="DM26" s="739"/>
      <c r="DN26" s="739"/>
      <c r="DO26" s="739"/>
      <c r="DP26" s="739"/>
      <c r="DQ26" s="739"/>
      <c r="DR26" s="739"/>
      <c r="DS26" s="739"/>
      <c r="DT26" s="739"/>
      <c r="DU26" s="739"/>
      <c r="DV26" s="739"/>
      <c r="DW26" s="739"/>
      <c r="DX26" s="739"/>
      <c r="DY26" s="739"/>
      <c r="DZ26" s="739"/>
      <c r="EA26" s="739"/>
      <c r="EB26" s="739"/>
      <c r="EC26" s="739"/>
      <c r="ED26" s="739"/>
      <c r="EE26" s="739"/>
      <c r="EF26" s="739"/>
      <c r="EG26" s="739"/>
      <c r="EH26" s="739"/>
      <c r="EI26" s="748"/>
      <c r="EJ26" s="748"/>
      <c r="FQ26" s="739"/>
      <c r="FR26" s="739"/>
      <c r="FS26" s="739"/>
      <c r="FT26" s="739"/>
      <c r="FU26" s="739"/>
      <c r="FV26" s="739"/>
      <c r="FW26" s="739"/>
      <c r="FX26" s="739"/>
      <c r="FY26" s="739"/>
      <c r="FZ26" s="739"/>
      <c r="GA26" s="739"/>
      <c r="GB26" s="739"/>
      <c r="GC26" s="739"/>
      <c r="GD26" s="739"/>
      <c r="GE26" s="739"/>
      <c r="GF26" s="739"/>
      <c r="GG26" s="739"/>
      <c r="GH26" s="739"/>
      <c r="GI26" s="739"/>
      <c r="GJ26" s="739"/>
      <c r="GK26" s="739"/>
      <c r="GL26" s="739"/>
      <c r="GM26" s="739"/>
      <c r="GN26" s="739"/>
      <c r="GO26" s="739"/>
      <c r="GP26" s="739"/>
      <c r="GQ26" s="739"/>
      <c r="GR26" s="739"/>
      <c r="GS26" s="739"/>
      <c r="GT26" s="739"/>
      <c r="GU26" s="739"/>
      <c r="GV26" s="739"/>
      <c r="GW26" s="739"/>
      <c r="GX26" s="739"/>
      <c r="GY26" s="739"/>
      <c r="GZ26" s="739"/>
      <c r="HA26" s="748"/>
      <c r="HB26" s="748"/>
    </row>
    <row r="27" spans="1:210" ht="7.9"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735" t="s">
        <v>53</v>
      </c>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D27" s="735"/>
      <c r="BE27" s="735"/>
      <c r="BF27" s="735"/>
      <c r="BG27" s="735"/>
      <c r="BH27" s="735"/>
      <c r="BI27" s="735"/>
      <c r="BJ27" s="735"/>
      <c r="BM27" s="16"/>
      <c r="BN27" s="1"/>
      <c r="BO27" s="1"/>
      <c r="BP27" s="1"/>
      <c r="BQ27" s="1"/>
      <c r="BR27" s="1"/>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735" t="s">
        <v>53</v>
      </c>
      <c r="CZ27" s="735"/>
      <c r="DA27" s="735"/>
      <c r="DB27" s="735"/>
      <c r="DC27" s="735"/>
      <c r="DD27" s="735"/>
      <c r="DE27" s="735"/>
      <c r="DF27" s="735"/>
      <c r="DG27" s="735"/>
      <c r="DH27" s="735"/>
      <c r="DI27" s="735"/>
      <c r="DJ27" s="735"/>
      <c r="DK27" s="735"/>
      <c r="DL27" s="735"/>
      <c r="DM27" s="735"/>
      <c r="DN27" s="735"/>
      <c r="DO27" s="735"/>
      <c r="DP27" s="735"/>
      <c r="DQ27" s="735"/>
      <c r="DR27" s="735"/>
      <c r="DS27" s="735"/>
      <c r="DT27" s="735"/>
      <c r="DU27" s="735"/>
      <c r="DV27" s="735"/>
      <c r="DW27" s="735"/>
      <c r="DX27" s="735"/>
      <c r="DY27" s="735"/>
      <c r="DZ27" s="735"/>
      <c r="EA27" s="735"/>
      <c r="EB27" s="735"/>
      <c r="EE27" s="16"/>
      <c r="EF27" s="1"/>
      <c r="EG27" s="1"/>
      <c r="EH27" s="1"/>
      <c r="EI27" s="1"/>
      <c r="EJ27" s="1"/>
      <c r="EK27" s="5"/>
      <c r="EL27" s="5"/>
      <c r="EM27" s="5"/>
      <c r="EN27" s="5"/>
      <c r="EO27" s="5"/>
      <c r="EP27" s="5"/>
      <c r="EQ27" s="5"/>
      <c r="ER27" s="5"/>
      <c r="ES27" s="5"/>
      <c r="ET27" s="5"/>
      <c r="EU27" s="5"/>
      <c r="EV27" s="5"/>
      <c r="EW27" s="5"/>
      <c r="EX27" s="5"/>
      <c r="EY27" s="5"/>
      <c r="EZ27" s="5"/>
      <c r="FA27" s="5"/>
      <c r="FB27" s="5"/>
      <c r="FC27" s="5"/>
      <c r="FD27" s="5"/>
      <c r="FE27" s="5"/>
      <c r="FJ27" s="5"/>
      <c r="FK27" s="5"/>
      <c r="FL27" s="5"/>
      <c r="FM27" s="5"/>
      <c r="FN27" s="5"/>
      <c r="FO27" s="5"/>
      <c r="FP27" s="5"/>
      <c r="FQ27" s="735" t="s">
        <v>53</v>
      </c>
      <c r="FR27" s="735"/>
      <c r="FS27" s="735"/>
      <c r="FT27" s="735"/>
      <c r="FU27" s="735"/>
      <c r="FV27" s="735"/>
      <c r="FW27" s="735"/>
      <c r="FX27" s="735"/>
      <c r="FY27" s="735"/>
      <c r="FZ27" s="735"/>
      <c r="GA27" s="735"/>
      <c r="GB27" s="735"/>
      <c r="GC27" s="735"/>
      <c r="GD27" s="735"/>
      <c r="GE27" s="735"/>
      <c r="GF27" s="735"/>
      <c r="GG27" s="735"/>
      <c r="GH27" s="735"/>
      <c r="GI27" s="735"/>
      <c r="GJ27" s="735"/>
      <c r="GK27" s="735"/>
      <c r="GL27" s="735"/>
      <c r="GM27" s="735"/>
      <c r="GN27" s="735"/>
      <c r="GO27" s="735"/>
      <c r="GP27" s="735"/>
      <c r="GQ27" s="735"/>
      <c r="GR27" s="735"/>
      <c r="GS27" s="735"/>
      <c r="GT27" s="735"/>
      <c r="GW27" s="16"/>
      <c r="GX27" s="1"/>
      <c r="GY27" s="1"/>
      <c r="GZ27" s="1"/>
      <c r="HA27" s="1"/>
      <c r="HB27" s="1"/>
    </row>
    <row r="28" spans="1:210" ht="7.9"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735"/>
      <c r="AH28" s="735"/>
      <c r="AI28" s="735"/>
      <c r="AJ28" s="735"/>
      <c r="AK28" s="735"/>
      <c r="AL28" s="735"/>
      <c r="AM28" s="735"/>
      <c r="AN28" s="735"/>
      <c r="AO28" s="735"/>
      <c r="AP28" s="735"/>
      <c r="AQ28" s="735"/>
      <c r="AR28" s="735"/>
      <c r="AS28" s="735"/>
      <c r="AT28" s="735"/>
      <c r="AU28" s="735"/>
      <c r="AV28" s="735"/>
      <c r="AW28" s="735"/>
      <c r="AX28" s="735"/>
      <c r="AY28" s="735"/>
      <c r="AZ28" s="735"/>
      <c r="BA28" s="735"/>
      <c r="BB28" s="735"/>
      <c r="BC28" s="735"/>
      <c r="BD28" s="735"/>
      <c r="BE28" s="735"/>
      <c r="BF28" s="735"/>
      <c r="BG28" s="735"/>
      <c r="BH28" s="735"/>
      <c r="BI28" s="735"/>
      <c r="BJ28" s="735"/>
      <c r="BM28" s="16"/>
      <c r="BN28" s="1"/>
      <c r="BO28" s="1"/>
      <c r="BP28" s="1"/>
      <c r="BQ28" s="1"/>
      <c r="BR28" s="1"/>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735"/>
      <c r="CZ28" s="735"/>
      <c r="DA28" s="735"/>
      <c r="DB28" s="735"/>
      <c r="DC28" s="735"/>
      <c r="DD28" s="735"/>
      <c r="DE28" s="735"/>
      <c r="DF28" s="735"/>
      <c r="DG28" s="735"/>
      <c r="DH28" s="735"/>
      <c r="DI28" s="735"/>
      <c r="DJ28" s="735"/>
      <c r="DK28" s="735"/>
      <c r="DL28" s="735"/>
      <c r="DM28" s="735"/>
      <c r="DN28" s="735"/>
      <c r="DO28" s="735"/>
      <c r="DP28" s="735"/>
      <c r="DQ28" s="735"/>
      <c r="DR28" s="735"/>
      <c r="DS28" s="735"/>
      <c r="DT28" s="735"/>
      <c r="DU28" s="735"/>
      <c r="DV28" s="735"/>
      <c r="DW28" s="735"/>
      <c r="DX28" s="735"/>
      <c r="DY28" s="735"/>
      <c r="DZ28" s="735"/>
      <c r="EA28" s="735"/>
      <c r="EB28" s="735"/>
      <c r="EE28" s="16"/>
      <c r="EF28" s="1"/>
      <c r="EG28" s="1"/>
      <c r="EH28" s="1"/>
      <c r="EI28" s="1"/>
      <c r="EJ28" s="1"/>
      <c r="EK28" s="5"/>
      <c r="EL28" s="5"/>
      <c r="EM28" s="5"/>
      <c r="EN28" s="5"/>
      <c r="EO28" s="5"/>
      <c r="EP28" s="5"/>
      <c r="EQ28" s="5"/>
      <c r="ER28" s="5"/>
      <c r="ES28" s="5"/>
      <c r="ET28" s="5"/>
      <c r="EU28" s="5"/>
      <c r="EV28" s="5"/>
      <c r="EW28" s="5"/>
      <c r="EX28" s="5"/>
      <c r="EY28" s="5"/>
      <c r="EZ28" s="5"/>
      <c r="FA28" s="5"/>
      <c r="FB28" s="5"/>
      <c r="FC28" s="5"/>
      <c r="FD28" s="5"/>
      <c r="FE28" s="5"/>
      <c r="FJ28" s="5"/>
      <c r="FK28" s="5"/>
      <c r="FL28" s="5"/>
      <c r="FM28" s="5"/>
      <c r="FN28" s="5"/>
      <c r="FO28" s="5"/>
      <c r="FP28" s="5"/>
      <c r="FQ28" s="735"/>
      <c r="FR28" s="735"/>
      <c r="FS28" s="735"/>
      <c r="FT28" s="735"/>
      <c r="FU28" s="735"/>
      <c r="FV28" s="735"/>
      <c r="FW28" s="735"/>
      <c r="FX28" s="735"/>
      <c r="FY28" s="735"/>
      <c r="FZ28" s="735"/>
      <c r="GA28" s="735"/>
      <c r="GB28" s="735"/>
      <c r="GC28" s="735"/>
      <c r="GD28" s="735"/>
      <c r="GE28" s="735"/>
      <c r="GF28" s="735"/>
      <c r="GG28" s="735"/>
      <c r="GH28" s="735"/>
      <c r="GI28" s="735"/>
      <c r="GJ28" s="735"/>
      <c r="GK28" s="735"/>
      <c r="GL28" s="735"/>
      <c r="GM28" s="735"/>
      <c r="GN28" s="735"/>
      <c r="GO28" s="735"/>
      <c r="GP28" s="735"/>
      <c r="GQ28" s="735"/>
      <c r="GR28" s="735"/>
      <c r="GS28" s="735"/>
      <c r="GT28" s="735"/>
      <c r="GW28" s="16"/>
      <c r="GX28" s="1"/>
      <c r="GY28" s="1"/>
      <c r="GZ28" s="1"/>
      <c r="HA28" s="1"/>
      <c r="HB28" s="1"/>
    </row>
    <row r="29" spans="1:210" ht="7.9" customHeight="1">
      <c r="AG29" s="735" t="s">
        <v>11</v>
      </c>
      <c r="AH29" s="735"/>
      <c r="AI29" s="735"/>
      <c r="AJ29" s="735"/>
      <c r="AK29" s="735"/>
      <c r="AL29" s="735"/>
      <c r="AM29" s="735"/>
      <c r="AN29" s="735"/>
      <c r="AO29" s="739" t="s">
        <v>64</v>
      </c>
      <c r="AP29" s="739"/>
      <c r="AQ29" s="737">
        <f>'現状変更 入力シート'!C5</f>
        <v>0</v>
      </c>
      <c r="AR29" s="737"/>
      <c r="AS29" s="737"/>
      <c r="AT29" s="737"/>
      <c r="AU29" s="737"/>
      <c r="AV29" s="737"/>
      <c r="AW29" s="739" t="s">
        <v>65</v>
      </c>
      <c r="AX29" s="739"/>
      <c r="AY29" s="737">
        <f>'現状変更 入力シート'!E5</f>
        <v>0</v>
      </c>
      <c r="AZ29" s="737"/>
      <c r="BA29" s="737"/>
      <c r="BB29" s="737"/>
      <c r="BC29" s="737"/>
      <c r="BD29" s="737"/>
      <c r="BE29" s="739" t="s">
        <v>66</v>
      </c>
      <c r="BF29" s="739"/>
      <c r="BG29" s="737">
        <f>'現状変更 入力シート'!G5</f>
        <v>0</v>
      </c>
      <c r="BH29" s="737"/>
      <c r="BI29" s="737"/>
      <c r="BJ29" s="737"/>
      <c r="BK29" s="737"/>
      <c r="BL29" s="737"/>
      <c r="BM29" s="737"/>
      <c r="BN29" s="1"/>
      <c r="BO29" s="1"/>
      <c r="BP29" s="1"/>
      <c r="BQ29" s="1"/>
      <c r="BR29" s="1"/>
      <c r="CY29" s="735" t="s">
        <v>11</v>
      </c>
      <c r="CZ29" s="735"/>
      <c r="DA29" s="735"/>
      <c r="DB29" s="735"/>
      <c r="DC29" s="735"/>
      <c r="DD29" s="735"/>
      <c r="DE29" s="735"/>
      <c r="DF29" s="735"/>
      <c r="DG29" s="739" t="s">
        <v>64</v>
      </c>
      <c r="DH29" s="739"/>
      <c r="DI29" s="737">
        <f>'現状変更 入力シート'!C5</f>
        <v>0</v>
      </c>
      <c r="DJ29" s="737"/>
      <c r="DK29" s="737"/>
      <c r="DL29" s="737"/>
      <c r="DM29" s="737"/>
      <c r="DN29" s="737"/>
      <c r="DO29" s="739" t="s">
        <v>65</v>
      </c>
      <c r="DP29" s="739"/>
      <c r="DQ29" s="737">
        <f>'現状変更 入力シート'!E5</f>
        <v>0</v>
      </c>
      <c r="DR29" s="737"/>
      <c r="DS29" s="737"/>
      <c r="DT29" s="737"/>
      <c r="DU29" s="737"/>
      <c r="DV29" s="737"/>
      <c r="DW29" s="739" t="s">
        <v>66</v>
      </c>
      <c r="DX29" s="739"/>
      <c r="DY29" s="737">
        <f>'現状変更 入力シート'!G5</f>
        <v>0</v>
      </c>
      <c r="DZ29" s="737"/>
      <c r="EA29" s="737"/>
      <c r="EB29" s="737"/>
      <c r="EC29" s="737"/>
      <c r="ED29" s="737"/>
      <c r="EE29" s="737"/>
      <c r="EF29" s="1"/>
      <c r="EG29" s="1"/>
      <c r="EH29" s="1"/>
      <c r="EI29" s="1"/>
      <c r="EJ29" s="1"/>
      <c r="FQ29" s="735" t="s">
        <v>11</v>
      </c>
      <c r="FR29" s="735"/>
      <c r="FS29" s="735"/>
      <c r="FT29" s="735"/>
      <c r="FU29" s="735"/>
      <c r="FV29" s="735"/>
      <c r="FW29" s="735"/>
      <c r="FX29" s="735"/>
      <c r="FY29" s="739" t="s">
        <v>64</v>
      </c>
      <c r="FZ29" s="739"/>
      <c r="GA29" s="737">
        <f>'現状変更 入力シート'!C5</f>
        <v>0</v>
      </c>
      <c r="GB29" s="737"/>
      <c r="GC29" s="737"/>
      <c r="GD29" s="737"/>
      <c r="GE29" s="737"/>
      <c r="GF29" s="737"/>
      <c r="GG29" s="739" t="s">
        <v>65</v>
      </c>
      <c r="GH29" s="739"/>
      <c r="GI29" s="737">
        <f>'現状変更 入力シート'!E5</f>
        <v>0</v>
      </c>
      <c r="GJ29" s="737"/>
      <c r="GK29" s="737"/>
      <c r="GL29" s="737"/>
      <c r="GM29" s="737"/>
      <c r="GN29" s="737"/>
      <c r="GO29" s="739" t="s">
        <v>66</v>
      </c>
      <c r="GP29" s="739"/>
      <c r="GQ29" s="737">
        <f>'現状変更 入力シート'!G5</f>
        <v>0</v>
      </c>
      <c r="GR29" s="737"/>
      <c r="GS29" s="737"/>
      <c r="GT29" s="737"/>
      <c r="GU29" s="737"/>
      <c r="GV29" s="737"/>
      <c r="GW29" s="737"/>
      <c r="GX29" s="1"/>
      <c r="GY29" s="1"/>
      <c r="GZ29" s="1"/>
      <c r="HA29" s="1"/>
      <c r="HB29" s="1"/>
    </row>
    <row r="30" spans="1:210" ht="7.9" customHeight="1">
      <c r="AG30" s="735"/>
      <c r="AH30" s="735"/>
      <c r="AI30" s="735"/>
      <c r="AJ30" s="735"/>
      <c r="AK30" s="735"/>
      <c r="AL30" s="735"/>
      <c r="AM30" s="735"/>
      <c r="AN30" s="735"/>
      <c r="AO30" s="739"/>
      <c r="AP30" s="739"/>
      <c r="AQ30" s="737"/>
      <c r="AR30" s="737"/>
      <c r="AS30" s="737"/>
      <c r="AT30" s="737"/>
      <c r="AU30" s="737"/>
      <c r="AV30" s="737"/>
      <c r="AW30" s="739"/>
      <c r="AX30" s="739"/>
      <c r="AY30" s="737"/>
      <c r="AZ30" s="737"/>
      <c r="BA30" s="737"/>
      <c r="BB30" s="737"/>
      <c r="BC30" s="737"/>
      <c r="BD30" s="737"/>
      <c r="BE30" s="739"/>
      <c r="BF30" s="739"/>
      <c r="BG30" s="737"/>
      <c r="BH30" s="737"/>
      <c r="BI30" s="737"/>
      <c r="BJ30" s="737"/>
      <c r="BK30" s="737"/>
      <c r="BL30" s="737"/>
      <c r="BM30" s="737"/>
      <c r="CY30" s="735"/>
      <c r="CZ30" s="735"/>
      <c r="DA30" s="735"/>
      <c r="DB30" s="735"/>
      <c r="DC30" s="735"/>
      <c r="DD30" s="735"/>
      <c r="DE30" s="735"/>
      <c r="DF30" s="735"/>
      <c r="DG30" s="739"/>
      <c r="DH30" s="739"/>
      <c r="DI30" s="737"/>
      <c r="DJ30" s="737"/>
      <c r="DK30" s="737"/>
      <c r="DL30" s="737"/>
      <c r="DM30" s="737"/>
      <c r="DN30" s="737"/>
      <c r="DO30" s="739"/>
      <c r="DP30" s="739"/>
      <c r="DQ30" s="737"/>
      <c r="DR30" s="737"/>
      <c r="DS30" s="737"/>
      <c r="DT30" s="737"/>
      <c r="DU30" s="737"/>
      <c r="DV30" s="737"/>
      <c r="DW30" s="739"/>
      <c r="DX30" s="739"/>
      <c r="DY30" s="737"/>
      <c r="DZ30" s="737"/>
      <c r="EA30" s="737"/>
      <c r="EB30" s="737"/>
      <c r="EC30" s="737"/>
      <c r="ED30" s="737"/>
      <c r="EE30" s="737"/>
      <c r="FQ30" s="735"/>
      <c r="FR30" s="735"/>
      <c r="FS30" s="735"/>
      <c r="FT30" s="735"/>
      <c r="FU30" s="735"/>
      <c r="FV30" s="735"/>
      <c r="FW30" s="735"/>
      <c r="FX30" s="735"/>
      <c r="FY30" s="739"/>
      <c r="FZ30" s="739"/>
      <c r="GA30" s="737"/>
      <c r="GB30" s="737"/>
      <c r="GC30" s="737"/>
      <c r="GD30" s="737"/>
      <c r="GE30" s="737"/>
      <c r="GF30" s="737"/>
      <c r="GG30" s="739"/>
      <c r="GH30" s="739"/>
      <c r="GI30" s="737"/>
      <c r="GJ30" s="737"/>
      <c r="GK30" s="737"/>
      <c r="GL30" s="737"/>
      <c r="GM30" s="737"/>
      <c r="GN30" s="737"/>
      <c r="GO30" s="739"/>
      <c r="GP30" s="739"/>
      <c r="GQ30" s="737"/>
      <c r="GR30" s="737"/>
      <c r="GS30" s="737"/>
      <c r="GT30" s="737"/>
      <c r="GU30" s="737"/>
      <c r="GV30" s="737"/>
      <c r="GW30" s="737"/>
    </row>
    <row r="31" spans="1:210" ht="7.9" customHeight="1">
      <c r="AV31" s="14"/>
    </row>
    <row r="32" spans="1:210" ht="7.9" customHeight="1">
      <c r="FH32" s="755" t="str">
        <f>IF('現状変更 入力シート'!C32="完了","完了",IF('現状変更 入力シート'!C32="中止","中止","完了
中止"))</f>
        <v>完了</v>
      </c>
      <c r="FI32" s="755"/>
      <c r="FJ32" s="755"/>
      <c r="FK32" s="755"/>
    </row>
    <row r="33" spans="3:210" ht="7.9" customHeight="1">
      <c r="EP33" s="739" t="s">
        <v>82</v>
      </c>
      <c r="EQ33" s="739"/>
      <c r="ER33" s="739"/>
      <c r="ES33" s="739"/>
      <c r="ET33" s="739"/>
      <c r="EU33" s="739"/>
      <c r="EV33" s="739"/>
      <c r="EW33" s="739"/>
      <c r="EX33" s="739"/>
      <c r="EY33" s="739"/>
      <c r="EZ33" s="739"/>
      <c r="FA33" s="739"/>
      <c r="FB33" s="739"/>
      <c r="FC33" s="739"/>
      <c r="FD33" s="739"/>
      <c r="FE33" s="739"/>
      <c r="FF33" s="739"/>
      <c r="FG33" s="739"/>
      <c r="FH33" s="755"/>
      <c r="FI33" s="755"/>
      <c r="FJ33" s="755"/>
      <c r="FK33" s="755"/>
      <c r="FL33" s="746" t="s">
        <v>160</v>
      </c>
      <c r="FM33" s="746"/>
      <c r="FN33" s="746"/>
      <c r="FO33" s="746"/>
      <c r="FP33" s="746"/>
      <c r="FQ33" s="746"/>
      <c r="FR33" s="746"/>
      <c r="FS33" s="746"/>
      <c r="FT33" s="746"/>
      <c r="FU33" s="746"/>
      <c r="FV33" s="746"/>
      <c r="FW33" s="746"/>
      <c r="FX33" s="746"/>
      <c r="FY33" s="746"/>
      <c r="FZ33" s="746"/>
      <c r="GA33" s="746"/>
      <c r="GB33" s="746"/>
      <c r="GC33" s="746"/>
      <c r="GD33" s="746"/>
      <c r="GE33" s="746"/>
      <c r="GF33" s="746"/>
      <c r="GG33" s="746"/>
      <c r="GH33" s="746"/>
      <c r="GI33" s="746"/>
      <c r="GJ33" s="746"/>
      <c r="GK33" s="746"/>
      <c r="GL33" s="746"/>
      <c r="GM33" s="746"/>
      <c r="GN33" s="746"/>
      <c r="GO33" s="746"/>
      <c r="GP33" s="746"/>
      <c r="GQ33" s="746"/>
      <c r="GR33" s="746"/>
      <c r="GS33" s="746"/>
      <c r="GT33" s="746"/>
      <c r="GU33" s="746"/>
      <c r="GV33" s="746"/>
      <c r="GW33" s="746"/>
      <c r="GX33" s="746"/>
      <c r="GY33" s="746"/>
      <c r="GZ33" s="746"/>
      <c r="HA33" s="746"/>
      <c r="HB33" s="746"/>
    </row>
    <row r="34" spans="3:210" ht="7.9" customHeight="1">
      <c r="EP34" s="739"/>
      <c r="EQ34" s="739"/>
      <c r="ER34" s="739"/>
      <c r="ES34" s="739"/>
      <c r="ET34" s="739"/>
      <c r="EU34" s="739"/>
      <c r="EV34" s="739"/>
      <c r="EW34" s="739"/>
      <c r="EX34" s="739"/>
      <c r="EY34" s="739"/>
      <c r="EZ34" s="739"/>
      <c r="FA34" s="739"/>
      <c r="FB34" s="739"/>
      <c r="FC34" s="739"/>
      <c r="FD34" s="739"/>
      <c r="FE34" s="739"/>
      <c r="FF34" s="739"/>
      <c r="FG34" s="739"/>
      <c r="FH34" s="755"/>
      <c r="FI34" s="755"/>
      <c r="FJ34" s="755"/>
      <c r="FK34" s="755"/>
      <c r="FL34" s="746"/>
      <c r="FM34" s="746"/>
      <c r="FN34" s="746"/>
      <c r="FO34" s="746"/>
      <c r="FP34" s="746"/>
      <c r="FQ34" s="746"/>
      <c r="FR34" s="746"/>
      <c r="FS34" s="746"/>
      <c r="FT34" s="746"/>
      <c r="FU34" s="746"/>
      <c r="FV34" s="746"/>
      <c r="FW34" s="746"/>
      <c r="FX34" s="746"/>
      <c r="FY34" s="746"/>
      <c r="FZ34" s="746"/>
      <c r="GA34" s="746"/>
      <c r="GB34" s="746"/>
      <c r="GC34" s="746"/>
      <c r="GD34" s="746"/>
      <c r="GE34" s="746"/>
      <c r="GF34" s="746"/>
      <c r="GG34" s="746"/>
      <c r="GH34" s="746"/>
      <c r="GI34" s="746"/>
      <c r="GJ34" s="746"/>
      <c r="GK34" s="746"/>
      <c r="GL34" s="746"/>
      <c r="GM34" s="746"/>
      <c r="GN34" s="746"/>
      <c r="GO34" s="746"/>
      <c r="GP34" s="746"/>
      <c r="GQ34" s="746"/>
      <c r="GR34" s="746"/>
      <c r="GS34" s="746"/>
      <c r="GT34" s="746"/>
      <c r="GU34" s="746"/>
      <c r="GV34" s="746"/>
      <c r="GW34" s="746"/>
      <c r="GX34" s="746"/>
      <c r="GY34" s="746"/>
      <c r="GZ34" s="746"/>
      <c r="HA34" s="746"/>
      <c r="HB34" s="746"/>
    </row>
    <row r="35" spans="3:210" ht="7.9" customHeight="1">
      <c r="C35" s="746" t="s">
        <v>54</v>
      </c>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746"/>
      <c r="AZ35" s="746"/>
      <c r="BA35" s="746"/>
      <c r="BB35" s="746"/>
      <c r="BC35" s="746"/>
      <c r="BD35" s="746"/>
      <c r="BE35" s="746"/>
      <c r="BF35" s="746"/>
      <c r="BG35" s="746"/>
      <c r="BH35" s="746"/>
      <c r="BI35" s="746"/>
      <c r="BJ35" s="746"/>
      <c r="BK35" s="746"/>
      <c r="BL35" s="746"/>
      <c r="BM35" s="746"/>
      <c r="BN35" s="746"/>
      <c r="BO35" s="746"/>
      <c r="BP35" s="746"/>
      <c r="BQ35" s="746"/>
      <c r="BR35" s="746"/>
      <c r="BU35" s="746" t="s">
        <v>72</v>
      </c>
      <c r="BV35" s="746"/>
      <c r="BW35" s="746"/>
      <c r="BX35" s="746"/>
      <c r="BY35" s="746"/>
      <c r="BZ35" s="746"/>
      <c r="CA35" s="746"/>
      <c r="CB35" s="746"/>
      <c r="CC35" s="746"/>
      <c r="CD35" s="746"/>
      <c r="CE35" s="746"/>
      <c r="CF35" s="746"/>
      <c r="CG35" s="746"/>
      <c r="CH35" s="746"/>
      <c r="CI35" s="746"/>
      <c r="CJ35" s="746"/>
      <c r="CK35" s="746"/>
      <c r="CL35" s="746"/>
      <c r="CM35" s="746"/>
      <c r="CN35" s="746"/>
      <c r="CO35" s="746"/>
      <c r="CP35" s="746"/>
      <c r="CQ35" s="746"/>
      <c r="CR35" s="746"/>
      <c r="CS35" s="746"/>
      <c r="CT35" s="746"/>
      <c r="CU35" s="746"/>
      <c r="CV35" s="746"/>
      <c r="CW35" s="746"/>
      <c r="CX35" s="746"/>
      <c r="CY35" s="746"/>
      <c r="CZ35" s="746"/>
      <c r="DA35" s="746"/>
      <c r="DB35" s="746"/>
      <c r="DC35" s="746"/>
      <c r="DD35" s="746"/>
      <c r="DE35" s="746"/>
      <c r="DF35" s="746"/>
      <c r="DG35" s="746"/>
      <c r="DH35" s="746"/>
      <c r="DI35" s="746"/>
      <c r="DJ35" s="746"/>
      <c r="DK35" s="746"/>
      <c r="DL35" s="746"/>
      <c r="DM35" s="746"/>
      <c r="DN35" s="746"/>
      <c r="DO35" s="746"/>
      <c r="DP35" s="746"/>
      <c r="DQ35" s="746"/>
      <c r="DR35" s="746"/>
      <c r="DS35" s="746"/>
      <c r="DT35" s="746"/>
      <c r="DU35" s="746"/>
      <c r="DV35" s="746"/>
      <c r="DW35" s="746"/>
      <c r="DX35" s="746"/>
      <c r="DY35" s="746"/>
      <c r="DZ35" s="746"/>
      <c r="EA35" s="746"/>
      <c r="EB35" s="746"/>
      <c r="EC35" s="746"/>
      <c r="ED35" s="746"/>
      <c r="EE35" s="746"/>
      <c r="EF35" s="746"/>
      <c r="EG35" s="746"/>
      <c r="EH35" s="746"/>
      <c r="EI35" s="746"/>
      <c r="EJ35" s="10"/>
      <c r="FH35" s="755"/>
      <c r="FI35" s="755"/>
      <c r="FJ35" s="755"/>
      <c r="FK35" s="755"/>
    </row>
    <row r="36" spans="3:210" ht="7.9" customHeight="1">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c r="AX36" s="746"/>
      <c r="AY36" s="746"/>
      <c r="AZ36" s="746"/>
      <c r="BA36" s="746"/>
      <c r="BB36" s="746"/>
      <c r="BC36" s="746"/>
      <c r="BD36" s="746"/>
      <c r="BE36" s="746"/>
      <c r="BF36" s="746"/>
      <c r="BG36" s="746"/>
      <c r="BH36" s="746"/>
      <c r="BI36" s="746"/>
      <c r="BJ36" s="746"/>
      <c r="BK36" s="746"/>
      <c r="BL36" s="746"/>
      <c r="BM36" s="746"/>
      <c r="BN36" s="746"/>
      <c r="BO36" s="746"/>
      <c r="BP36" s="746"/>
      <c r="BQ36" s="746"/>
      <c r="BR36" s="746"/>
      <c r="BU36" s="746"/>
      <c r="BV36" s="746"/>
      <c r="BW36" s="746"/>
      <c r="BX36" s="746"/>
      <c r="BY36" s="746"/>
      <c r="BZ36" s="746"/>
      <c r="CA36" s="746"/>
      <c r="CB36" s="746"/>
      <c r="CC36" s="746"/>
      <c r="CD36" s="746"/>
      <c r="CE36" s="746"/>
      <c r="CF36" s="746"/>
      <c r="CG36" s="746"/>
      <c r="CH36" s="746"/>
      <c r="CI36" s="746"/>
      <c r="CJ36" s="746"/>
      <c r="CK36" s="746"/>
      <c r="CL36" s="746"/>
      <c r="CM36" s="746"/>
      <c r="CN36" s="746"/>
      <c r="CO36" s="746"/>
      <c r="CP36" s="746"/>
      <c r="CQ36" s="746"/>
      <c r="CR36" s="746"/>
      <c r="CS36" s="746"/>
      <c r="CT36" s="746"/>
      <c r="CU36" s="746"/>
      <c r="CV36" s="746"/>
      <c r="CW36" s="746"/>
      <c r="CX36" s="746"/>
      <c r="CY36" s="746"/>
      <c r="CZ36" s="746"/>
      <c r="DA36" s="746"/>
      <c r="DB36" s="746"/>
      <c r="DC36" s="746"/>
      <c r="DD36" s="746"/>
      <c r="DE36" s="746"/>
      <c r="DF36" s="746"/>
      <c r="DG36" s="746"/>
      <c r="DH36" s="746"/>
      <c r="DI36" s="746"/>
      <c r="DJ36" s="746"/>
      <c r="DK36" s="746"/>
      <c r="DL36" s="746"/>
      <c r="DM36" s="746"/>
      <c r="DN36" s="746"/>
      <c r="DO36" s="746"/>
      <c r="DP36" s="746"/>
      <c r="DQ36" s="746"/>
      <c r="DR36" s="746"/>
      <c r="DS36" s="746"/>
      <c r="DT36" s="746"/>
      <c r="DU36" s="746"/>
      <c r="DV36" s="746"/>
      <c r="DW36" s="746"/>
      <c r="DX36" s="746"/>
      <c r="DY36" s="746"/>
      <c r="DZ36" s="746"/>
      <c r="EA36" s="746"/>
      <c r="EB36" s="746"/>
      <c r="EC36" s="746"/>
      <c r="ED36" s="746"/>
      <c r="EE36" s="746"/>
      <c r="EF36" s="746"/>
      <c r="EG36" s="746"/>
      <c r="EH36" s="746"/>
      <c r="EI36" s="746"/>
      <c r="EJ36" s="10"/>
      <c r="EM36" s="746" t="s">
        <v>159</v>
      </c>
      <c r="EN36" s="746"/>
      <c r="EO36" s="746"/>
      <c r="EP36" s="746"/>
      <c r="EQ36" s="746"/>
      <c r="ER36" s="746"/>
      <c r="ES36" s="746"/>
      <c r="ET36" s="746"/>
      <c r="EU36" s="746"/>
      <c r="EV36" s="746"/>
      <c r="EW36" s="746"/>
      <c r="EX36" s="746"/>
      <c r="EY36" s="746"/>
      <c r="EZ36" s="746"/>
      <c r="FA36" s="746"/>
      <c r="FB36" s="746"/>
      <c r="FC36" s="746"/>
      <c r="FD36" s="746"/>
      <c r="FE36" s="746"/>
      <c r="FF36" s="746"/>
      <c r="FG36" s="746"/>
      <c r="FH36" s="746"/>
      <c r="FI36" s="746"/>
      <c r="FJ36" s="746"/>
      <c r="FK36" s="746"/>
      <c r="FL36" s="746"/>
      <c r="FM36" s="746"/>
      <c r="FN36" s="746"/>
      <c r="FO36" s="746"/>
      <c r="FP36" s="746"/>
      <c r="FQ36" s="746"/>
      <c r="FR36" s="746"/>
      <c r="FS36" s="746"/>
      <c r="FT36" s="746"/>
      <c r="FU36" s="746"/>
      <c r="FV36" s="746"/>
      <c r="FW36" s="746"/>
      <c r="FX36" s="746"/>
      <c r="FY36" s="746"/>
      <c r="FZ36" s="746"/>
      <c r="GA36" s="746"/>
      <c r="GB36" s="746"/>
      <c r="GC36" s="746"/>
      <c r="GD36" s="746"/>
      <c r="GE36" s="746"/>
      <c r="GF36" s="746"/>
      <c r="GG36" s="746"/>
      <c r="GH36" s="746"/>
      <c r="GI36" s="746"/>
      <c r="GJ36" s="746"/>
      <c r="GK36" s="746"/>
      <c r="GL36" s="746"/>
      <c r="GM36" s="746"/>
      <c r="GN36" s="746"/>
      <c r="GO36" s="746"/>
      <c r="GP36" s="746"/>
      <c r="GQ36" s="746"/>
      <c r="GR36" s="746"/>
      <c r="GS36" s="746"/>
      <c r="GT36" s="746"/>
      <c r="GU36" s="746"/>
      <c r="GV36" s="746"/>
      <c r="GW36" s="746"/>
      <c r="GX36" s="746"/>
      <c r="GY36" s="746"/>
      <c r="GZ36" s="746"/>
      <c r="HA36" s="746"/>
      <c r="HB36" s="746"/>
    </row>
    <row r="37" spans="3:210" ht="7.9" customHeight="1">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746"/>
      <c r="AT37" s="746"/>
      <c r="AU37" s="746"/>
      <c r="AV37" s="746"/>
      <c r="AW37" s="746"/>
      <c r="AX37" s="746"/>
      <c r="AY37" s="746"/>
      <c r="AZ37" s="746"/>
      <c r="BA37" s="746"/>
      <c r="BB37" s="746"/>
      <c r="BC37" s="746"/>
      <c r="BD37" s="746"/>
      <c r="BE37" s="746"/>
      <c r="BF37" s="746"/>
      <c r="BG37" s="746"/>
      <c r="BH37" s="746"/>
      <c r="BI37" s="746"/>
      <c r="BJ37" s="746"/>
      <c r="BK37" s="746"/>
      <c r="BL37" s="746"/>
      <c r="BM37" s="746"/>
      <c r="BN37" s="746"/>
      <c r="BO37" s="746"/>
      <c r="BP37" s="746"/>
      <c r="BQ37" s="746"/>
      <c r="BR37" s="746"/>
      <c r="BU37" s="746"/>
      <c r="BV37" s="746"/>
      <c r="BW37" s="746"/>
      <c r="BX37" s="746"/>
      <c r="BY37" s="746"/>
      <c r="BZ37" s="746"/>
      <c r="CA37" s="746"/>
      <c r="CB37" s="746"/>
      <c r="CC37" s="746"/>
      <c r="CD37" s="746"/>
      <c r="CE37" s="746"/>
      <c r="CF37" s="746"/>
      <c r="CG37" s="746"/>
      <c r="CH37" s="746"/>
      <c r="CI37" s="746"/>
      <c r="CJ37" s="746"/>
      <c r="CK37" s="746"/>
      <c r="CL37" s="746"/>
      <c r="CM37" s="746"/>
      <c r="CN37" s="746"/>
      <c r="CO37" s="746"/>
      <c r="CP37" s="746"/>
      <c r="CQ37" s="746"/>
      <c r="CR37" s="746"/>
      <c r="CS37" s="746"/>
      <c r="CT37" s="746"/>
      <c r="CU37" s="746"/>
      <c r="CV37" s="746"/>
      <c r="CW37" s="746"/>
      <c r="CX37" s="746"/>
      <c r="CY37" s="746"/>
      <c r="CZ37" s="746"/>
      <c r="DA37" s="746"/>
      <c r="DB37" s="746"/>
      <c r="DC37" s="746"/>
      <c r="DD37" s="746"/>
      <c r="DE37" s="746"/>
      <c r="DF37" s="746"/>
      <c r="DG37" s="746"/>
      <c r="DH37" s="746"/>
      <c r="DI37" s="746"/>
      <c r="DJ37" s="746"/>
      <c r="DK37" s="746"/>
      <c r="DL37" s="746"/>
      <c r="DM37" s="746"/>
      <c r="DN37" s="746"/>
      <c r="DO37" s="746"/>
      <c r="DP37" s="746"/>
      <c r="DQ37" s="746"/>
      <c r="DR37" s="746"/>
      <c r="DS37" s="746"/>
      <c r="DT37" s="746"/>
      <c r="DU37" s="746"/>
      <c r="DV37" s="746"/>
      <c r="DW37" s="746"/>
      <c r="DX37" s="746"/>
      <c r="DY37" s="746"/>
      <c r="DZ37" s="746"/>
      <c r="EA37" s="746"/>
      <c r="EB37" s="746"/>
      <c r="EC37" s="746"/>
      <c r="ED37" s="746"/>
      <c r="EE37" s="746"/>
      <c r="EF37" s="746"/>
      <c r="EG37" s="746"/>
      <c r="EH37" s="746"/>
      <c r="EI37" s="746"/>
      <c r="EJ37" s="10"/>
      <c r="EM37" s="746"/>
      <c r="EN37" s="746"/>
      <c r="EO37" s="746"/>
      <c r="EP37" s="746"/>
      <c r="EQ37" s="746"/>
      <c r="ER37" s="746"/>
      <c r="ES37" s="746"/>
      <c r="ET37" s="746"/>
      <c r="EU37" s="746"/>
      <c r="EV37" s="746"/>
      <c r="EW37" s="746"/>
      <c r="EX37" s="746"/>
      <c r="EY37" s="746"/>
      <c r="EZ37" s="746"/>
      <c r="FA37" s="746"/>
      <c r="FB37" s="746"/>
      <c r="FC37" s="746"/>
      <c r="FD37" s="746"/>
      <c r="FE37" s="746"/>
      <c r="FF37" s="746"/>
      <c r="FG37" s="746"/>
      <c r="FH37" s="746"/>
      <c r="FI37" s="746"/>
      <c r="FJ37" s="746"/>
      <c r="FK37" s="746"/>
      <c r="FL37" s="746"/>
      <c r="FM37" s="746"/>
      <c r="FN37" s="746"/>
      <c r="FO37" s="746"/>
      <c r="FP37" s="746"/>
      <c r="FQ37" s="746"/>
      <c r="FR37" s="746"/>
      <c r="FS37" s="746"/>
      <c r="FT37" s="746"/>
      <c r="FU37" s="746"/>
      <c r="FV37" s="746"/>
      <c r="FW37" s="746"/>
      <c r="FX37" s="746"/>
      <c r="FY37" s="746"/>
      <c r="FZ37" s="746"/>
      <c r="GA37" s="746"/>
      <c r="GB37" s="746"/>
      <c r="GC37" s="746"/>
      <c r="GD37" s="746"/>
      <c r="GE37" s="746"/>
      <c r="GF37" s="746"/>
      <c r="GG37" s="746"/>
      <c r="GH37" s="746"/>
      <c r="GI37" s="746"/>
      <c r="GJ37" s="746"/>
      <c r="GK37" s="746"/>
      <c r="GL37" s="746"/>
      <c r="GM37" s="746"/>
      <c r="GN37" s="746"/>
      <c r="GO37" s="746"/>
      <c r="GP37" s="746"/>
      <c r="GQ37" s="746"/>
      <c r="GR37" s="746"/>
      <c r="GS37" s="746"/>
      <c r="GT37" s="746"/>
      <c r="GU37" s="746"/>
      <c r="GV37" s="746"/>
      <c r="GW37" s="746"/>
      <c r="GX37" s="746"/>
      <c r="GY37" s="746"/>
      <c r="GZ37" s="746"/>
      <c r="HA37" s="746"/>
      <c r="HB37" s="746"/>
    </row>
    <row r="38" spans="3:210" ht="7.9" customHeight="1">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c r="AX38" s="746"/>
      <c r="AY38" s="746"/>
      <c r="AZ38" s="746"/>
      <c r="BA38" s="746"/>
      <c r="BB38" s="746"/>
      <c r="BC38" s="746"/>
      <c r="BD38" s="746"/>
      <c r="BE38" s="746"/>
      <c r="BF38" s="746"/>
      <c r="BG38" s="746"/>
      <c r="BH38" s="746"/>
      <c r="BI38" s="746"/>
      <c r="BJ38" s="746"/>
      <c r="BK38" s="746"/>
      <c r="BL38" s="746"/>
      <c r="BM38" s="746"/>
      <c r="BN38" s="746"/>
      <c r="BO38" s="746"/>
      <c r="BP38" s="746"/>
      <c r="BQ38" s="746"/>
      <c r="BR38" s="746"/>
      <c r="BU38" s="746"/>
      <c r="BV38" s="746"/>
      <c r="BW38" s="746"/>
      <c r="BX38" s="746"/>
      <c r="BY38" s="746"/>
      <c r="BZ38" s="746"/>
      <c r="CA38" s="746"/>
      <c r="CB38" s="746"/>
      <c r="CC38" s="746"/>
      <c r="CD38" s="746"/>
      <c r="CE38" s="746"/>
      <c r="CF38" s="746"/>
      <c r="CG38" s="746"/>
      <c r="CH38" s="746"/>
      <c r="CI38" s="746"/>
      <c r="CJ38" s="746"/>
      <c r="CK38" s="746"/>
      <c r="CL38" s="746"/>
      <c r="CM38" s="746"/>
      <c r="CN38" s="746"/>
      <c r="CO38" s="746"/>
      <c r="CP38" s="746"/>
      <c r="CQ38" s="746"/>
      <c r="CR38" s="746"/>
      <c r="CS38" s="746"/>
      <c r="CT38" s="746"/>
      <c r="CU38" s="746"/>
      <c r="CV38" s="746"/>
      <c r="CW38" s="746"/>
      <c r="CX38" s="746"/>
      <c r="CY38" s="746"/>
      <c r="CZ38" s="746"/>
      <c r="DA38" s="746"/>
      <c r="DB38" s="746"/>
      <c r="DC38" s="746"/>
      <c r="DD38" s="746"/>
      <c r="DE38" s="746"/>
      <c r="DF38" s="746"/>
      <c r="DG38" s="746"/>
      <c r="DH38" s="746"/>
      <c r="DI38" s="746"/>
      <c r="DJ38" s="746"/>
      <c r="DK38" s="746"/>
      <c r="DL38" s="746"/>
      <c r="DM38" s="746"/>
      <c r="DN38" s="746"/>
      <c r="DO38" s="746"/>
      <c r="DP38" s="746"/>
      <c r="DQ38" s="746"/>
      <c r="DR38" s="746"/>
      <c r="DS38" s="746"/>
      <c r="DT38" s="746"/>
      <c r="DU38" s="746"/>
      <c r="DV38" s="746"/>
      <c r="DW38" s="746"/>
      <c r="DX38" s="746"/>
      <c r="DY38" s="746"/>
      <c r="DZ38" s="746"/>
      <c r="EA38" s="746"/>
      <c r="EB38" s="746"/>
      <c r="EC38" s="746"/>
      <c r="ED38" s="746"/>
      <c r="EE38" s="746"/>
      <c r="EF38" s="746"/>
      <c r="EG38" s="746"/>
      <c r="EH38" s="746"/>
      <c r="EI38" s="746"/>
      <c r="EJ38" s="10"/>
    </row>
    <row r="39" spans="3:210" ht="7.9" customHeight="1">
      <c r="BM39" s="16"/>
      <c r="BN39" s="16"/>
      <c r="BO39" s="16"/>
      <c r="BP39" s="16"/>
      <c r="BQ39" s="16"/>
      <c r="BR39" s="16"/>
      <c r="EE39" s="16"/>
      <c r="EF39" s="16"/>
      <c r="EG39" s="16"/>
      <c r="EH39" s="16"/>
      <c r="EI39" s="16"/>
      <c r="EJ39" s="16"/>
      <c r="EM39" s="12"/>
      <c r="GW39" s="16"/>
      <c r="GX39" s="16"/>
      <c r="GY39" s="16"/>
      <c r="GZ39" s="16"/>
      <c r="HA39" s="16"/>
      <c r="HB39" s="16"/>
    </row>
    <row r="40" spans="3:210" ht="7.9" customHeight="1">
      <c r="C40" s="28"/>
      <c r="D40" s="26"/>
      <c r="E40" s="26"/>
      <c r="F40" s="26"/>
      <c r="G40" s="26"/>
      <c r="H40" s="26"/>
      <c r="I40" s="26"/>
      <c r="J40" s="26"/>
      <c r="K40" s="26"/>
      <c r="L40" s="26"/>
      <c r="M40" s="26"/>
      <c r="N40" s="26"/>
      <c r="O40" s="26"/>
      <c r="P40" s="26"/>
      <c r="Q40" s="26"/>
      <c r="R40" s="27"/>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7"/>
      <c r="BU40" s="28"/>
      <c r="BV40" s="26"/>
      <c r="BW40" s="26"/>
      <c r="BX40" s="26"/>
      <c r="BY40" s="26"/>
      <c r="BZ40" s="26"/>
      <c r="CA40" s="26"/>
      <c r="CB40" s="26"/>
      <c r="CC40" s="26"/>
      <c r="CD40" s="26"/>
      <c r="CE40" s="26"/>
      <c r="CF40" s="26"/>
      <c r="CG40" s="26"/>
      <c r="CH40" s="26"/>
      <c r="CI40" s="26"/>
      <c r="CJ40" s="27"/>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7"/>
      <c r="EM40" s="28"/>
      <c r="EN40" s="752" t="s">
        <v>55</v>
      </c>
      <c r="EO40" s="753"/>
      <c r="EP40" s="753"/>
      <c r="EQ40" s="753"/>
      <c r="ER40" s="753"/>
      <c r="ES40" s="753"/>
      <c r="ET40" s="753"/>
      <c r="EU40" s="753"/>
      <c r="EV40" s="753"/>
      <c r="EW40" s="753"/>
      <c r="EX40" s="753"/>
      <c r="EY40" s="753"/>
      <c r="EZ40" s="753"/>
      <c r="FA40" s="753"/>
      <c r="FB40" s="27"/>
      <c r="FC40" s="28"/>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7"/>
    </row>
    <row r="41" spans="3:210" ht="7.9" customHeight="1">
      <c r="C41" s="22"/>
      <c r="D41" s="738" t="s">
        <v>55</v>
      </c>
      <c r="E41" s="738"/>
      <c r="F41" s="738"/>
      <c r="G41" s="738"/>
      <c r="H41" s="738"/>
      <c r="I41" s="738"/>
      <c r="J41" s="738"/>
      <c r="K41" s="738"/>
      <c r="L41" s="738"/>
      <c r="M41" s="738"/>
      <c r="N41" s="738"/>
      <c r="O41" s="738"/>
      <c r="P41" s="738"/>
      <c r="Q41" s="738"/>
      <c r="R41" s="6"/>
      <c r="S41" s="9"/>
      <c r="T41" s="739" t="s">
        <v>16</v>
      </c>
      <c r="U41" s="739"/>
      <c r="V41" s="739"/>
      <c r="W41" s="739"/>
      <c r="X41" s="739"/>
      <c r="Y41" s="739"/>
      <c r="Z41" s="739"/>
      <c r="AA41" s="739"/>
      <c r="AB41" s="739"/>
      <c r="AC41" s="739"/>
      <c r="AD41" s="747" t="str">
        <f>T('現状変更 入力シート'!D9:J9)</f>
        <v/>
      </c>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21"/>
      <c r="BU41" s="22"/>
      <c r="BV41" s="738" t="s">
        <v>55</v>
      </c>
      <c r="BW41" s="738"/>
      <c r="BX41" s="738"/>
      <c r="BY41" s="738"/>
      <c r="BZ41" s="738"/>
      <c r="CA41" s="738"/>
      <c r="CB41" s="738"/>
      <c r="CC41" s="738"/>
      <c r="CD41" s="738"/>
      <c r="CE41" s="738"/>
      <c r="CF41" s="738"/>
      <c r="CG41" s="738"/>
      <c r="CH41" s="738"/>
      <c r="CI41" s="738"/>
      <c r="CJ41" s="6"/>
      <c r="CK41" s="9"/>
      <c r="CL41" s="739" t="s">
        <v>16</v>
      </c>
      <c r="CM41" s="739"/>
      <c r="CN41" s="739"/>
      <c r="CO41" s="739"/>
      <c r="CP41" s="739"/>
      <c r="CQ41" s="739"/>
      <c r="CR41" s="739"/>
      <c r="CS41" s="739"/>
      <c r="CT41" s="739"/>
      <c r="CU41" s="739"/>
      <c r="CV41" s="745" t="str">
        <f>T('現状変更 入力シート'!D9:J9)</f>
        <v/>
      </c>
      <c r="CW41" s="745"/>
      <c r="CX41" s="745"/>
      <c r="CY41" s="745"/>
      <c r="CZ41" s="745"/>
      <c r="DA41" s="745"/>
      <c r="DB41" s="745"/>
      <c r="DC41" s="745"/>
      <c r="DD41" s="745"/>
      <c r="DE41" s="745"/>
      <c r="DF41" s="745"/>
      <c r="DG41" s="745"/>
      <c r="DH41" s="745"/>
      <c r="DI41" s="745"/>
      <c r="DJ41" s="745"/>
      <c r="DK41" s="745"/>
      <c r="DL41" s="745"/>
      <c r="DM41" s="745"/>
      <c r="DN41" s="745"/>
      <c r="DO41" s="745"/>
      <c r="DP41" s="745"/>
      <c r="DQ41" s="745"/>
      <c r="DR41" s="745"/>
      <c r="DS41" s="745"/>
      <c r="DT41" s="745"/>
      <c r="DU41" s="745"/>
      <c r="DV41" s="745"/>
      <c r="DW41" s="745"/>
      <c r="DX41" s="745"/>
      <c r="DY41" s="745"/>
      <c r="DZ41" s="745"/>
      <c r="EA41" s="745"/>
      <c r="EB41" s="745"/>
      <c r="EC41" s="745"/>
      <c r="ED41" s="745"/>
      <c r="EE41" s="745"/>
      <c r="EF41" s="745"/>
      <c r="EG41" s="745"/>
      <c r="EH41" s="745"/>
      <c r="EI41" s="745"/>
      <c r="EJ41" s="21"/>
      <c r="EM41" s="22"/>
      <c r="EN41" s="754"/>
      <c r="EO41" s="754"/>
      <c r="EP41" s="754"/>
      <c r="EQ41" s="754"/>
      <c r="ER41" s="754"/>
      <c r="ES41" s="754"/>
      <c r="ET41" s="754"/>
      <c r="EU41" s="754"/>
      <c r="EV41" s="754"/>
      <c r="EW41" s="754"/>
      <c r="EX41" s="754"/>
      <c r="EY41" s="754"/>
      <c r="EZ41" s="754"/>
      <c r="FA41" s="754"/>
      <c r="FB41" s="6"/>
      <c r="FC41" s="9"/>
      <c r="FD41" s="739" t="s">
        <v>16</v>
      </c>
      <c r="FE41" s="739"/>
      <c r="FF41" s="739"/>
      <c r="FG41" s="739"/>
      <c r="FH41" s="739"/>
      <c r="FI41" s="739"/>
      <c r="FJ41" s="739"/>
      <c r="FK41" s="739"/>
      <c r="FL41" s="739"/>
      <c r="FM41" s="739"/>
      <c r="FN41" s="745" t="str">
        <f>T('現状変更 入力シート'!D9:J9)</f>
        <v/>
      </c>
      <c r="FO41" s="745"/>
      <c r="FP41" s="745"/>
      <c r="FQ41" s="745"/>
      <c r="FR41" s="745"/>
      <c r="FS41" s="745"/>
      <c r="FT41" s="745"/>
      <c r="FU41" s="745"/>
      <c r="FV41" s="745"/>
      <c r="FW41" s="745"/>
      <c r="FX41" s="745"/>
      <c r="FY41" s="745"/>
      <c r="FZ41" s="745"/>
      <c r="GA41" s="745"/>
      <c r="GB41" s="745"/>
      <c r="GC41" s="745"/>
      <c r="GD41" s="745"/>
      <c r="GE41" s="745"/>
      <c r="GF41" s="745"/>
      <c r="GG41" s="745"/>
      <c r="GH41" s="745"/>
      <c r="GI41" s="745"/>
      <c r="GJ41" s="745"/>
      <c r="GK41" s="745"/>
      <c r="GL41" s="745"/>
      <c r="GM41" s="745"/>
      <c r="GN41" s="745"/>
      <c r="GO41" s="745"/>
      <c r="GP41" s="745"/>
      <c r="GQ41" s="745"/>
      <c r="GR41" s="745"/>
      <c r="GS41" s="745"/>
      <c r="GT41" s="745"/>
      <c r="GU41" s="745"/>
      <c r="GV41" s="745"/>
      <c r="GW41" s="745"/>
      <c r="GX41" s="745"/>
      <c r="GY41" s="745"/>
      <c r="GZ41" s="745"/>
      <c r="HA41" s="745"/>
      <c r="HB41" s="21"/>
    </row>
    <row r="42" spans="3:210" ht="7.9" customHeight="1">
      <c r="C42" s="22"/>
      <c r="D42" s="738"/>
      <c r="E42" s="738"/>
      <c r="F42" s="738"/>
      <c r="G42" s="738"/>
      <c r="H42" s="738"/>
      <c r="I42" s="738"/>
      <c r="J42" s="738"/>
      <c r="K42" s="738"/>
      <c r="L42" s="738"/>
      <c r="M42" s="738"/>
      <c r="N42" s="738"/>
      <c r="O42" s="738"/>
      <c r="P42" s="738"/>
      <c r="Q42" s="738"/>
      <c r="R42" s="6"/>
      <c r="S42" s="9"/>
      <c r="T42" s="739"/>
      <c r="U42" s="739"/>
      <c r="V42" s="739"/>
      <c r="W42" s="739"/>
      <c r="X42" s="739"/>
      <c r="Y42" s="739"/>
      <c r="Z42" s="739"/>
      <c r="AA42" s="739"/>
      <c r="AB42" s="739"/>
      <c r="AC42" s="739"/>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7"/>
      <c r="AZ42" s="747"/>
      <c r="BA42" s="747"/>
      <c r="BB42" s="747"/>
      <c r="BC42" s="747"/>
      <c r="BD42" s="747"/>
      <c r="BE42" s="747"/>
      <c r="BF42" s="747"/>
      <c r="BG42" s="747"/>
      <c r="BH42" s="747"/>
      <c r="BI42" s="747"/>
      <c r="BJ42" s="747"/>
      <c r="BK42" s="747"/>
      <c r="BL42" s="747"/>
      <c r="BM42" s="747"/>
      <c r="BN42" s="747"/>
      <c r="BO42" s="747"/>
      <c r="BP42" s="747"/>
      <c r="BQ42" s="747"/>
      <c r="BR42" s="21"/>
      <c r="BU42" s="22"/>
      <c r="BV42" s="738"/>
      <c r="BW42" s="738"/>
      <c r="BX42" s="738"/>
      <c r="BY42" s="738"/>
      <c r="BZ42" s="738"/>
      <c r="CA42" s="738"/>
      <c r="CB42" s="738"/>
      <c r="CC42" s="738"/>
      <c r="CD42" s="738"/>
      <c r="CE42" s="738"/>
      <c r="CF42" s="738"/>
      <c r="CG42" s="738"/>
      <c r="CH42" s="738"/>
      <c r="CI42" s="738"/>
      <c r="CJ42" s="6"/>
      <c r="CK42" s="9"/>
      <c r="CL42" s="739"/>
      <c r="CM42" s="739"/>
      <c r="CN42" s="739"/>
      <c r="CO42" s="739"/>
      <c r="CP42" s="739"/>
      <c r="CQ42" s="739"/>
      <c r="CR42" s="739"/>
      <c r="CS42" s="739"/>
      <c r="CT42" s="739"/>
      <c r="CU42" s="739"/>
      <c r="CV42" s="745"/>
      <c r="CW42" s="745"/>
      <c r="CX42" s="745"/>
      <c r="CY42" s="745"/>
      <c r="CZ42" s="745"/>
      <c r="DA42" s="745"/>
      <c r="DB42" s="745"/>
      <c r="DC42" s="745"/>
      <c r="DD42" s="745"/>
      <c r="DE42" s="745"/>
      <c r="DF42" s="745"/>
      <c r="DG42" s="745"/>
      <c r="DH42" s="745"/>
      <c r="DI42" s="745"/>
      <c r="DJ42" s="745"/>
      <c r="DK42" s="745"/>
      <c r="DL42" s="745"/>
      <c r="DM42" s="745"/>
      <c r="DN42" s="745"/>
      <c r="DO42" s="745"/>
      <c r="DP42" s="745"/>
      <c r="DQ42" s="745"/>
      <c r="DR42" s="745"/>
      <c r="DS42" s="745"/>
      <c r="DT42" s="745"/>
      <c r="DU42" s="745"/>
      <c r="DV42" s="745"/>
      <c r="DW42" s="745"/>
      <c r="DX42" s="745"/>
      <c r="DY42" s="745"/>
      <c r="DZ42" s="745"/>
      <c r="EA42" s="745"/>
      <c r="EB42" s="745"/>
      <c r="EC42" s="745"/>
      <c r="ED42" s="745"/>
      <c r="EE42" s="745"/>
      <c r="EF42" s="745"/>
      <c r="EG42" s="745"/>
      <c r="EH42" s="745"/>
      <c r="EI42" s="745"/>
      <c r="EJ42" s="21"/>
      <c r="EM42" s="22"/>
      <c r="EN42" s="754"/>
      <c r="EO42" s="754"/>
      <c r="EP42" s="754"/>
      <c r="EQ42" s="754"/>
      <c r="ER42" s="754"/>
      <c r="ES42" s="754"/>
      <c r="ET42" s="754"/>
      <c r="EU42" s="754"/>
      <c r="EV42" s="754"/>
      <c r="EW42" s="754"/>
      <c r="EX42" s="754"/>
      <c r="EY42" s="754"/>
      <c r="EZ42" s="754"/>
      <c r="FA42" s="754"/>
      <c r="FB42" s="6"/>
      <c r="FC42" s="9"/>
      <c r="FD42" s="739"/>
      <c r="FE42" s="739"/>
      <c r="FF42" s="739"/>
      <c r="FG42" s="739"/>
      <c r="FH42" s="739"/>
      <c r="FI42" s="739"/>
      <c r="FJ42" s="739"/>
      <c r="FK42" s="739"/>
      <c r="FL42" s="739"/>
      <c r="FM42" s="739"/>
      <c r="FN42" s="745"/>
      <c r="FO42" s="745"/>
      <c r="FP42" s="745"/>
      <c r="FQ42" s="745"/>
      <c r="FR42" s="745"/>
      <c r="FS42" s="745"/>
      <c r="FT42" s="745"/>
      <c r="FU42" s="745"/>
      <c r="FV42" s="745"/>
      <c r="FW42" s="745"/>
      <c r="FX42" s="745"/>
      <c r="FY42" s="745"/>
      <c r="FZ42" s="745"/>
      <c r="GA42" s="745"/>
      <c r="GB42" s="745"/>
      <c r="GC42" s="745"/>
      <c r="GD42" s="745"/>
      <c r="GE42" s="745"/>
      <c r="GF42" s="745"/>
      <c r="GG42" s="745"/>
      <c r="GH42" s="745"/>
      <c r="GI42" s="745"/>
      <c r="GJ42" s="745"/>
      <c r="GK42" s="745"/>
      <c r="GL42" s="745"/>
      <c r="GM42" s="745"/>
      <c r="GN42" s="745"/>
      <c r="GO42" s="745"/>
      <c r="GP42" s="745"/>
      <c r="GQ42" s="745"/>
      <c r="GR42" s="745"/>
      <c r="GS42" s="745"/>
      <c r="GT42" s="745"/>
      <c r="GU42" s="745"/>
      <c r="GV42" s="745"/>
      <c r="GW42" s="745"/>
      <c r="GX42" s="745"/>
      <c r="GY42" s="745"/>
      <c r="GZ42" s="745"/>
      <c r="HA42" s="745"/>
      <c r="HB42" s="21"/>
    </row>
    <row r="43" spans="3:210" ht="7.9" customHeight="1">
      <c r="C43" s="22"/>
      <c r="D43" s="738"/>
      <c r="E43" s="738"/>
      <c r="F43" s="738"/>
      <c r="G43" s="738"/>
      <c r="H43" s="738"/>
      <c r="I43" s="738"/>
      <c r="J43" s="738"/>
      <c r="K43" s="738"/>
      <c r="L43" s="738"/>
      <c r="M43" s="738"/>
      <c r="N43" s="738"/>
      <c r="O43" s="738"/>
      <c r="P43" s="738"/>
      <c r="Q43" s="738"/>
      <c r="R43" s="6"/>
      <c r="S43" s="9"/>
      <c r="T43" s="739"/>
      <c r="U43" s="739"/>
      <c r="V43" s="739"/>
      <c r="W43" s="739"/>
      <c r="X43" s="739"/>
      <c r="Y43" s="739"/>
      <c r="Z43" s="739"/>
      <c r="AA43" s="739"/>
      <c r="AB43" s="739"/>
      <c r="AC43" s="739"/>
      <c r="AD43" s="747"/>
      <c r="AE43" s="747"/>
      <c r="AF43" s="747"/>
      <c r="AG43" s="747"/>
      <c r="AH43" s="747"/>
      <c r="AI43" s="747"/>
      <c r="AJ43" s="747"/>
      <c r="AK43" s="747"/>
      <c r="AL43" s="747"/>
      <c r="AM43" s="747"/>
      <c r="AN43" s="747"/>
      <c r="AO43" s="747"/>
      <c r="AP43" s="747"/>
      <c r="AQ43" s="747"/>
      <c r="AR43" s="747"/>
      <c r="AS43" s="747"/>
      <c r="AT43" s="747"/>
      <c r="AU43" s="747"/>
      <c r="AV43" s="747"/>
      <c r="AW43" s="747"/>
      <c r="AX43" s="747"/>
      <c r="AY43" s="747"/>
      <c r="AZ43" s="747"/>
      <c r="BA43" s="747"/>
      <c r="BB43" s="747"/>
      <c r="BC43" s="747"/>
      <c r="BD43" s="747"/>
      <c r="BE43" s="747"/>
      <c r="BF43" s="747"/>
      <c r="BG43" s="747"/>
      <c r="BH43" s="747"/>
      <c r="BI43" s="747"/>
      <c r="BJ43" s="747"/>
      <c r="BK43" s="747"/>
      <c r="BL43" s="747"/>
      <c r="BM43" s="747"/>
      <c r="BN43" s="747"/>
      <c r="BO43" s="747"/>
      <c r="BP43" s="747"/>
      <c r="BQ43" s="747"/>
      <c r="BR43" s="21"/>
      <c r="BU43" s="22"/>
      <c r="BV43" s="738"/>
      <c r="BW43" s="738"/>
      <c r="BX43" s="738"/>
      <c r="BY43" s="738"/>
      <c r="BZ43" s="738"/>
      <c r="CA43" s="738"/>
      <c r="CB43" s="738"/>
      <c r="CC43" s="738"/>
      <c r="CD43" s="738"/>
      <c r="CE43" s="738"/>
      <c r="CF43" s="738"/>
      <c r="CG43" s="738"/>
      <c r="CH43" s="738"/>
      <c r="CI43" s="738"/>
      <c r="CJ43" s="6"/>
      <c r="CK43" s="9"/>
      <c r="CL43" s="739"/>
      <c r="CM43" s="739"/>
      <c r="CN43" s="739"/>
      <c r="CO43" s="739"/>
      <c r="CP43" s="739"/>
      <c r="CQ43" s="739"/>
      <c r="CR43" s="739"/>
      <c r="CS43" s="739"/>
      <c r="CT43" s="739"/>
      <c r="CU43" s="739"/>
      <c r="CV43" s="745"/>
      <c r="CW43" s="745"/>
      <c r="CX43" s="745"/>
      <c r="CY43" s="745"/>
      <c r="CZ43" s="745"/>
      <c r="DA43" s="745"/>
      <c r="DB43" s="745"/>
      <c r="DC43" s="745"/>
      <c r="DD43" s="745"/>
      <c r="DE43" s="745"/>
      <c r="DF43" s="745"/>
      <c r="DG43" s="745"/>
      <c r="DH43" s="745"/>
      <c r="DI43" s="745"/>
      <c r="DJ43" s="745"/>
      <c r="DK43" s="745"/>
      <c r="DL43" s="745"/>
      <c r="DM43" s="745"/>
      <c r="DN43" s="745"/>
      <c r="DO43" s="745"/>
      <c r="DP43" s="745"/>
      <c r="DQ43" s="745"/>
      <c r="DR43" s="745"/>
      <c r="DS43" s="745"/>
      <c r="DT43" s="745"/>
      <c r="DU43" s="745"/>
      <c r="DV43" s="745"/>
      <c r="DW43" s="745"/>
      <c r="DX43" s="745"/>
      <c r="DY43" s="745"/>
      <c r="DZ43" s="745"/>
      <c r="EA43" s="745"/>
      <c r="EB43" s="745"/>
      <c r="EC43" s="745"/>
      <c r="ED43" s="745"/>
      <c r="EE43" s="745"/>
      <c r="EF43" s="745"/>
      <c r="EG43" s="745"/>
      <c r="EH43" s="745"/>
      <c r="EI43" s="745"/>
      <c r="EJ43" s="21"/>
      <c r="EM43" s="22"/>
      <c r="EN43" s="754"/>
      <c r="EO43" s="754"/>
      <c r="EP43" s="754"/>
      <c r="EQ43" s="754"/>
      <c r="ER43" s="754"/>
      <c r="ES43" s="754"/>
      <c r="ET43" s="754"/>
      <c r="EU43" s="754"/>
      <c r="EV43" s="754"/>
      <c r="EW43" s="754"/>
      <c r="EX43" s="754"/>
      <c r="EY43" s="754"/>
      <c r="EZ43" s="754"/>
      <c r="FA43" s="754"/>
      <c r="FB43" s="6"/>
      <c r="FC43" s="9"/>
      <c r="FD43" s="739"/>
      <c r="FE43" s="739"/>
      <c r="FF43" s="739"/>
      <c r="FG43" s="739"/>
      <c r="FH43" s="739"/>
      <c r="FI43" s="739"/>
      <c r="FJ43" s="739"/>
      <c r="FK43" s="739"/>
      <c r="FL43" s="739"/>
      <c r="FM43" s="739"/>
      <c r="FN43" s="745"/>
      <c r="FO43" s="745"/>
      <c r="FP43" s="745"/>
      <c r="FQ43" s="745"/>
      <c r="FR43" s="745"/>
      <c r="FS43" s="745"/>
      <c r="FT43" s="745"/>
      <c r="FU43" s="745"/>
      <c r="FV43" s="745"/>
      <c r="FW43" s="745"/>
      <c r="FX43" s="745"/>
      <c r="FY43" s="745"/>
      <c r="FZ43" s="745"/>
      <c r="GA43" s="745"/>
      <c r="GB43" s="745"/>
      <c r="GC43" s="745"/>
      <c r="GD43" s="745"/>
      <c r="GE43" s="745"/>
      <c r="GF43" s="745"/>
      <c r="GG43" s="745"/>
      <c r="GH43" s="745"/>
      <c r="GI43" s="745"/>
      <c r="GJ43" s="745"/>
      <c r="GK43" s="745"/>
      <c r="GL43" s="745"/>
      <c r="GM43" s="745"/>
      <c r="GN43" s="745"/>
      <c r="GO43" s="745"/>
      <c r="GP43" s="745"/>
      <c r="GQ43" s="745"/>
      <c r="GR43" s="745"/>
      <c r="GS43" s="745"/>
      <c r="GT43" s="745"/>
      <c r="GU43" s="745"/>
      <c r="GV43" s="745"/>
      <c r="GW43" s="745"/>
      <c r="GX43" s="745"/>
      <c r="GY43" s="745"/>
      <c r="GZ43" s="745"/>
      <c r="HA43" s="745"/>
      <c r="HB43" s="21"/>
    </row>
    <row r="44" spans="3:210" ht="7.9" customHeight="1">
      <c r="C44" s="22"/>
      <c r="D44" s="738"/>
      <c r="E44" s="738"/>
      <c r="F44" s="738"/>
      <c r="G44" s="738"/>
      <c r="H44" s="738"/>
      <c r="I44" s="738"/>
      <c r="J44" s="738"/>
      <c r="K44" s="738"/>
      <c r="L44" s="738"/>
      <c r="M44" s="738"/>
      <c r="N44" s="738"/>
      <c r="O44" s="738"/>
      <c r="P44" s="738"/>
      <c r="Q44" s="738"/>
      <c r="R44" s="6"/>
      <c r="S44" s="9"/>
      <c r="T44" s="739"/>
      <c r="U44" s="739"/>
      <c r="V44" s="739"/>
      <c r="W44" s="739"/>
      <c r="X44" s="739"/>
      <c r="Y44" s="739"/>
      <c r="Z44" s="739"/>
      <c r="AA44" s="739"/>
      <c r="AB44" s="739"/>
      <c r="AC44" s="739"/>
      <c r="AD44" s="747"/>
      <c r="AE44" s="747"/>
      <c r="AF44" s="747"/>
      <c r="AG44" s="747"/>
      <c r="AH44" s="747"/>
      <c r="AI44" s="747"/>
      <c r="AJ44" s="747"/>
      <c r="AK44" s="747"/>
      <c r="AL44" s="747"/>
      <c r="AM44" s="747"/>
      <c r="AN44" s="747"/>
      <c r="AO44" s="747"/>
      <c r="AP44" s="747"/>
      <c r="AQ44" s="747"/>
      <c r="AR44" s="747"/>
      <c r="AS44" s="747"/>
      <c r="AT44" s="747"/>
      <c r="AU44" s="747"/>
      <c r="AV44" s="747"/>
      <c r="AW44" s="747"/>
      <c r="AX44" s="747"/>
      <c r="AY44" s="747"/>
      <c r="AZ44" s="747"/>
      <c r="BA44" s="747"/>
      <c r="BB44" s="747"/>
      <c r="BC44" s="747"/>
      <c r="BD44" s="747"/>
      <c r="BE44" s="747"/>
      <c r="BF44" s="747"/>
      <c r="BG44" s="747"/>
      <c r="BH44" s="747"/>
      <c r="BI44" s="747"/>
      <c r="BJ44" s="747"/>
      <c r="BK44" s="747"/>
      <c r="BL44" s="747"/>
      <c r="BM44" s="747"/>
      <c r="BN44" s="747"/>
      <c r="BO44" s="747"/>
      <c r="BP44" s="747"/>
      <c r="BQ44" s="747"/>
      <c r="BR44" s="21"/>
      <c r="BU44" s="22"/>
      <c r="BV44" s="738"/>
      <c r="BW44" s="738"/>
      <c r="BX44" s="738"/>
      <c r="BY44" s="738"/>
      <c r="BZ44" s="738"/>
      <c r="CA44" s="738"/>
      <c r="CB44" s="738"/>
      <c r="CC44" s="738"/>
      <c r="CD44" s="738"/>
      <c r="CE44" s="738"/>
      <c r="CF44" s="738"/>
      <c r="CG44" s="738"/>
      <c r="CH44" s="738"/>
      <c r="CI44" s="738"/>
      <c r="CJ44" s="6"/>
      <c r="CK44" s="9"/>
      <c r="CL44" s="739"/>
      <c r="CM44" s="739"/>
      <c r="CN44" s="739"/>
      <c r="CO44" s="739"/>
      <c r="CP44" s="739"/>
      <c r="CQ44" s="739"/>
      <c r="CR44" s="739"/>
      <c r="CS44" s="739"/>
      <c r="CT44" s="739"/>
      <c r="CU44" s="739"/>
      <c r="CV44" s="745"/>
      <c r="CW44" s="745"/>
      <c r="CX44" s="745"/>
      <c r="CY44" s="745"/>
      <c r="CZ44" s="745"/>
      <c r="DA44" s="745"/>
      <c r="DB44" s="745"/>
      <c r="DC44" s="745"/>
      <c r="DD44" s="745"/>
      <c r="DE44" s="745"/>
      <c r="DF44" s="745"/>
      <c r="DG44" s="745"/>
      <c r="DH44" s="745"/>
      <c r="DI44" s="745"/>
      <c r="DJ44" s="745"/>
      <c r="DK44" s="745"/>
      <c r="DL44" s="745"/>
      <c r="DM44" s="745"/>
      <c r="DN44" s="745"/>
      <c r="DO44" s="745"/>
      <c r="DP44" s="745"/>
      <c r="DQ44" s="745"/>
      <c r="DR44" s="745"/>
      <c r="DS44" s="745"/>
      <c r="DT44" s="745"/>
      <c r="DU44" s="745"/>
      <c r="DV44" s="745"/>
      <c r="DW44" s="745"/>
      <c r="DX44" s="745"/>
      <c r="DY44" s="745"/>
      <c r="DZ44" s="745"/>
      <c r="EA44" s="745"/>
      <c r="EB44" s="745"/>
      <c r="EC44" s="745"/>
      <c r="ED44" s="745"/>
      <c r="EE44" s="745"/>
      <c r="EF44" s="745"/>
      <c r="EG44" s="745"/>
      <c r="EH44" s="745"/>
      <c r="EI44" s="745"/>
      <c r="EJ44" s="21"/>
      <c r="EM44" s="22"/>
      <c r="EN44" s="754"/>
      <c r="EO44" s="754"/>
      <c r="EP44" s="754"/>
      <c r="EQ44" s="754"/>
      <c r="ER44" s="754"/>
      <c r="ES44" s="754"/>
      <c r="ET44" s="754"/>
      <c r="EU44" s="754"/>
      <c r="EV44" s="754"/>
      <c r="EW44" s="754"/>
      <c r="EX44" s="754"/>
      <c r="EY44" s="754"/>
      <c r="EZ44" s="754"/>
      <c r="FA44" s="754"/>
      <c r="FB44" s="6"/>
      <c r="FC44" s="9"/>
      <c r="FD44" s="739"/>
      <c r="FE44" s="739"/>
      <c r="FF44" s="739"/>
      <c r="FG44" s="739"/>
      <c r="FH44" s="739"/>
      <c r="FI44" s="739"/>
      <c r="FJ44" s="739"/>
      <c r="FK44" s="739"/>
      <c r="FL44" s="739"/>
      <c r="FM44" s="739"/>
      <c r="FN44" s="745"/>
      <c r="FO44" s="745"/>
      <c r="FP44" s="745"/>
      <c r="FQ44" s="745"/>
      <c r="FR44" s="745"/>
      <c r="FS44" s="745"/>
      <c r="FT44" s="745"/>
      <c r="FU44" s="745"/>
      <c r="FV44" s="745"/>
      <c r="FW44" s="745"/>
      <c r="FX44" s="745"/>
      <c r="FY44" s="745"/>
      <c r="FZ44" s="745"/>
      <c r="GA44" s="745"/>
      <c r="GB44" s="745"/>
      <c r="GC44" s="745"/>
      <c r="GD44" s="745"/>
      <c r="GE44" s="745"/>
      <c r="GF44" s="745"/>
      <c r="GG44" s="745"/>
      <c r="GH44" s="745"/>
      <c r="GI44" s="745"/>
      <c r="GJ44" s="745"/>
      <c r="GK44" s="745"/>
      <c r="GL44" s="745"/>
      <c r="GM44" s="745"/>
      <c r="GN44" s="745"/>
      <c r="GO44" s="745"/>
      <c r="GP44" s="745"/>
      <c r="GQ44" s="745"/>
      <c r="GR44" s="745"/>
      <c r="GS44" s="745"/>
      <c r="GT44" s="745"/>
      <c r="GU44" s="745"/>
      <c r="GV44" s="745"/>
      <c r="GW44" s="745"/>
      <c r="GX44" s="745"/>
      <c r="GY44" s="745"/>
      <c r="GZ44" s="745"/>
      <c r="HA44" s="745"/>
      <c r="HB44" s="21"/>
    </row>
    <row r="45" spans="3:210" ht="7.9" customHeight="1">
      <c r="C45" s="22"/>
      <c r="D45" s="738"/>
      <c r="E45" s="738"/>
      <c r="F45" s="738"/>
      <c r="G45" s="738"/>
      <c r="H45" s="738"/>
      <c r="I45" s="738"/>
      <c r="J45" s="738"/>
      <c r="K45" s="738"/>
      <c r="L45" s="738"/>
      <c r="M45" s="738"/>
      <c r="N45" s="738"/>
      <c r="O45" s="738"/>
      <c r="P45" s="738"/>
      <c r="Q45" s="738"/>
      <c r="R45" s="21"/>
      <c r="S45" s="9"/>
      <c r="T45" s="739"/>
      <c r="U45" s="739"/>
      <c r="V45" s="739"/>
      <c r="W45" s="739"/>
      <c r="X45" s="739"/>
      <c r="Y45" s="739"/>
      <c r="Z45" s="739"/>
      <c r="AA45" s="739"/>
      <c r="AB45" s="739"/>
      <c r="AC45" s="739"/>
      <c r="AD45" s="747"/>
      <c r="AE45" s="747"/>
      <c r="AF45" s="747"/>
      <c r="AG45" s="747"/>
      <c r="AH45" s="747"/>
      <c r="AI45" s="747"/>
      <c r="AJ45" s="747"/>
      <c r="AK45" s="747"/>
      <c r="AL45" s="747"/>
      <c r="AM45" s="747"/>
      <c r="AN45" s="747"/>
      <c r="AO45" s="747"/>
      <c r="AP45" s="747"/>
      <c r="AQ45" s="747"/>
      <c r="AR45" s="747"/>
      <c r="AS45" s="747"/>
      <c r="AT45" s="747"/>
      <c r="AU45" s="747"/>
      <c r="AV45" s="747"/>
      <c r="AW45" s="747"/>
      <c r="AX45" s="747"/>
      <c r="AY45" s="747"/>
      <c r="AZ45" s="747"/>
      <c r="BA45" s="747"/>
      <c r="BB45" s="747"/>
      <c r="BC45" s="747"/>
      <c r="BD45" s="747"/>
      <c r="BE45" s="747"/>
      <c r="BF45" s="747"/>
      <c r="BG45" s="747"/>
      <c r="BH45" s="747"/>
      <c r="BI45" s="747"/>
      <c r="BJ45" s="747"/>
      <c r="BK45" s="747"/>
      <c r="BL45" s="747"/>
      <c r="BM45" s="747"/>
      <c r="BN45" s="747"/>
      <c r="BO45" s="747"/>
      <c r="BP45" s="747"/>
      <c r="BQ45" s="747"/>
      <c r="BR45" s="6"/>
      <c r="BU45" s="22"/>
      <c r="BV45" s="738"/>
      <c r="BW45" s="738"/>
      <c r="BX45" s="738"/>
      <c r="BY45" s="738"/>
      <c r="BZ45" s="738"/>
      <c r="CA45" s="738"/>
      <c r="CB45" s="738"/>
      <c r="CC45" s="738"/>
      <c r="CD45" s="738"/>
      <c r="CE45" s="738"/>
      <c r="CF45" s="738"/>
      <c r="CG45" s="738"/>
      <c r="CH45" s="738"/>
      <c r="CI45" s="738"/>
      <c r="CJ45" s="21"/>
      <c r="CK45" s="9"/>
      <c r="CL45" s="739"/>
      <c r="CM45" s="739"/>
      <c r="CN45" s="739"/>
      <c r="CO45" s="739"/>
      <c r="CP45" s="739"/>
      <c r="CQ45" s="739"/>
      <c r="CR45" s="739"/>
      <c r="CS45" s="739"/>
      <c r="CT45" s="739"/>
      <c r="CU45" s="739"/>
      <c r="CV45" s="745"/>
      <c r="CW45" s="745"/>
      <c r="CX45" s="745"/>
      <c r="CY45" s="745"/>
      <c r="CZ45" s="745"/>
      <c r="DA45" s="745"/>
      <c r="DB45" s="745"/>
      <c r="DC45" s="745"/>
      <c r="DD45" s="745"/>
      <c r="DE45" s="745"/>
      <c r="DF45" s="745"/>
      <c r="DG45" s="745"/>
      <c r="DH45" s="745"/>
      <c r="DI45" s="745"/>
      <c r="DJ45" s="745"/>
      <c r="DK45" s="745"/>
      <c r="DL45" s="745"/>
      <c r="DM45" s="745"/>
      <c r="DN45" s="745"/>
      <c r="DO45" s="745"/>
      <c r="DP45" s="745"/>
      <c r="DQ45" s="745"/>
      <c r="DR45" s="745"/>
      <c r="DS45" s="745"/>
      <c r="DT45" s="745"/>
      <c r="DU45" s="745"/>
      <c r="DV45" s="745"/>
      <c r="DW45" s="745"/>
      <c r="DX45" s="745"/>
      <c r="DY45" s="745"/>
      <c r="DZ45" s="745"/>
      <c r="EA45" s="745"/>
      <c r="EB45" s="745"/>
      <c r="EC45" s="745"/>
      <c r="ED45" s="745"/>
      <c r="EE45" s="745"/>
      <c r="EF45" s="745"/>
      <c r="EG45" s="745"/>
      <c r="EH45" s="745"/>
      <c r="EI45" s="745"/>
      <c r="EJ45" s="6"/>
      <c r="EM45" s="22"/>
      <c r="EN45" s="754"/>
      <c r="EO45" s="754"/>
      <c r="EP45" s="754"/>
      <c r="EQ45" s="754"/>
      <c r="ER45" s="754"/>
      <c r="ES45" s="754"/>
      <c r="ET45" s="754"/>
      <c r="EU45" s="754"/>
      <c r="EV45" s="754"/>
      <c r="EW45" s="754"/>
      <c r="EX45" s="754"/>
      <c r="EY45" s="754"/>
      <c r="EZ45" s="754"/>
      <c r="FA45" s="754"/>
      <c r="FB45" s="21"/>
      <c r="FC45" s="22"/>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W45" s="5"/>
      <c r="GX45" s="5"/>
      <c r="GY45" s="5"/>
      <c r="GZ45" s="5"/>
      <c r="HA45" s="5"/>
      <c r="HB45" s="6"/>
    </row>
    <row r="46" spans="3:210" ht="7.9" customHeight="1">
      <c r="C46" s="23"/>
      <c r="D46" s="24"/>
      <c r="E46" s="24"/>
      <c r="F46" s="24"/>
      <c r="G46" s="24"/>
      <c r="H46" s="24"/>
      <c r="I46" s="24"/>
      <c r="J46" s="24"/>
      <c r="K46" s="24"/>
      <c r="L46" s="24"/>
      <c r="M46" s="24"/>
      <c r="N46" s="24"/>
      <c r="O46" s="24"/>
      <c r="P46" s="24"/>
      <c r="Q46" s="24"/>
      <c r="R46" s="25"/>
      <c r="S46" s="24"/>
      <c r="T46" s="24"/>
      <c r="U46" s="24"/>
      <c r="V46" s="24"/>
      <c r="W46" s="24"/>
      <c r="X46" s="24"/>
      <c r="Y46" s="24"/>
      <c r="Z46" s="24"/>
      <c r="AA46" s="24"/>
      <c r="AB46" s="24"/>
      <c r="AC46" s="24"/>
      <c r="AD46" s="24"/>
      <c r="AE46" s="24"/>
      <c r="AF46" s="24"/>
      <c r="AG46" s="24"/>
      <c r="AH46" s="24"/>
      <c r="AI46" s="24"/>
      <c r="AJ46" s="24"/>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24"/>
      <c r="BM46" s="7"/>
      <c r="BN46" s="7"/>
      <c r="BO46" s="7"/>
      <c r="BP46" s="7"/>
      <c r="BQ46" s="7"/>
      <c r="BR46" s="8"/>
      <c r="BU46" s="23"/>
      <c r="BV46" s="24"/>
      <c r="BW46" s="24"/>
      <c r="BX46" s="24"/>
      <c r="BY46" s="24"/>
      <c r="BZ46" s="24"/>
      <c r="CA46" s="24"/>
      <c r="CB46" s="24"/>
      <c r="CC46" s="24"/>
      <c r="CD46" s="24"/>
      <c r="CE46" s="24"/>
      <c r="CF46" s="24"/>
      <c r="CG46" s="24"/>
      <c r="CH46" s="24"/>
      <c r="CI46" s="24"/>
      <c r="CJ46" s="25"/>
      <c r="CK46" s="24"/>
      <c r="CL46" s="24"/>
      <c r="CM46" s="24"/>
      <c r="CN46" s="24"/>
      <c r="CO46" s="24"/>
      <c r="CP46" s="24"/>
      <c r="CQ46" s="24"/>
      <c r="CR46" s="24"/>
      <c r="CS46" s="24"/>
      <c r="CT46" s="24"/>
      <c r="CU46" s="24"/>
      <c r="CV46" s="24"/>
      <c r="CW46" s="24"/>
      <c r="CX46" s="24"/>
      <c r="CY46" s="24"/>
      <c r="CZ46" s="24"/>
      <c r="DA46" s="24"/>
      <c r="DB46" s="24"/>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24"/>
      <c r="EE46" s="7"/>
      <c r="EF46" s="7"/>
      <c r="EG46" s="7"/>
      <c r="EH46" s="7"/>
      <c r="EI46" s="7"/>
      <c r="EJ46" s="8"/>
      <c r="EM46" s="28"/>
      <c r="EN46" s="26"/>
      <c r="EO46" s="26"/>
      <c r="EP46" s="26"/>
      <c r="EQ46" s="26"/>
      <c r="ER46" s="26"/>
      <c r="ES46" s="26"/>
      <c r="ET46" s="26"/>
      <c r="EU46" s="26"/>
      <c r="EV46" s="26"/>
      <c r="EW46" s="26"/>
      <c r="EX46" s="26"/>
      <c r="EY46" s="26"/>
      <c r="EZ46" s="26"/>
      <c r="FA46" s="26"/>
      <c r="FB46" s="27"/>
      <c r="FC46" s="26"/>
      <c r="FD46" s="26"/>
      <c r="FE46" s="26"/>
      <c r="FF46" s="26"/>
      <c r="FG46" s="26"/>
      <c r="FH46" s="26"/>
      <c r="FI46" s="26"/>
      <c r="FJ46" s="26"/>
      <c r="FK46" s="26"/>
      <c r="FL46" s="26"/>
      <c r="FM46" s="26"/>
      <c r="FN46" s="26"/>
      <c r="FO46" s="26"/>
      <c r="FP46" s="26"/>
      <c r="FQ46" s="26"/>
      <c r="FR46" s="26"/>
      <c r="FS46" s="26"/>
      <c r="FT46" s="26"/>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26"/>
      <c r="GW46" s="3"/>
      <c r="GX46" s="3"/>
      <c r="GY46" s="3"/>
      <c r="GZ46" s="3"/>
      <c r="HA46" s="3"/>
      <c r="HB46" s="4"/>
    </row>
    <row r="47" spans="3:210" ht="7.9" customHeight="1">
      <c r="C47" s="28"/>
      <c r="D47" s="26"/>
      <c r="E47" s="26"/>
      <c r="F47" s="26"/>
      <c r="G47" s="26"/>
      <c r="H47" s="26"/>
      <c r="I47" s="26"/>
      <c r="J47" s="26"/>
      <c r="K47" s="26"/>
      <c r="L47" s="26"/>
      <c r="M47" s="26"/>
      <c r="N47" s="26"/>
      <c r="O47" s="26"/>
      <c r="P47" s="26"/>
      <c r="Q47" s="26"/>
      <c r="R47" s="4"/>
      <c r="S47" s="3"/>
      <c r="T47" s="3"/>
      <c r="U47" s="3"/>
      <c r="V47" s="3"/>
      <c r="W47" s="3"/>
      <c r="X47" s="3"/>
      <c r="Y47" s="26"/>
      <c r="Z47" s="26"/>
      <c r="AA47" s="26"/>
      <c r="BP47" s="3"/>
      <c r="BQ47" s="3"/>
      <c r="BR47" s="4"/>
      <c r="BU47" s="28"/>
      <c r="BV47" s="26"/>
      <c r="BW47" s="26"/>
      <c r="BX47" s="26"/>
      <c r="BY47" s="26"/>
      <c r="BZ47" s="26"/>
      <c r="CA47" s="26"/>
      <c r="CB47" s="26"/>
      <c r="CC47" s="26"/>
      <c r="CD47" s="26"/>
      <c r="CE47" s="26"/>
      <c r="CF47" s="26"/>
      <c r="CG47" s="26"/>
      <c r="CH47" s="26"/>
      <c r="CI47" s="26"/>
      <c r="CJ47" s="4"/>
      <c r="CK47" s="3"/>
      <c r="CL47" s="3"/>
      <c r="CM47" s="3"/>
      <c r="CN47" s="3"/>
      <c r="CO47" s="3"/>
      <c r="CP47" s="3"/>
      <c r="CQ47" s="26"/>
      <c r="CR47" s="26"/>
      <c r="CS47" s="26"/>
      <c r="EH47" s="3"/>
      <c r="EI47" s="3"/>
      <c r="EJ47" s="4"/>
      <c r="EM47" s="22"/>
      <c r="FB47" s="6"/>
      <c r="FC47" s="5"/>
      <c r="FD47" s="745" t="str">
        <f>T('現状変更 入力シート'!C13:J13)</f>
        <v/>
      </c>
      <c r="FE47" s="745"/>
      <c r="FF47" s="745"/>
      <c r="FG47" s="745"/>
      <c r="FH47" s="745"/>
      <c r="FI47" s="745"/>
      <c r="FJ47" s="745"/>
      <c r="FK47" s="745"/>
      <c r="FL47" s="745"/>
      <c r="FM47" s="745"/>
      <c r="FN47" s="745"/>
      <c r="FO47" s="745"/>
      <c r="FP47" s="745"/>
      <c r="FQ47" s="745"/>
      <c r="FR47" s="745"/>
      <c r="FS47" s="745"/>
      <c r="FT47" s="745"/>
      <c r="FU47" s="745"/>
      <c r="FV47" s="745"/>
      <c r="FW47" s="745"/>
      <c r="FX47" s="745"/>
      <c r="FY47" s="745"/>
      <c r="FZ47" s="745"/>
      <c r="GA47" s="745"/>
      <c r="GB47" s="745"/>
      <c r="GC47" s="745"/>
      <c r="GD47" s="745"/>
      <c r="GE47" s="745"/>
      <c r="GF47" s="745"/>
      <c r="GG47" s="745"/>
      <c r="GH47" s="745"/>
      <c r="GI47" s="745"/>
      <c r="GJ47" s="745"/>
      <c r="GK47" s="745"/>
      <c r="GL47" s="745"/>
      <c r="GM47" s="745"/>
      <c r="GN47" s="745"/>
      <c r="GO47" s="745"/>
      <c r="GP47" s="745"/>
      <c r="GQ47" s="745"/>
      <c r="GR47" s="745"/>
      <c r="GS47" s="745"/>
      <c r="GT47" s="745"/>
      <c r="GU47" s="745"/>
      <c r="GV47" s="745"/>
      <c r="GW47" s="745"/>
      <c r="GX47" s="745"/>
      <c r="GY47" s="745"/>
      <c r="GZ47" s="745"/>
      <c r="HA47" s="745"/>
      <c r="HB47" s="6"/>
    </row>
    <row r="48" spans="3:210" ht="7.9" customHeight="1">
      <c r="C48" s="22"/>
      <c r="D48" s="738" t="s">
        <v>56</v>
      </c>
      <c r="E48" s="738"/>
      <c r="F48" s="738"/>
      <c r="G48" s="738"/>
      <c r="H48" s="738"/>
      <c r="I48" s="738"/>
      <c r="J48" s="738"/>
      <c r="K48" s="738"/>
      <c r="L48" s="738"/>
      <c r="M48" s="738"/>
      <c r="N48" s="738"/>
      <c r="O48" s="738"/>
      <c r="P48" s="738"/>
      <c r="Q48" s="738"/>
      <c r="R48" s="6"/>
      <c r="S48" s="5"/>
      <c r="T48" s="5"/>
      <c r="U48" s="5"/>
      <c r="V48" s="5"/>
      <c r="W48" s="5"/>
      <c r="X48" s="5"/>
      <c r="BR48" s="21"/>
      <c r="BU48" s="22"/>
      <c r="BV48" s="738" t="s">
        <v>73</v>
      </c>
      <c r="BW48" s="738"/>
      <c r="BX48" s="738"/>
      <c r="BY48" s="738"/>
      <c r="BZ48" s="738"/>
      <c r="CA48" s="738"/>
      <c r="CB48" s="738"/>
      <c r="CC48" s="738"/>
      <c r="CD48" s="738"/>
      <c r="CE48" s="738"/>
      <c r="CF48" s="738"/>
      <c r="CG48" s="738"/>
      <c r="CH48" s="738"/>
      <c r="CI48" s="738"/>
      <c r="CJ48" s="6"/>
      <c r="CK48" s="5"/>
      <c r="CL48" s="5"/>
      <c r="CM48" s="5"/>
      <c r="CN48" s="5"/>
      <c r="CO48" s="5"/>
      <c r="CP48" s="5"/>
      <c r="EJ48" s="21"/>
      <c r="EM48" s="22"/>
      <c r="EN48" s="738" t="s">
        <v>93</v>
      </c>
      <c r="EO48" s="738"/>
      <c r="EP48" s="738"/>
      <c r="EQ48" s="738"/>
      <c r="ER48" s="738"/>
      <c r="ES48" s="738"/>
      <c r="ET48" s="738"/>
      <c r="EU48" s="738"/>
      <c r="EV48" s="738"/>
      <c r="EW48" s="738"/>
      <c r="EX48" s="738"/>
      <c r="EY48" s="738"/>
      <c r="EZ48" s="738"/>
      <c r="FA48" s="738"/>
      <c r="FB48" s="6"/>
      <c r="FC48" s="5"/>
      <c r="FD48" s="745"/>
      <c r="FE48" s="745"/>
      <c r="FF48" s="745"/>
      <c r="FG48" s="745"/>
      <c r="FH48" s="745"/>
      <c r="FI48" s="745"/>
      <c r="FJ48" s="745"/>
      <c r="FK48" s="745"/>
      <c r="FL48" s="745"/>
      <c r="FM48" s="745"/>
      <c r="FN48" s="745"/>
      <c r="FO48" s="745"/>
      <c r="FP48" s="745"/>
      <c r="FQ48" s="745"/>
      <c r="FR48" s="745"/>
      <c r="FS48" s="745"/>
      <c r="FT48" s="745"/>
      <c r="FU48" s="745"/>
      <c r="FV48" s="745"/>
      <c r="FW48" s="745"/>
      <c r="FX48" s="745"/>
      <c r="FY48" s="745"/>
      <c r="FZ48" s="745"/>
      <c r="GA48" s="745"/>
      <c r="GB48" s="745"/>
      <c r="GC48" s="745"/>
      <c r="GD48" s="745"/>
      <c r="GE48" s="745"/>
      <c r="GF48" s="745"/>
      <c r="GG48" s="745"/>
      <c r="GH48" s="745"/>
      <c r="GI48" s="745"/>
      <c r="GJ48" s="745"/>
      <c r="GK48" s="745"/>
      <c r="GL48" s="745"/>
      <c r="GM48" s="745"/>
      <c r="GN48" s="745"/>
      <c r="GO48" s="745"/>
      <c r="GP48" s="745"/>
      <c r="GQ48" s="745"/>
      <c r="GR48" s="745"/>
      <c r="GS48" s="745"/>
      <c r="GT48" s="745"/>
      <c r="GU48" s="745"/>
      <c r="GV48" s="745"/>
      <c r="GW48" s="745"/>
      <c r="GX48" s="745"/>
      <c r="GY48" s="745"/>
      <c r="GZ48" s="745"/>
      <c r="HA48" s="745"/>
      <c r="HB48" s="21"/>
    </row>
    <row r="49" spans="2:210" ht="7.9" customHeight="1">
      <c r="C49" s="22"/>
      <c r="D49" s="738"/>
      <c r="E49" s="738"/>
      <c r="F49" s="738"/>
      <c r="G49" s="738"/>
      <c r="H49" s="738"/>
      <c r="I49" s="738"/>
      <c r="J49" s="738"/>
      <c r="K49" s="738"/>
      <c r="L49" s="738"/>
      <c r="M49" s="738"/>
      <c r="N49" s="738"/>
      <c r="O49" s="738"/>
      <c r="P49" s="738"/>
      <c r="Q49" s="738"/>
      <c r="R49" s="6"/>
      <c r="S49" s="5"/>
      <c r="T49" s="5"/>
      <c r="U49" s="739" t="s">
        <v>874</v>
      </c>
      <c r="V49" s="739"/>
      <c r="W49" s="739"/>
      <c r="X49" s="739"/>
      <c r="Y49" s="737">
        <f>'現状変更 入力シート'!E11</f>
        <v>0</v>
      </c>
      <c r="Z49" s="737"/>
      <c r="AA49" s="737"/>
      <c r="AB49" s="739" t="s">
        <v>2</v>
      </c>
      <c r="AC49" s="739"/>
      <c r="AD49" s="739"/>
      <c r="AE49" s="737">
        <f>'現状変更 入力シート'!G11</f>
        <v>0</v>
      </c>
      <c r="AF49" s="737"/>
      <c r="AG49" s="737"/>
      <c r="AH49" s="739" t="s">
        <v>7</v>
      </c>
      <c r="AI49" s="739"/>
      <c r="AJ49" s="739"/>
      <c r="AK49" s="737">
        <f>'現状変更 入力シート'!I11</f>
        <v>0</v>
      </c>
      <c r="AL49" s="737"/>
      <c r="AM49" s="737"/>
      <c r="AN49" s="735" t="s">
        <v>890</v>
      </c>
      <c r="AO49" s="735"/>
      <c r="AP49" s="735"/>
      <c r="AQ49" s="735"/>
      <c r="AR49" s="735"/>
      <c r="AS49" s="735"/>
      <c r="AT49" s="735"/>
      <c r="AU49" s="735"/>
      <c r="AV49" s="737">
        <f>'現状変更 入力シート'!E12</f>
        <v>0</v>
      </c>
      <c r="AW49" s="737"/>
      <c r="AX49" s="737"/>
      <c r="AY49" s="739" t="s">
        <v>2</v>
      </c>
      <c r="AZ49" s="739"/>
      <c r="BA49" s="739"/>
      <c r="BB49" s="737">
        <f>'現状変更 入力シート'!G12</f>
        <v>0</v>
      </c>
      <c r="BC49" s="737"/>
      <c r="BD49" s="737"/>
      <c r="BE49" s="739" t="s">
        <v>7</v>
      </c>
      <c r="BF49" s="739"/>
      <c r="BG49" s="739"/>
      <c r="BH49" s="737">
        <f>'現状変更 入力シート'!I12</f>
        <v>0</v>
      </c>
      <c r="BI49" s="737"/>
      <c r="BJ49" s="737"/>
      <c r="BK49" s="735" t="s">
        <v>28</v>
      </c>
      <c r="BL49" s="735"/>
      <c r="BM49" s="735"/>
      <c r="BN49" s="735"/>
      <c r="BO49" s="735"/>
      <c r="BR49" s="21"/>
      <c r="BU49" s="22"/>
      <c r="BV49" s="738"/>
      <c r="BW49" s="738"/>
      <c r="BX49" s="738"/>
      <c r="BY49" s="738"/>
      <c r="BZ49" s="738"/>
      <c r="CA49" s="738"/>
      <c r="CB49" s="738"/>
      <c r="CC49" s="738"/>
      <c r="CD49" s="738"/>
      <c r="CE49" s="738"/>
      <c r="CF49" s="738"/>
      <c r="CG49" s="738"/>
      <c r="CH49" s="738"/>
      <c r="CI49" s="738"/>
      <c r="CJ49" s="6"/>
      <c r="CK49" s="5"/>
      <c r="CL49" s="5"/>
      <c r="CM49" s="739" t="s">
        <v>874</v>
      </c>
      <c r="CN49" s="739"/>
      <c r="CO49" s="739"/>
      <c r="CP49" s="739"/>
      <c r="CQ49" s="737">
        <f>'現状変更 入力シート'!E23</f>
        <v>0</v>
      </c>
      <c r="CR49" s="737"/>
      <c r="CS49" s="737"/>
      <c r="CT49" s="739" t="s">
        <v>2</v>
      </c>
      <c r="CU49" s="739"/>
      <c r="CV49" s="739"/>
      <c r="CW49" s="737">
        <f>'現状変更 入力シート'!G23</f>
        <v>0</v>
      </c>
      <c r="CX49" s="737"/>
      <c r="CY49" s="737"/>
      <c r="CZ49" s="739" t="s">
        <v>7</v>
      </c>
      <c r="DA49" s="739"/>
      <c r="DB49" s="739"/>
      <c r="DC49" s="737">
        <f>'現状変更 入力シート'!I23</f>
        <v>0</v>
      </c>
      <c r="DD49" s="737"/>
      <c r="DE49" s="737"/>
      <c r="DF49" s="735" t="s">
        <v>74</v>
      </c>
      <c r="DG49" s="735"/>
      <c r="DH49" s="735"/>
      <c r="DI49" s="735"/>
      <c r="DJ49" s="735"/>
      <c r="DK49" s="735"/>
      <c r="DL49" s="735"/>
      <c r="DM49" s="735"/>
      <c r="DN49" s="737">
        <f>'現状変更 入力シート'!E24</f>
        <v>0</v>
      </c>
      <c r="DO49" s="737"/>
      <c r="DP49" s="737"/>
      <c r="DQ49" s="737"/>
      <c r="DR49" s="737"/>
      <c r="DS49" s="737"/>
      <c r="DT49" s="739" t="s">
        <v>27</v>
      </c>
      <c r="DU49" s="739"/>
      <c r="DV49" s="739"/>
      <c r="DW49" s="5"/>
      <c r="DX49" s="5"/>
      <c r="DY49" s="5"/>
      <c r="EC49" s="5"/>
      <c r="ED49" s="5"/>
      <c r="EE49" s="5"/>
      <c r="EF49" s="5"/>
      <c r="EG49" s="5"/>
      <c r="EJ49" s="21"/>
      <c r="EM49" s="22"/>
      <c r="EN49" s="738"/>
      <c r="EO49" s="738"/>
      <c r="EP49" s="738"/>
      <c r="EQ49" s="738"/>
      <c r="ER49" s="738"/>
      <c r="ES49" s="738"/>
      <c r="ET49" s="738"/>
      <c r="EU49" s="738"/>
      <c r="EV49" s="738"/>
      <c r="EW49" s="738"/>
      <c r="EX49" s="738"/>
      <c r="EY49" s="738"/>
      <c r="EZ49" s="738"/>
      <c r="FA49" s="738"/>
      <c r="FB49" s="6"/>
      <c r="FC49" s="5"/>
      <c r="FD49" s="745"/>
      <c r="FE49" s="745"/>
      <c r="FF49" s="745"/>
      <c r="FG49" s="745"/>
      <c r="FH49" s="745"/>
      <c r="FI49" s="745"/>
      <c r="FJ49" s="745"/>
      <c r="FK49" s="745"/>
      <c r="FL49" s="745"/>
      <c r="FM49" s="745"/>
      <c r="FN49" s="745"/>
      <c r="FO49" s="745"/>
      <c r="FP49" s="745"/>
      <c r="FQ49" s="745"/>
      <c r="FR49" s="745"/>
      <c r="FS49" s="745"/>
      <c r="FT49" s="745"/>
      <c r="FU49" s="745"/>
      <c r="FV49" s="745"/>
      <c r="FW49" s="745"/>
      <c r="FX49" s="745"/>
      <c r="FY49" s="745"/>
      <c r="FZ49" s="745"/>
      <c r="GA49" s="745"/>
      <c r="GB49" s="745"/>
      <c r="GC49" s="745"/>
      <c r="GD49" s="745"/>
      <c r="GE49" s="745"/>
      <c r="GF49" s="745"/>
      <c r="GG49" s="745"/>
      <c r="GH49" s="745"/>
      <c r="GI49" s="745"/>
      <c r="GJ49" s="745"/>
      <c r="GK49" s="745"/>
      <c r="GL49" s="745"/>
      <c r="GM49" s="745"/>
      <c r="GN49" s="745"/>
      <c r="GO49" s="745"/>
      <c r="GP49" s="745"/>
      <c r="GQ49" s="745"/>
      <c r="GR49" s="745"/>
      <c r="GS49" s="745"/>
      <c r="GT49" s="745"/>
      <c r="GU49" s="745"/>
      <c r="GV49" s="745"/>
      <c r="GW49" s="745"/>
      <c r="GX49" s="745"/>
      <c r="GY49" s="745"/>
      <c r="GZ49" s="745"/>
      <c r="HA49" s="745"/>
      <c r="HB49" s="21"/>
    </row>
    <row r="50" spans="2:210" ht="7.9" customHeight="1">
      <c r="C50" s="22"/>
      <c r="D50" s="738"/>
      <c r="E50" s="738"/>
      <c r="F50" s="738"/>
      <c r="G50" s="738"/>
      <c r="H50" s="738"/>
      <c r="I50" s="738"/>
      <c r="J50" s="738"/>
      <c r="K50" s="738"/>
      <c r="L50" s="738"/>
      <c r="M50" s="738"/>
      <c r="N50" s="738"/>
      <c r="O50" s="738"/>
      <c r="P50" s="738"/>
      <c r="Q50" s="738"/>
      <c r="R50" s="6"/>
      <c r="S50" s="5"/>
      <c r="U50" s="739"/>
      <c r="V50" s="739"/>
      <c r="W50" s="739"/>
      <c r="X50" s="739"/>
      <c r="Y50" s="737"/>
      <c r="Z50" s="737"/>
      <c r="AA50" s="737"/>
      <c r="AB50" s="739"/>
      <c r="AC50" s="739"/>
      <c r="AD50" s="739"/>
      <c r="AE50" s="737"/>
      <c r="AF50" s="737"/>
      <c r="AG50" s="737"/>
      <c r="AH50" s="739"/>
      <c r="AI50" s="739"/>
      <c r="AJ50" s="739"/>
      <c r="AK50" s="737"/>
      <c r="AL50" s="737"/>
      <c r="AM50" s="737"/>
      <c r="AN50" s="735"/>
      <c r="AO50" s="735"/>
      <c r="AP50" s="735"/>
      <c r="AQ50" s="735"/>
      <c r="AR50" s="735"/>
      <c r="AS50" s="735"/>
      <c r="AT50" s="735"/>
      <c r="AU50" s="735"/>
      <c r="AV50" s="737"/>
      <c r="AW50" s="737"/>
      <c r="AX50" s="737"/>
      <c r="AY50" s="739"/>
      <c r="AZ50" s="739"/>
      <c r="BA50" s="739"/>
      <c r="BB50" s="737"/>
      <c r="BC50" s="737"/>
      <c r="BD50" s="737"/>
      <c r="BE50" s="739"/>
      <c r="BF50" s="739"/>
      <c r="BG50" s="739"/>
      <c r="BH50" s="737"/>
      <c r="BI50" s="737"/>
      <c r="BJ50" s="737"/>
      <c r="BK50" s="735"/>
      <c r="BL50" s="735"/>
      <c r="BM50" s="735"/>
      <c r="BN50" s="735"/>
      <c r="BO50" s="735"/>
      <c r="BR50" s="21"/>
      <c r="BU50" s="22"/>
      <c r="BV50" s="738"/>
      <c r="BW50" s="738"/>
      <c r="BX50" s="738"/>
      <c r="BY50" s="738"/>
      <c r="BZ50" s="738"/>
      <c r="CA50" s="738"/>
      <c r="CB50" s="738"/>
      <c r="CC50" s="738"/>
      <c r="CD50" s="738"/>
      <c r="CE50" s="738"/>
      <c r="CF50" s="738"/>
      <c r="CG50" s="738"/>
      <c r="CH50" s="738"/>
      <c r="CI50" s="738"/>
      <c r="CJ50" s="6"/>
      <c r="CK50" s="5"/>
      <c r="CM50" s="739"/>
      <c r="CN50" s="739"/>
      <c r="CO50" s="739"/>
      <c r="CP50" s="739"/>
      <c r="CQ50" s="737"/>
      <c r="CR50" s="737"/>
      <c r="CS50" s="737"/>
      <c r="CT50" s="739"/>
      <c r="CU50" s="739"/>
      <c r="CV50" s="739"/>
      <c r="CW50" s="737"/>
      <c r="CX50" s="737"/>
      <c r="CY50" s="737"/>
      <c r="CZ50" s="739"/>
      <c r="DA50" s="739"/>
      <c r="DB50" s="739"/>
      <c r="DC50" s="737"/>
      <c r="DD50" s="737"/>
      <c r="DE50" s="737"/>
      <c r="DF50" s="735"/>
      <c r="DG50" s="735"/>
      <c r="DH50" s="735"/>
      <c r="DI50" s="735"/>
      <c r="DJ50" s="735"/>
      <c r="DK50" s="735"/>
      <c r="DL50" s="735"/>
      <c r="DM50" s="735"/>
      <c r="DN50" s="737"/>
      <c r="DO50" s="737"/>
      <c r="DP50" s="737"/>
      <c r="DQ50" s="737"/>
      <c r="DR50" s="737"/>
      <c r="DS50" s="737"/>
      <c r="DT50" s="739"/>
      <c r="DU50" s="739"/>
      <c r="DV50" s="739"/>
      <c r="DW50" s="5"/>
      <c r="DX50" s="5"/>
      <c r="DY50" s="5"/>
      <c r="EC50" s="5"/>
      <c r="ED50" s="5"/>
      <c r="EE50" s="5"/>
      <c r="EF50" s="5"/>
      <c r="EG50" s="5"/>
      <c r="EJ50" s="21"/>
      <c r="EM50" s="22"/>
      <c r="EN50" s="738"/>
      <c r="EO50" s="738"/>
      <c r="EP50" s="738"/>
      <c r="EQ50" s="738"/>
      <c r="ER50" s="738"/>
      <c r="ES50" s="738"/>
      <c r="ET50" s="738"/>
      <c r="EU50" s="738"/>
      <c r="EV50" s="738"/>
      <c r="EW50" s="738"/>
      <c r="EX50" s="738"/>
      <c r="EY50" s="738"/>
      <c r="EZ50" s="738"/>
      <c r="FA50" s="738"/>
      <c r="FB50" s="6"/>
      <c r="FC50" s="5"/>
      <c r="FD50" s="745"/>
      <c r="FE50" s="745"/>
      <c r="FF50" s="745"/>
      <c r="FG50" s="745"/>
      <c r="FH50" s="745"/>
      <c r="FI50" s="745"/>
      <c r="FJ50" s="745"/>
      <c r="FK50" s="745"/>
      <c r="FL50" s="745"/>
      <c r="FM50" s="745"/>
      <c r="FN50" s="745"/>
      <c r="FO50" s="745"/>
      <c r="FP50" s="745"/>
      <c r="FQ50" s="745"/>
      <c r="FR50" s="745"/>
      <c r="FS50" s="745"/>
      <c r="FT50" s="745"/>
      <c r="FU50" s="745"/>
      <c r="FV50" s="745"/>
      <c r="FW50" s="745"/>
      <c r="FX50" s="745"/>
      <c r="FY50" s="745"/>
      <c r="FZ50" s="745"/>
      <c r="GA50" s="745"/>
      <c r="GB50" s="745"/>
      <c r="GC50" s="745"/>
      <c r="GD50" s="745"/>
      <c r="GE50" s="745"/>
      <c r="GF50" s="745"/>
      <c r="GG50" s="745"/>
      <c r="GH50" s="745"/>
      <c r="GI50" s="745"/>
      <c r="GJ50" s="745"/>
      <c r="GK50" s="745"/>
      <c r="GL50" s="745"/>
      <c r="GM50" s="745"/>
      <c r="GN50" s="745"/>
      <c r="GO50" s="745"/>
      <c r="GP50" s="745"/>
      <c r="GQ50" s="745"/>
      <c r="GR50" s="745"/>
      <c r="GS50" s="745"/>
      <c r="GT50" s="745"/>
      <c r="GU50" s="745"/>
      <c r="GV50" s="745"/>
      <c r="GW50" s="745"/>
      <c r="GX50" s="745"/>
      <c r="GY50" s="745"/>
      <c r="GZ50" s="745"/>
      <c r="HA50" s="745"/>
      <c r="HB50" s="21"/>
    </row>
    <row r="51" spans="2:210" ht="7.9" customHeight="1">
      <c r="C51" s="22"/>
      <c r="D51" s="738"/>
      <c r="E51" s="738"/>
      <c r="F51" s="738"/>
      <c r="G51" s="738"/>
      <c r="H51" s="738"/>
      <c r="I51" s="738"/>
      <c r="J51" s="738"/>
      <c r="K51" s="738"/>
      <c r="L51" s="738"/>
      <c r="M51" s="738"/>
      <c r="N51" s="738"/>
      <c r="O51" s="738"/>
      <c r="P51" s="738"/>
      <c r="Q51" s="738"/>
      <c r="R51" s="6"/>
      <c r="S51" s="5"/>
      <c r="U51" s="739"/>
      <c r="V51" s="739"/>
      <c r="W51" s="739"/>
      <c r="X51" s="739"/>
      <c r="Y51" s="737"/>
      <c r="Z51" s="737"/>
      <c r="AA51" s="737"/>
      <c r="AB51" s="739"/>
      <c r="AC51" s="739"/>
      <c r="AD51" s="739"/>
      <c r="AE51" s="737"/>
      <c r="AF51" s="737"/>
      <c r="AG51" s="737"/>
      <c r="AH51" s="739"/>
      <c r="AI51" s="739"/>
      <c r="AJ51" s="739"/>
      <c r="AK51" s="737"/>
      <c r="AL51" s="737"/>
      <c r="AM51" s="737"/>
      <c r="AN51" s="735"/>
      <c r="AO51" s="735"/>
      <c r="AP51" s="735"/>
      <c r="AQ51" s="735"/>
      <c r="AR51" s="735"/>
      <c r="AS51" s="735"/>
      <c r="AT51" s="735"/>
      <c r="AU51" s="735"/>
      <c r="AV51" s="737"/>
      <c r="AW51" s="737"/>
      <c r="AX51" s="737"/>
      <c r="AY51" s="739"/>
      <c r="AZ51" s="739"/>
      <c r="BA51" s="739"/>
      <c r="BB51" s="737"/>
      <c r="BC51" s="737"/>
      <c r="BD51" s="737"/>
      <c r="BE51" s="739"/>
      <c r="BF51" s="739"/>
      <c r="BG51" s="739"/>
      <c r="BH51" s="737"/>
      <c r="BI51" s="737"/>
      <c r="BJ51" s="737"/>
      <c r="BK51" s="735"/>
      <c r="BL51" s="735"/>
      <c r="BM51" s="735"/>
      <c r="BN51" s="735"/>
      <c r="BO51" s="735"/>
      <c r="BR51" s="21"/>
      <c r="BU51" s="22"/>
      <c r="BV51" s="738"/>
      <c r="BW51" s="738"/>
      <c r="BX51" s="738"/>
      <c r="BY51" s="738"/>
      <c r="BZ51" s="738"/>
      <c r="CA51" s="738"/>
      <c r="CB51" s="738"/>
      <c r="CC51" s="738"/>
      <c r="CD51" s="738"/>
      <c r="CE51" s="738"/>
      <c r="CF51" s="738"/>
      <c r="CG51" s="738"/>
      <c r="CH51" s="738"/>
      <c r="CI51" s="738"/>
      <c r="CJ51" s="6"/>
      <c r="CK51" s="5"/>
      <c r="CM51" s="739"/>
      <c r="CN51" s="739"/>
      <c r="CO51" s="739"/>
      <c r="CP51" s="739"/>
      <c r="CQ51" s="737"/>
      <c r="CR51" s="737"/>
      <c r="CS51" s="737"/>
      <c r="CT51" s="739"/>
      <c r="CU51" s="739"/>
      <c r="CV51" s="739"/>
      <c r="CW51" s="737"/>
      <c r="CX51" s="737"/>
      <c r="CY51" s="737"/>
      <c r="CZ51" s="739"/>
      <c r="DA51" s="739"/>
      <c r="DB51" s="739"/>
      <c r="DC51" s="737"/>
      <c r="DD51" s="737"/>
      <c r="DE51" s="737"/>
      <c r="DF51" s="735"/>
      <c r="DG51" s="735"/>
      <c r="DH51" s="735"/>
      <c r="DI51" s="735"/>
      <c r="DJ51" s="735"/>
      <c r="DK51" s="735"/>
      <c r="DL51" s="735"/>
      <c r="DM51" s="735"/>
      <c r="DN51" s="737"/>
      <c r="DO51" s="737"/>
      <c r="DP51" s="737"/>
      <c r="DQ51" s="737"/>
      <c r="DR51" s="737"/>
      <c r="DS51" s="737"/>
      <c r="DT51" s="739"/>
      <c r="DU51" s="739"/>
      <c r="DV51" s="739"/>
      <c r="DW51" s="5"/>
      <c r="DX51" s="5"/>
      <c r="DY51" s="5"/>
      <c r="EC51" s="5"/>
      <c r="ED51" s="5"/>
      <c r="EE51" s="5"/>
      <c r="EF51" s="5"/>
      <c r="EG51" s="5"/>
      <c r="EJ51" s="21"/>
      <c r="EM51" s="22"/>
      <c r="EN51" s="738"/>
      <c r="EO51" s="738"/>
      <c r="EP51" s="738"/>
      <c r="EQ51" s="738"/>
      <c r="ER51" s="738"/>
      <c r="ES51" s="738"/>
      <c r="ET51" s="738"/>
      <c r="EU51" s="738"/>
      <c r="EV51" s="738"/>
      <c r="EW51" s="738"/>
      <c r="EX51" s="738"/>
      <c r="EY51" s="738"/>
      <c r="EZ51" s="738"/>
      <c r="FA51" s="738"/>
      <c r="FB51" s="6"/>
      <c r="FC51" s="5"/>
      <c r="FD51" s="745"/>
      <c r="FE51" s="745"/>
      <c r="FF51" s="745"/>
      <c r="FG51" s="745"/>
      <c r="FH51" s="745"/>
      <c r="FI51" s="745"/>
      <c r="FJ51" s="745"/>
      <c r="FK51" s="745"/>
      <c r="FL51" s="745"/>
      <c r="FM51" s="745"/>
      <c r="FN51" s="745"/>
      <c r="FO51" s="745"/>
      <c r="FP51" s="745"/>
      <c r="FQ51" s="745"/>
      <c r="FR51" s="745"/>
      <c r="FS51" s="745"/>
      <c r="FT51" s="745"/>
      <c r="FU51" s="745"/>
      <c r="FV51" s="745"/>
      <c r="FW51" s="745"/>
      <c r="FX51" s="745"/>
      <c r="FY51" s="745"/>
      <c r="FZ51" s="745"/>
      <c r="GA51" s="745"/>
      <c r="GB51" s="745"/>
      <c r="GC51" s="745"/>
      <c r="GD51" s="745"/>
      <c r="GE51" s="745"/>
      <c r="GF51" s="745"/>
      <c r="GG51" s="745"/>
      <c r="GH51" s="745"/>
      <c r="GI51" s="745"/>
      <c r="GJ51" s="745"/>
      <c r="GK51" s="745"/>
      <c r="GL51" s="745"/>
      <c r="GM51" s="745"/>
      <c r="GN51" s="745"/>
      <c r="GO51" s="745"/>
      <c r="GP51" s="745"/>
      <c r="GQ51" s="745"/>
      <c r="GR51" s="745"/>
      <c r="GS51" s="745"/>
      <c r="GT51" s="745"/>
      <c r="GU51" s="745"/>
      <c r="GV51" s="745"/>
      <c r="GW51" s="745"/>
      <c r="GX51" s="745"/>
      <c r="GY51" s="745"/>
      <c r="GZ51" s="745"/>
      <c r="HA51" s="745"/>
      <c r="HB51" s="21"/>
    </row>
    <row r="52" spans="2:210" ht="7.9" customHeight="1">
      <c r="C52" s="22"/>
      <c r="D52" s="738"/>
      <c r="E52" s="738"/>
      <c r="F52" s="738"/>
      <c r="G52" s="738"/>
      <c r="H52" s="738"/>
      <c r="I52" s="738"/>
      <c r="J52" s="738"/>
      <c r="K52" s="738"/>
      <c r="L52" s="738"/>
      <c r="M52" s="738"/>
      <c r="N52" s="738"/>
      <c r="O52" s="738"/>
      <c r="P52" s="738"/>
      <c r="Q52" s="738"/>
      <c r="R52" s="6"/>
      <c r="S52" s="5"/>
      <c r="AK52" s="5"/>
      <c r="AL52" s="5"/>
      <c r="AM52" s="5"/>
      <c r="AT52" s="5"/>
      <c r="AU52" s="5"/>
      <c r="BI52" s="5"/>
      <c r="BJ52" s="5"/>
      <c r="BR52" s="21"/>
      <c r="BU52" s="22"/>
      <c r="BV52" s="738"/>
      <c r="BW52" s="738"/>
      <c r="BX52" s="738"/>
      <c r="BY52" s="738"/>
      <c r="BZ52" s="738"/>
      <c r="CA52" s="738"/>
      <c r="CB52" s="738"/>
      <c r="CC52" s="738"/>
      <c r="CD52" s="738"/>
      <c r="CE52" s="738"/>
      <c r="CF52" s="738"/>
      <c r="CG52" s="738"/>
      <c r="CH52" s="738"/>
      <c r="CI52" s="738"/>
      <c r="CJ52" s="6"/>
      <c r="CK52" s="5"/>
      <c r="DC52" s="5"/>
      <c r="DD52" s="5"/>
      <c r="DE52" s="5"/>
      <c r="DL52" s="5"/>
      <c r="DM52" s="5"/>
      <c r="EA52" s="5"/>
      <c r="EB52" s="5"/>
      <c r="EJ52" s="21"/>
      <c r="EM52" s="22"/>
      <c r="EN52" s="738"/>
      <c r="EO52" s="738"/>
      <c r="EP52" s="738"/>
      <c r="EQ52" s="738"/>
      <c r="ER52" s="738"/>
      <c r="ES52" s="738"/>
      <c r="ET52" s="738"/>
      <c r="EU52" s="738"/>
      <c r="EV52" s="738"/>
      <c r="EW52" s="738"/>
      <c r="EX52" s="738"/>
      <c r="EY52" s="738"/>
      <c r="EZ52" s="738"/>
      <c r="FA52" s="738"/>
      <c r="FB52" s="21"/>
      <c r="FD52" s="745"/>
      <c r="FE52" s="745"/>
      <c r="FF52" s="745"/>
      <c r="FG52" s="745"/>
      <c r="FH52" s="745"/>
      <c r="FI52" s="745"/>
      <c r="FJ52" s="745"/>
      <c r="FK52" s="745"/>
      <c r="FL52" s="745"/>
      <c r="FM52" s="745"/>
      <c r="FN52" s="745"/>
      <c r="FO52" s="745"/>
      <c r="FP52" s="745"/>
      <c r="FQ52" s="745"/>
      <c r="FR52" s="745"/>
      <c r="FS52" s="745"/>
      <c r="FT52" s="745"/>
      <c r="FU52" s="745"/>
      <c r="FV52" s="745"/>
      <c r="FW52" s="745"/>
      <c r="FX52" s="745"/>
      <c r="FY52" s="745"/>
      <c r="FZ52" s="745"/>
      <c r="GA52" s="745"/>
      <c r="GB52" s="745"/>
      <c r="GC52" s="745"/>
      <c r="GD52" s="745"/>
      <c r="GE52" s="745"/>
      <c r="GF52" s="745"/>
      <c r="GG52" s="745"/>
      <c r="GH52" s="745"/>
      <c r="GI52" s="745"/>
      <c r="GJ52" s="745"/>
      <c r="GK52" s="745"/>
      <c r="GL52" s="745"/>
      <c r="GM52" s="745"/>
      <c r="GN52" s="745"/>
      <c r="GO52" s="745"/>
      <c r="GP52" s="745"/>
      <c r="GQ52" s="745"/>
      <c r="GR52" s="745"/>
      <c r="GS52" s="745"/>
      <c r="GT52" s="745"/>
      <c r="GU52" s="745"/>
      <c r="GV52" s="745"/>
      <c r="GW52" s="745"/>
      <c r="GX52" s="745"/>
      <c r="GY52" s="745"/>
      <c r="GZ52" s="745"/>
      <c r="HA52" s="745"/>
      <c r="HB52" s="21"/>
    </row>
    <row r="53" spans="2:210" ht="7.9" customHeight="1">
      <c r="C53" s="22"/>
      <c r="R53" s="6"/>
      <c r="S53" s="5"/>
      <c r="BR53" s="21"/>
      <c r="BU53" s="22"/>
      <c r="CJ53" s="6"/>
      <c r="CK53" s="5"/>
      <c r="EJ53" s="21"/>
      <c r="EM53" s="22"/>
      <c r="EN53" s="738"/>
      <c r="EO53" s="738"/>
      <c r="EP53" s="738"/>
      <c r="EQ53" s="738"/>
      <c r="ER53" s="738"/>
      <c r="ES53" s="738"/>
      <c r="ET53" s="738"/>
      <c r="EU53" s="738"/>
      <c r="EV53" s="738"/>
      <c r="EW53" s="738"/>
      <c r="EX53" s="738"/>
      <c r="EY53" s="738"/>
      <c r="EZ53" s="738"/>
      <c r="FA53" s="738"/>
      <c r="FB53" s="21"/>
      <c r="FD53" s="745"/>
      <c r="FE53" s="745"/>
      <c r="FF53" s="745"/>
      <c r="FG53" s="745"/>
      <c r="FH53" s="745"/>
      <c r="FI53" s="745"/>
      <c r="FJ53" s="745"/>
      <c r="FK53" s="745"/>
      <c r="FL53" s="745"/>
      <c r="FM53" s="745"/>
      <c r="FN53" s="745"/>
      <c r="FO53" s="745"/>
      <c r="FP53" s="745"/>
      <c r="FQ53" s="745"/>
      <c r="FR53" s="745"/>
      <c r="FS53" s="745"/>
      <c r="FT53" s="745"/>
      <c r="FU53" s="745"/>
      <c r="FV53" s="745"/>
      <c r="FW53" s="745"/>
      <c r="FX53" s="745"/>
      <c r="FY53" s="745"/>
      <c r="FZ53" s="745"/>
      <c r="GA53" s="745"/>
      <c r="GB53" s="745"/>
      <c r="GC53" s="745"/>
      <c r="GD53" s="745"/>
      <c r="GE53" s="745"/>
      <c r="GF53" s="745"/>
      <c r="GG53" s="745"/>
      <c r="GH53" s="745"/>
      <c r="GI53" s="745"/>
      <c r="GJ53" s="745"/>
      <c r="GK53" s="745"/>
      <c r="GL53" s="745"/>
      <c r="GM53" s="745"/>
      <c r="GN53" s="745"/>
      <c r="GO53" s="745"/>
      <c r="GP53" s="745"/>
      <c r="GQ53" s="745"/>
      <c r="GR53" s="745"/>
      <c r="GS53" s="745"/>
      <c r="GT53" s="745"/>
      <c r="GU53" s="745"/>
      <c r="GV53" s="745"/>
      <c r="GW53" s="745"/>
      <c r="GX53" s="745"/>
      <c r="GY53" s="745"/>
      <c r="GZ53" s="745"/>
      <c r="HA53" s="745"/>
      <c r="HB53" s="21"/>
    </row>
    <row r="54" spans="2:210" ht="7.9" customHeight="1">
      <c r="C54" s="28"/>
      <c r="D54" s="26"/>
      <c r="E54" s="26"/>
      <c r="F54" s="26"/>
      <c r="G54" s="26"/>
      <c r="H54" s="26"/>
      <c r="I54" s="26"/>
      <c r="J54" s="26"/>
      <c r="K54" s="26"/>
      <c r="L54" s="26"/>
      <c r="M54" s="26"/>
      <c r="N54" s="26"/>
      <c r="O54" s="26"/>
      <c r="P54" s="26"/>
      <c r="Q54" s="26"/>
      <c r="R54" s="4"/>
      <c r="S54" s="3"/>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c r="BU54" s="28"/>
      <c r="BV54" s="26"/>
      <c r="BW54" s="26"/>
      <c r="BX54" s="26"/>
      <c r="BY54" s="27"/>
      <c r="BZ54" s="26"/>
      <c r="CA54" s="26"/>
      <c r="CB54" s="26"/>
      <c r="CC54" s="26"/>
      <c r="CD54" s="26"/>
      <c r="CE54" s="26"/>
      <c r="CF54" s="26"/>
      <c r="CG54" s="26"/>
      <c r="CH54" s="26"/>
      <c r="CI54" s="26"/>
      <c r="CJ54" s="4"/>
      <c r="CK54" s="53"/>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7"/>
      <c r="EM54" s="22"/>
      <c r="FB54" s="21"/>
      <c r="FD54" s="745"/>
      <c r="FE54" s="745"/>
      <c r="FF54" s="745"/>
      <c r="FG54" s="745"/>
      <c r="FH54" s="745"/>
      <c r="FI54" s="745"/>
      <c r="FJ54" s="745"/>
      <c r="FK54" s="745"/>
      <c r="FL54" s="745"/>
      <c r="FM54" s="745"/>
      <c r="FN54" s="745"/>
      <c r="FO54" s="745"/>
      <c r="FP54" s="745"/>
      <c r="FQ54" s="745"/>
      <c r="FR54" s="745"/>
      <c r="FS54" s="745"/>
      <c r="FT54" s="745"/>
      <c r="FU54" s="745"/>
      <c r="FV54" s="745"/>
      <c r="FW54" s="745"/>
      <c r="FX54" s="745"/>
      <c r="FY54" s="745"/>
      <c r="FZ54" s="745"/>
      <c r="GA54" s="745"/>
      <c r="GB54" s="745"/>
      <c r="GC54" s="745"/>
      <c r="GD54" s="745"/>
      <c r="GE54" s="745"/>
      <c r="GF54" s="745"/>
      <c r="GG54" s="745"/>
      <c r="GH54" s="745"/>
      <c r="GI54" s="745"/>
      <c r="GJ54" s="745"/>
      <c r="GK54" s="745"/>
      <c r="GL54" s="745"/>
      <c r="GM54" s="745"/>
      <c r="GN54" s="745"/>
      <c r="GO54" s="745"/>
      <c r="GP54" s="745"/>
      <c r="GQ54" s="745"/>
      <c r="GR54" s="745"/>
      <c r="GS54" s="745"/>
      <c r="GT54" s="745"/>
      <c r="GU54" s="745"/>
      <c r="GV54" s="745"/>
      <c r="GW54" s="745"/>
      <c r="GX54" s="745"/>
      <c r="GY54" s="745"/>
      <c r="GZ54" s="745"/>
      <c r="HA54" s="745"/>
      <c r="HB54" s="6"/>
    </row>
    <row r="55" spans="2:210" ht="7.9" customHeight="1">
      <c r="C55" s="22"/>
      <c r="R55" s="21"/>
      <c r="T55" s="741" t="str">
        <f>T('現状変更 入力シート'!C13:J13)</f>
        <v/>
      </c>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1"/>
      <c r="AZ55" s="741"/>
      <c r="BA55" s="741"/>
      <c r="BB55" s="741"/>
      <c r="BC55" s="741"/>
      <c r="BD55" s="741"/>
      <c r="BE55" s="741"/>
      <c r="BF55" s="741"/>
      <c r="BG55" s="741"/>
      <c r="BH55" s="741"/>
      <c r="BI55" s="741"/>
      <c r="BJ55" s="741"/>
      <c r="BK55" s="741"/>
      <c r="BL55" s="741"/>
      <c r="BM55" s="741"/>
      <c r="BN55" s="741"/>
      <c r="BO55" s="741"/>
      <c r="BP55" s="741"/>
      <c r="BQ55" s="741"/>
      <c r="BR55" s="21"/>
      <c r="BU55" s="22"/>
      <c r="BV55" s="755" t="s">
        <v>75</v>
      </c>
      <c r="BW55" s="755"/>
      <c r="BX55" s="755"/>
      <c r="BY55" s="21"/>
      <c r="CA55" s="738" t="s">
        <v>76</v>
      </c>
      <c r="CB55" s="738"/>
      <c r="CC55" s="738"/>
      <c r="CD55" s="738"/>
      <c r="CE55" s="738"/>
      <c r="CF55" s="738"/>
      <c r="CG55" s="738"/>
      <c r="CH55" s="738"/>
      <c r="CI55" s="738"/>
      <c r="CJ55" s="21"/>
      <c r="CK55" s="9"/>
      <c r="CL55" s="740" t="str">
        <f>T('現状変更 入力シート'!D25:J25)</f>
        <v/>
      </c>
      <c r="CM55" s="740"/>
      <c r="CN55" s="740"/>
      <c r="CO55" s="740"/>
      <c r="CP55" s="740"/>
      <c r="CQ55" s="740"/>
      <c r="CR55" s="740"/>
      <c r="CS55" s="740"/>
      <c r="CT55" s="740"/>
      <c r="CU55" s="740"/>
      <c r="CV55" s="740"/>
      <c r="CW55" s="740"/>
      <c r="CX55" s="740"/>
      <c r="CY55" s="740"/>
      <c r="CZ55" s="740"/>
      <c r="DA55" s="740"/>
      <c r="DB55" s="740"/>
      <c r="DC55" s="740"/>
      <c r="DD55" s="740"/>
      <c r="DE55" s="740"/>
      <c r="DF55" s="740"/>
      <c r="DG55" s="740"/>
      <c r="DH55" s="740"/>
      <c r="DI55" s="740"/>
      <c r="DJ55" s="740"/>
      <c r="DK55" s="740"/>
      <c r="DL55" s="740"/>
      <c r="DM55" s="740"/>
      <c r="DN55" s="740"/>
      <c r="DO55" s="740"/>
      <c r="DP55" s="740"/>
      <c r="DQ55" s="740"/>
      <c r="DR55" s="740"/>
      <c r="DS55" s="740"/>
      <c r="DT55" s="740"/>
      <c r="DU55" s="740"/>
      <c r="DV55" s="740"/>
      <c r="DW55" s="740"/>
      <c r="DX55" s="740"/>
      <c r="DY55" s="740"/>
      <c r="DZ55" s="740"/>
      <c r="EA55" s="740"/>
      <c r="EB55" s="740"/>
      <c r="EC55" s="740"/>
      <c r="ED55" s="740"/>
      <c r="EE55" s="740"/>
      <c r="EF55" s="740"/>
      <c r="EG55" s="740"/>
      <c r="EH55" s="740"/>
      <c r="EI55" s="740"/>
      <c r="EJ55" s="21"/>
      <c r="EM55" s="22"/>
      <c r="FB55" s="21"/>
      <c r="HB55" s="21"/>
    </row>
    <row r="56" spans="2:210" ht="7.9" customHeight="1">
      <c r="C56" s="22"/>
      <c r="D56" s="738" t="s">
        <v>57</v>
      </c>
      <c r="E56" s="738"/>
      <c r="F56" s="738"/>
      <c r="G56" s="738"/>
      <c r="H56" s="738"/>
      <c r="I56" s="738"/>
      <c r="J56" s="738"/>
      <c r="K56" s="738"/>
      <c r="L56" s="738"/>
      <c r="M56" s="738"/>
      <c r="N56" s="738"/>
      <c r="O56" s="738"/>
      <c r="P56" s="738"/>
      <c r="Q56" s="738"/>
      <c r="R56" s="2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741"/>
      <c r="BL56" s="741"/>
      <c r="BM56" s="741"/>
      <c r="BN56" s="741"/>
      <c r="BO56" s="741"/>
      <c r="BP56" s="741"/>
      <c r="BQ56" s="741"/>
      <c r="BR56" s="13"/>
      <c r="BU56" s="22"/>
      <c r="BV56" s="755"/>
      <c r="BW56" s="755"/>
      <c r="BX56" s="755"/>
      <c r="BY56" s="21"/>
      <c r="CA56" s="738"/>
      <c r="CB56" s="738"/>
      <c r="CC56" s="738"/>
      <c r="CD56" s="738"/>
      <c r="CE56" s="738"/>
      <c r="CF56" s="738"/>
      <c r="CG56" s="738"/>
      <c r="CH56" s="738"/>
      <c r="CI56" s="738"/>
      <c r="CJ56" s="21"/>
      <c r="CK56" s="9"/>
      <c r="CL56" s="740"/>
      <c r="CM56" s="740"/>
      <c r="CN56" s="740"/>
      <c r="CO56" s="740"/>
      <c r="CP56" s="740"/>
      <c r="CQ56" s="740"/>
      <c r="CR56" s="740"/>
      <c r="CS56" s="740"/>
      <c r="CT56" s="740"/>
      <c r="CU56" s="740"/>
      <c r="CV56" s="740"/>
      <c r="CW56" s="740"/>
      <c r="CX56" s="740"/>
      <c r="CY56" s="740"/>
      <c r="CZ56" s="740"/>
      <c r="DA56" s="740"/>
      <c r="DB56" s="740"/>
      <c r="DC56" s="740"/>
      <c r="DD56" s="740"/>
      <c r="DE56" s="740"/>
      <c r="DF56" s="740"/>
      <c r="DG56" s="740"/>
      <c r="DH56" s="740"/>
      <c r="DI56" s="740"/>
      <c r="DJ56" s="740"/>
      <c r="DK56" s="740"/>
      <c r="DL56" s="740"/>
      <c r="DM56" s="740"/>
      <c r="DN56" s="740"/>
      <c r="DO56" s="740"/>
      <c r="DP56" s="740"/>
      <c r="DQ56" s="740"/>
      <c r="DR56" s="740"/>
      <c r="DS56" s="740"/>
      <c r="DT56" s="740"/>
      <c r="DU56" s="740"/>
      <c r="DV56" s="740"/>
      <c r="DW56" s="740"/>
      <c r="DX56" s="740"/>
      <c r="DY56" s="740"/>
      <c r="DZ56" s="740"/>
      <c r="EA56" s="740"/>
      <c r="EB56" s="740"/>
      <c r="EC56" s="740"/>
      <c r="ED56" s="740"/>
      <c r="EE56" s="740"/>
      <c r="EF56" s="740"/>
      <c r="EG56" s="740"/>
      <c r="EH56" s="740"/>
      <c r="EI56" s="740"/>
      <c r="EJ56" s="13"/>
      <c r="EM56" s="28"/>
      <c r="EN56" s="752" t="s">
        <v>73</v>
      </c>
      <c r="EO56" s="752"/>
      <c r="EP56" s="752"/>
      <c r="EQ56" s="752"/>
      <c r="ER56" s="752"/>
      <c r="ES56" s="752"/>
      <c r="ET56" s="752"/>
      <c r="EU56" s="752"/>
      <c r="EV56" s="752"/>
      <c r="EW56" s="752"/>
      <c r="EX56" s="752"/>
      <c r="EY56" s="752"/>
      <c r="EZ56" s="752"/>
      <c r="FA56" s="752"/>
      <c r="FB56" s="4"/>
      <c r="FC56" s="3"/>
      <c r="FD56" s="26"/>
      <c r="FE56" s="26"/>
      <c r="FF56" s="26"/>
      <c r="FG56" s="26"/>
      <c r="FH56" s="26"/>
      <c r="FI56" s="26"/>
      <c r="FJ56" s="26"/>
      <c r="FK56" s="26"/>
      <c r="FL56" s="26"/>
      <c r="FM56" s="26"/>
      <c r="FN56" s="26"/>
      <c r="FO56" s="26"/>
      <c r="FP56" s="26"/>
      <c r="FQ56" s="26"/>
      <c r="FR56" s="26"/>
      <c r="FS56" s="26"/>
      <c r="FT56" s="26"/>
      <c r="FU56" s="3"/>
      <c r="FV56" s="3"/>
      <c r="FW56" s="3"/>
      <c r="FX56" s="26"/>
      <c r="FY56" s="26"/>
      <c r="FZ56" s="26"/>
      <c r="GA56" s="26"/>
      <c r="GB56" s="26"/>
      <c r="GC56" s="26"/>
      <c r="GD56" s="3"/>
      <c r="GE56" s="3"/>
      <c r="GF56" s="26"/>
      <c r="GG56" s="26"/>
      <c r="GH56" s="26"/>
      <c r="GI56" s="26"/>
      <c r="GJ56" s="26"/>
      <c r="GK56" s="26"/>
      <c r="GL56" s="26"/>
      <c r="GM56" s="26"/>
      <c r="GN56" s="26"/>
      <c r="GO56" s="26"/>
      <c r="GP56" s="3"/>
      <c r="GQ56" s="3"/>
      <c r="GR56" s="26"/>
      <c r="GS56" s="26"/>
      <c r="GT56" s="26"/>
      <c r="GU56" s="3"/>
      <c r="GV56" s="3"/>
      <c r="GW56" s="3"/>
      <c r="GX56" s="3"/>
      <c r="GY56" s="3"/>
      <c r="GZ56" s="26"/>
      <c r="HA56" s="26"/>
      <c r="HB56" s="27"/>
    </row>
    <row r="57" spans="2:210" ht="7.9" customHeight="1">
      <c r="C57" s="22"/>
      <c r="D57" s="738"/>
      <c r="E57" s="738"/>
      <c r="F57" s="738"/>
      <c r="G57" s="738"/>
      <c r="H57" s="738"/>
      <c r="I57" s="738"/>
      <c r="J57" s="738"/>
      <c r="K57" s="738"/>
      <c r="L57" s="738"/>
      <c r="M57" s="738"/>
      <c r="N57" s="738"/>
      <c r="O57" s="738"/>
      <c r="P57" s="738"/>
      <c r="Q57" s="738"/>
      <c r="R57" s="21"/>
      <c r="T57" s="741"/>
      <c r="U57" s="741"/>
      <c r="V57" s="741"/>
      <c r="W57" s="741"/>
      <c r="X57" s="741"/>
      <c r="Y57" s="741"/>
      <c r="Z57" s="741"/>
      <c r="AA57" s="741"/>
      <c r="AB57" s="741"/>
      <c r="AC57" s="741"/>
      <c r="AD57" s="741"/>
      <c r="AE57" s="741"/>
      <c r="AF57" s="741"/>
      <c r="AG57" s="741"/>
      <c r="AH57" s="741"/>
      <c r="AI57" s="741"/>
      <c r="AJ57" s="741"/>
      <c r="AK57" s="741"/>
      <c r="AL57" s="741"/>
      <c r="AM57" s="741"/>
      <c r="AN57" s="741"/>
      <c r="AO57" s="741"/>
      <c r="AP57" s="741"/>
      <c r="AQ57" s="741"/>
      <c r="AR57" s="741"/>
      <c r="AS57" s="741"/>
      <c r="AT57" s="741"/>
      <c r="AU57" s="741"/>
      <c r="AV57" s="741"/>
      <c r="AW57" s="741"/>
      <c r="AX57" s="741"/>
      <c r="AY57" s="741"/>
      <c r="AZ57" s="741"/>
      <c r="BA57" s="741"/>
      <c r="BB57" s="741"/>
      <c r="BC57" s="741"/>
      <c r="BD57" s="741"/>
      <c r="BE57" s="741"/>
      <c r="BF57" s="741"/>
      <c r="BG57" s="741"/>
      <c r="BH57" s="741"/>
      <c r="BI57" s="741"/>
      <c r="BJ57" s="741"/>
      <c r="BK57" s="741"/>
      <c r="BL57" s="741"/>
      <c r="BM57" s="741"/>
      <c r="BN57" s="741"/>
      <c r="BO57" s="741"/>
      <c r="BP57" s="741"/>
      <c r="BQ57" s="741"/>
      <c r="BR57" s="13"/>
      <c r="BU57" s="22"/>
      <c r="BV57" s="755"/>
      <c r="BW57" s="755"/>
      <c r="BX57" s="755"/>
      <c r="BY57" s="21"/>
      <c r="CA57" s="16"/>
      <c r="CB57" s="16"/>
      <c r="CC57" s="16"/>
      <c r="CD57" s="16"/>
      <c r="CE57" s="16"/>
      <c r="CF57" s="16"/>
      <c r="CG57" s="16"/>
      <c r="CH57" s="16"/>
      <c r="CI57" s="16"/>
      <c r="CJ57" s="21"/>
      <c r="CK57" s="9"/>
      <c r="CL57" s="740"/>
      <c r="CM57" s="740"/>
      <c r="CN57" s="740"/>
      <c r="CO57" s="740"/>
      <c r="CP57" s="740"/>
      <c r="CQ57" s="740"/>
      <c r="CR57" s="740"/>
      <c r="CS57" s="740"/>
      <c r="CT57" s="740"/>
      <c r="CU57" s="740"/>
      <c r="CV57" s="740"/>
      <c r="CW57" s="740"/>
      <c r="CX57" s="740"/>
      <c r="CY57" s="740"/>
      <c r="CZ57" s="740"/>
      <c r="DA57" s="740"/>
      <c r="DB57" s="740"/>
      <c r="DC57" s="740"/>
      <c r="DD57" s="740"/>
      <c r="DE57" s="740"/>
      <c r="DF57" s="740"/>
      <c r="DG57" s="740"/>
      <c r="DH57" s="740"/>
      <c r="DI57" s="740"/>
      <c r="DJ57" s="740"/>
      <c r="DK57" s="740"/>
      <c r="DL57" s="740"/>
      <c r="DM57" s="740"/>
      <c r="DN57" s="740"/>
      <c r="DO57" s="740"/>
      <c r="DP57" s="740"/>
      <c r="DQ57" s="740"/>
      <c r="DR57" s="740"/>
      <c r="DS57" s="740"/>
      <c r="DT57" s="740"/>
      <c r="DU57" s="740"/>
      <c r="DV57" s="740"/>
      <c r="DW57" s="740"/>
      <c r="DX57" s="740"/>
      <c r="DY57" s="740"/>
      <c r="DZ57" s="740"/>
      <c r="EA57" s="740"/>
      <c r="EB57" s="740"/>
      <c r="EC57" s="740"/>
      <c r="ED57" s="740"/>
      <c r="EE57" s="740"/>
      <c r="EF57" s="740"/>
      <c r="EG57" s="740"/>
      <c r="EH57" s="740"/>
      <c r="EI57" s="740"/>
      <c r="EJ57" s="13"/>
      <c r="EM57" s="22"/>
      <c r="EN57" s="738"/>
      <c r="EO57" s="738"/>
      <c r="EP57" s="738"/>
      <c r="EQ57" s="738"/>
      <c r="ER57" s="738"/>
      <c r="ES57" s="738"/>
      <c r="ET57" s="738"/>
      <c r="EU57" s="738"/>
      <c r="EV57" s="738"/>
      <c r="EW57" s="738"/>
      <c r="EX57" s="738"/>
      <c r="EY57" s="738"/>
      <c r="EZ57" s="738"/>
      <c r="FA57" s="738"/>
      <c r="FB57" s="6"/>
      <c r="FC57" s="5"/>
      <c r="FE57" s="739" t="s">
        <v>874</v>
      </c>
      <c r="FF57" s="739"/>
      <c r="FG57" s="739"/>
      <c r="FH57" s="739"/>
      <c r="FI57" s="737">
        <f>'現状変更 入力シート'!E33</f>
        <v>0</v>
      </c>
      <c r="FJ57" s="737"/>
      <c r="FK57" s="737"/>
      <c r="FL57" s="739" t="s">
        <v>2</v>
      </c>
      <c r="FM57" s="739"/>
      <c r="FN57" s="739"/>
      <c r="FO57" s="737">
        <f>'現状変更 入力シート'!G33</f>
        <v>0</v>
      </c>
      <c r="FP57" s="737"/>
      <c r="FQ57" s="737"/>
      <c r="FR57" s="739" t="s">
        <v>7</v>
      </c>
      <c r="FS57" s="739"/>
      <c r="FT57" s="739"/>
      <c r="FU57" s="737">
        <f>'現状変更 入力シート'!I33</f>
        <v>0</v>
      </c>
      <c r="FV57" s="737"/>
      <c r="FW57" s="737"/>
      <c r="FX57" s="739" t="s">
        <v>74</v>
      </c>
      <c r="FY57" s="739"/>
      <c r="FZ57" s="739"/>
      <c r="GA57" s="739"/>
      <c r="GB57" s="739"/>
      <c r="GC57" s="739"/>
      <c r="GD57" s="739"/>
      <c r="GE57" s="739"/>
      <c r="GF57" s="737">
        <f>'現状変更 入力シート'!E34</f>
        <v>0</v>
      </c>
      <c r="GG57" s="737"/>
      <c r="GH57" s="737"/>
      <c r="GI57" s="737"/>
      <c r="GJ57" s="737"/>
      <c r="GK57" s="737"/>
      <c r="GL57" s="739" t="s">
        <v>27</v>
      </c>
      <c r="GM57" s="739"/>
      <c r="GN57" s="739"/>
      <c r="GP57" s="5"/>
      <c r="GQ57" s="5"/>
      <c r="GU57" s="5"/>
      <c r="GV57" s="5"/>
      <c r="GW57" s="5"/>
      <c r="GX57" s="5"/>
      <c r="GY57" s="5"/>
      <c r="HB57" s="21"/>
    </row>
    <row r="58" spans="2:210" ht="7.9" customHeight="1">
      <c r="C58" s="22"/>
      <c r="D58" s="738"/>
      <c r="E58" s="738"/>
      <c r="F58" s="738"/>
      <c r="G58" s="738"/>
      <c r="H58" s="738"/>
      <c r="I58" s="738"/>
      <c r="J58" s="738"/>
      <c r="K58" s="738"/>
      <c r="L58" s="738"/>
      <c r="M58" s="738"/>
      <c r="N58" s="738"/>
      <c r="O58" s="738"/>
      <c r="P58" s="738"/>
      <c r="Q58" s="738"/>
      <c r="R58" s="21"/>
      <c r="T58" s="741"/>
      <c r="U58" s="741"/>
      <c r="V58" s="741"/>
      <c r="W58" s="741"/>
      <c r="X58" s="741"/>
      <c r="Y58" s="741"/>
      <c r="Z58" s="741"/>
      <c r="AA58" s="741"/>
      <c r="AB58" s="741"/>
      <c r="AC58" s="741"/>
      <c r="AD58" s="741"/>
      <c r="AE58" s="741"/>
      <c r="AF58" s="741"/>
      <c r="AG58" s="741"/>
      <c r="AH58" s="741"/>
      <c r="AI58" s="741"/>
      <c r="AJ58" s="741"/>
      <c r="AK58" s="741"/>
      <c r="AL58" s="741"/>
      <c r="AM58" s="741"/>
      <c r="AN58" s="741"/>
      <c r="AO58" s="741"/>
      <c r="AP58" s="741"/>
      <c r="AQ58" s="741"/>
      <c r="AR58" s="741"/>
      <c r="AS58" s="741"/>
      <c r="AT58" s="741"/>
      <c r="AU58" s="741"/>
      <c r="AV58" s="741"/>
      <c r="AW58" s="741"/>
      <c r="AX58" s="741"/>
      <c r="AY58" s="741"/>
      <c r="AZ58" s="741"/>
      <c r="BA58" s="741"/>
      <c r="BB58" s="741"/>
      <c r="BC58" s="741"/>
      <c r="BD58" s="741"/>
      <c r="BE58" s="741"/>
      <c r="BF58" s="741"/>
      <c r="BG58" s="741"/>
      <c r="BH58" s="741"/>
      <c r="BI58" s="741"/>
      <c r="BJ58" s="741"/>
      <c r="BK58" s="741"/>
      <c r="BL58" s="741"/>
      <c r="BM58" s="741"/>
      <c r="BN58" s="741"/>
      <c r="BO58" s="741"/>
      <c r="BP58" s="741"/>
      <c r="BQ58" s="741"/>
      <c r="BR58" s="13"/>
      <c r="BU58" s="22"/>
      <c r="BV58" s="755"/>
      <c r="BW58" s="755"/>
      <c r="BX58" s="755"/>
      <c r="BY58" s="21"/>
      <c r="CA58" s="16"/>
      <c r="CB58" s="16"/>
      <c r="CC58" s="16"/>
      <c r="CD58" s="16"/>
      <c r="CE58" s="16"/>
      <c r="CF58" s="16"/>
      <c r="CG58" s="16"/>
      <c r="CH58" s="16"/>
      <c r="CI58" s="16"/>
      <c r="CJ58" s="21"/>
      <c r="CK58" s="9"/>
      <c r="CL58" s="740"/>
      <c r="CM58" s="740"/>
      <c r="CN58" s="740"/>
      <c r="CO58" s="740"/>
      <c r="CP58" s="740"/>
      <c r="CQ58" s="740"/>
      <c r="CR58" s="740"/>
      <c r="CS58" s="740"/>
      <c r="CT58" s="740"/>
      <c r="CU58" s="740"/>
      <c r="CV58" s="740"/>
      <c r="CW58" s="740"/>
      <c r="CX58" s="740"/>
      <c r="CY58" s="740"/>
      <c r="CZ58" s="740"/>
      <c r="DA58" s="740"/>
      <c r="DB58" s="740"/>
      <c r="DC58" s="740"/>
      <c r="DD58" s="740"/>
      <c r="DE58" s="740"/>
      <c r="DF58" s="740"/>
      <c r="DG58" s="740"/>
      <c r="DH58" s="740"/>
      <c r="DI58" s="740"/>
      <c r="DJ58" s="740"/>
      <c r="DK58" s="740"/>
      <c r="DL58" s="740"/>
      <c r="DM58" s="740"/>
      <c r="DN58" s="740"/>
      <c r="DO58" s="740"/>
      <c r="DP58" s="740"/>
      <c r="DQ58" s="740"/>
      <c r="DR58" s="740"/>
      <c r="DS58" s="740"/>
      <c r="DT58" s="740"/>
      <c r="DU58" s="740"/>
      <c r="DV58" s="740"/>
      <c r="DW58" s="740"/>
      <c r="DX58" s="740"/>
      <c r="DY58" s="740"/>
      <c r="DZ58" s="740"/>
      <c r="EA58" s="740"/>
      <c r="EB58" s="740"/>
      <c r="EC58" s="740"/>
      <c r="ED58" s="740"/>
      <c r="EE58" s="740"/>
      <c r="EF58" s="740"/>
      <c r="EG58" s="740"/>
      <c r="EH58" s="740"/>
      <c r="EI58" s="740"/>
      <c r="EJ58" s="13"/>
      <c r="EM58" s="22"/>
      <c r="EN58" s="738"/>
      <c r="EO58" s="738"/>
      <c r="EP58" s="738"/>
      <c r="EQ58" s="738"/>
      <c r="ER58" s="738"/>
      <c r="ES58" s="738"/>
      <c r="ET58" s="738"/>
      <c r="EU58" s="738"/>
      <c r="EV58" s="738"/>
      <c r="EW58" s="738"/>
      <c r="EX58" s="738"/>
      <c r="EY58" s="738"/>
      <c r="EZ58" s="738"/>
      <c r="FA58" s="738"/>
      <c r="FB58" s="6"/>
      <c r="FC58" s="5"/>
      <c r="FD58" s="5"/>
      <c r="FE58" s="739"/>
      <c r="FF58" s="739"/>
      <c r="FG58" s="739"/>
      <c r="FH58" s="739"/>
      <c r="FI58" s="737"/>
      <c r="FJ58" s="737"/>
      <c r="FK58" s="737"/>
      <c r="FL58" s="739"/>
      <c r="FM58" s="739"/>
      <c r="FN58" s="739"/>
      <c r="FO58" s="737"/>
      <c r="FP58" s="737"/>
      <c r="FQ58" s="737"/>
      <c r="FR58" s="739"/>
      <c r="FS58" s="739"/>
      <c r="FT58" s="739"/>
      <c r="FU58" s="737"/>
      <c r="FV58" s="737"/>
      <c r="FW58" s="737"/>
      <c r="FX58" s="739"/>
      <c r="FY58" s="739"/>
      <c r="FZ58" s="739"/>
      <c r="GA58" s="739"/>
      <c r="GB58" s="739"/>
      <c r="GC58" s="739"/>
      <c r="GD58" s="739"/>
      <c r="GE58" s="739"/>
      <c r="GF58" s="737"/>
      <c r="GG58" s="737"/>
      <c r="GH58" s="737"/>
      <c r="GI58" s="737"/>
      <c r="GJ58" s="737"/>
      <c r="GK58" s="737"/>
      <c r="GL58" s="739"/>
      <c r="GM58" s="739"/>
      <c r="GN58" s="739"/>
      <c r="GP58" s="5"/>
      <c r="GQ58" s="5"/>
      <c r="GU58" s="5"/>
      <c r="GV58" s="5"/>
      <c r="GW58" s="5"/>
      <c r="GX58" s="5"/>
      <c r="GY58" s="5"/>
      <c r="HB58" s="21"/>
    </row>
    <row r="59" spans="2:210" ht="7.9" customHeight="1">
      <c r="B59" s="5"/>
      <c r="C59" s="9"/>
      <c r="D59" s="738"/>
      <c r="E59" s="738"/>
      <c r="F59" s="738"/>
      <c r="G59" s="738"/>
      <c r="H59" s="738"/>
      <c r="I59" s="738"/>
      <c r="J59" s="738"/>
      <c r="K59" s="738"/>
      <c r="L59" s="738"/>
      <c r="M59" s="738"/>
      <c r="N59" s="738"/>
      <c r="O59" s="738"/>
      <c r="P59" s="738"/>
      <c r="Q59" s="738"/>
      <c r="R59" s="21"/>
      <c r="T59" s="741"/>
      <c r="U59" s="741"/>
      <c r="V59" s="741"/>
      <c r="W59" s="741"/>
      <c r="X59" s="741"/>
      <c r="Y59" s="741"/>
      <c r="Z59" s="741"/>
      <c r="AA59" s="741"/>
      <c r="AB59" s="741"/>
      <c r="AC59" s="741"/>
      <c r="AD59" s="741"/>
      <c r="AE59" s="741"/>
      <c r="AF59" s="741"/>
      <c r="AG59" s="741"/>
      <c r="AH59" s="741"/>
      <c r="AI59" s="741"/>
      <c r="AJ59" s="741"/>
      <c r="AK59" s="741"/>
      <c r="AL59" s="741"/>
      <c r="AM59" s="741"/>
      <c r="AN59" s="741"/>
      <c r="AO59" s="741"/>
      <c r="AP59" s="741"/>
      <c r="AQ59" s="741"/>
      <c r="AR59" s="741"/>
      <c r="AS59" s="741"/>
      <c r="AT59" s="741"/>
      <c r="AU59" s="741"/>
      <c r="AV59" s="741"/>
      <c r="AW59" s="741"/>
      <c r="AX59" s="741"/>
      <c r="AY59" s="741"/>
      <c r="AZ59" s="741"/>
      <c r="BA59" s="741"/>
      <c r="BB59" s="741"/>
      <c r="BC59" s="741"/>
      <c r="BD59" s="741"/>
      <c r="BE59" s="741"/>
      <c r="BF59" s="741"/>
      <c r="BG59" s="741"/>
      <c r="BH59" s="741"/>
      <c r="BI59" s="741"/>
      <c r="BJ59" s="741"/>
      <c r="BK59" s="741"/>
      <c r="BL59" s="741"/>
      <c r="BM59" s="741"/>
      <c r="BN59" s="741"/>
      <c r="BO59" s="741"/>
      <c r="BP59" s="741"/>
      <c r="BQ59" s="741"/>
      <c r="BR59" s="13"/>
      <c r="BT59" s="5"/>
      <c r="BU59" s="9"/>
      <c r="BV59" s="755"/>
      <c r="BW59" s="755"/>
      <c r="BX59" s="755"/>
      <c r="BY59" s="21"/>
      <c r="CA59" s="16"/>
      <c r="CB59" s="16"/>
      <c r="CC59" s="16"/>
      <c r="CD59" s="16"/>
      <c r="CE59" s="16"/>
      <c r="CF59" s="16"/>
      <c r="CG59" s="16"/>
      <c r="CH59" s="16"/>
      <c r="CI59" s="16"/>
      <c r="CJ59" s="21"/>
      <c r="CK59" s="9"/>
      <c r="CL59" s="740"/>
      <c r="CM59" s="740"/>
      <c r="CN59" s="740"/>
      <c r="CO59" s="740"/>
      <c r="CP59" s="740"/>
      <c r="CQ59" s="740"/>
      <c r="CR59" s="740"/>
      <c r="CS59" s="740"/>
      <c r="CT59" s="740"/>
      <c r="CU59" s="740"/>
      <c r="CV59" s="740"/>
      <c r="CW59" s="740"/>
      <c r="CX59" s="740"/>
      <c r="CY59" s="740"/>
      <c r="CZ59" s="740"/>
      <c r="DA59" s="740"/>
      <c r="DB59" s="740"/>
      <c r="DC59" s="740"/>
      <c r="DD59" s="740"/>
      <c r="DE59" s="740"/>
      <c r="DF59" s="740"/>
      <c r="DG59" s="740"/>
      <c r="DH59" s="740"/>
      <c r="DI59" s="740"/>
      <c r="DJ59" s="740"/>
      <c r="DK59" s="740"/>
      <c r="DL59" s="740"/>
      <c r="DM59" s="740"/>
      <c r="DN59" s="740"/>
      <c r="DO59" s="740"/>
      <c r="DP59" s="740"/>
      <c r="DQ59" s="740"/>
      <c r="DR59" s="740"/>
      <c r="DS59" s="740"/>
      <c r="DT59" s="740"/>
      <c r="DU59" s="740"/>
      <c r="DV59" s="740"/>
      <c r="DW59" s="740"/>
      <c r="DX59" s="740"/>
      <c r="DY59" s="740"/>
      <c r="DZ59" s="740"/>
      <c r="EA59" s="740"/>
      <c r="EB59" s="740"/>
      <c r="EC59" s="740"/>
      <c r="ED59" s="740"/>
      <c r="EE59" s="740"/>
      <c r="EF59" s="740"/>
      <c r="EG59" s="740"/>
      <c r="EH59" s="740"/>
      <c r="EI59" s="740"/>
      <c r="EJ59" s="13"/>
      <c r="EL59" s="5"/>
      <c r="EM59" s="22"/>
      <c r="EN59" s="738"/>
      <c r="EO59" s="738"/>
      <c r="EP59" s="738"/>
      <c r="EQ59" s="738"/>
      <c r="ER59" s="738"/>
      <c r="ES59" s="738"/>
      <c r="ET59" s="738"/>
      <c r="EU59" s="738"/>
      <c r="EV59" s="738"/>
      <c r="EW59" s="738"/>
      <c r="EX59" s="738"/>
      <c r="EY59" s="738"/>
      <c r="EZ59" s="738"/>
      <c r="FA59" s="738"/>
      <c r="FB59" s="6"/>
      <c r="FC59" s="5"/>
      <c r="FD59" s="5"/>
      <c r="FE59" s="739"/>
      <c r="FF59" s="739"/>
      <c r="FG59" s="739"/>
      <c r="FH59" s="739"/>
      <c r="FI59" s="737"/>
      <c r="FJ59" s="737"/>
      <c r="FK59" s="737"/>
      <c r="FL59" s="739"/>
      <c r="FM59" s="739"/>
      <c r="FN59" s="739"/>
      <c r="FO59" s="737"/>
      <c r="FP59" s="737"/>
      <c r="FQ59" s="737"/>
      <c r="FR59" s="739"/>
      <c r="FS59" s="739"/>
      <c r="FT59" s="739"/>
      <c r="FU59" s="737"/>
      <c r="FV59" s="737"/>
      <c r="FW59" s="737"/>
      <c r="FX59" s="739"/>
      <c r="FY59" s="739"/>
      <c r="FZ59" s="739"/>
      <c r="GA59" s="739"/>
      <c r="GB59" s="739"/>
      <c r="GC59" s="739"/>
      <c r="GD59" s="739"/>
      <c r="GE59" s="739"/>
      <c r="GF59" s="737"/>
      <c r="GG59" s="737"/>
      <c r="GH59" s="737"/>
      <c r="GI59" s="737"/>
      <c r="GJ59" s="737"/>
      <c r="GK59" s="737"/>
      <c r="GL59" s="739"/>
      <c r="GM59" s="739"/>
      <c r="GN59" s="739"/>
      <c r="GO59" s="5"/>
      <c r="GS59" s="5"/>
      <c r="GT59" s="5"/>
      <c r="HB59" s="21"/>
    </row>
    <row r="60" spans="2:210" ht="7.9" customHeight="1">
      <c r="B60" s="5"/>
      <c r="C60" s="9"/>
      <c r="D60" s="738"/>
      <c r="E60" s="738"/>
      <c r="F60" s="738"/>
      <c r="G60" s="738"/>
      <c r="H60" s="738"/>
      <c r="I60" s="738"/>
      <c r="J60" s="738"/>
      <c r="K60" s="738"/>
      <c r="L60" s="738"/>
      <c r="M60" s="738"/>
      <c r="N60" s="738"/>
      <c r="O60" s="738"/>
      <c r="P60" s="738"/>
      <c r="Q60" s="738"/>
      <c r="R60" s="21"/>
      <c r="T60" s="741"/>
      <c r="U60" s="741"/>
      <c r="V60" s="741"/>
      <c r="W60" s="741"/>
      <c r="X60" s="741"/>
      <c r="Y60" s="741"/>
      <c r="Z60" s="741"/>
      <c r="AA60" s="741"/>
      <c r="AB60" s="741"/>
      <c r="AC60" s="741"/>
      <c r="AD60" s="741"/>
      <c r="AE60" s="741"/>
      <c r="AF60" s="741"/>
      <c r="AG60" s="741"/>
      <c r="AH60" s="741"/>
      <c r="AI60" s="741"/>
      <c r="AJ60" s="741"/>
      <c r="AK60" s="741"/>
      <c r="AL60" s="741"/>
      <c r="AM60" s="741"/>
      <c r="AN60" s="741"/>
      <c r="AO60" s="741"/>
      <c r="AP60" s="741"/>
      <c r="AQ60" s="741"/>
      <c r="AR60" s="741"/>
      <c r="AS60" s="741"/>
      <c r="AT60" s="741"/>
      <c r="AU60" s="741"/>
      <c r="AV60" s="741"/>
      <c r="AW60" s="741"/>
      <c r="AX60" s="741"/>
      <c r="AY60" s="741"/>
      <c r="AZ60" s="741"/>
      <c r="BA60" s="741"/>
      <c r="BB60" s="741"/>
      <c r="BC60" s="741"/>
      <c r="BD60" s="741"/>
      <c r="BE60" s="741"/>
      <c r="BF60" s="741"/>
      <c r="BG60" s="741"/>
      <c r="BH60" s="741"/>
      <c r="BI60" s="741"/>
      <c r="BJ60" s="741"/>
      <c r="BK60" s="741"/>
      <c r="BL60" s="741"/>
      <c r="BM60" s="741"/>
      <c r="BN60" s="741"/>
      <c r="BO60" s="741"/>
      <c r="BP60" s="741"/>
      <c r="BQ60" s="741"/>
      <c r="BR60" s="13"/>
      <c r="BT60" s="5"/>
      <c r="BU60" s="9"/>
      <c r="BV60" s="755"/>
      <c r="BW60" s="755"/>
      <c r="BX60" s="755"/>
      <c r="BY60" s="21"/>
      <c r="CJ60" s="21"/>
      <c r="CK60" s="22"/>
      <c r="EG60" s="10"/>
      <c r="EH60" s="10"/>
      <c r="EI60" s="10"/>
      <c r="EJ60" s="13"/>
      <c r="EL60" s="5"/>
      <c r="EM60" s="22"/>
      <c r="EN60" s="738"/>
      <c r="EO60" s="738"/>
      <c r="EP60" s="738"/>
      <c r="EQ60" s="738"/>
      <c r="ER60" s="738"/>
      <c r="ES60" s="738"/>
      <c r="ET60" s="738"/>
      <c r="EU60" s="738"/>
      <c r="EV60" s="738"/>
      <c r="EW60" s="738"/>
      <c r="EX60" s="738"/>
      <c r="EY60" s="738"/>
      <c r="EZ60" s="738"/>
      <c r="FA60" s="738"/>
      <c r="FB60" s="6"/>
      <c r="FC60" s="5"/>
      <c r="FD60" s="5"/>
      <c r="FE60" s="739"/>
      <c r="FF60" s="739"/>
      <c r="FG60" s="739"/>
      <c r="FH60" s="739"/>
      <c r="FI60" s="737"/>
      <c r="FJ60" s="737"/>
      <c r="FK60" s="737"/>
      <c r="FL60" s="739"/>
      <c r="FM60" s="739"/>
      <c r="FN60" s="739"/>
      <c r="FO60" s="737"/>
      <c r="FP60" s="737"/>
      <c r="FQ60" s="737"/>
      <c r="FR60" s="739"/>
      <c r="FS60" s="739"/>
      <c r="FT60" s="739"/>
      <c r="FU60" s="737"/>
      <c r="FV60" s="737"/>
      <c r="FW60" s="737"/>
      <c r="FX60" s="739"/>
      <c r="FY60" s="739"/>
      <c r="FZ60" s="739"/>
      <c r="GA60" s="739"/>
      <c r="GB60" s="739"/>
      <c r="GC60" s="739"/>
      <c r="GD60" s="739"/>
      <c r="GE60" s="739"/>
      <c r="GF60" s="737"/>
      <c r="GG60" s="737"/>
      <c r="GH60" s="737"/>
      <c r="GI60" s="737"/>
      <c r="GJ60" s="737"/>
      <c r="GK60" s="737"/>
      <c r="GL60" s="739"/>
      <c r="GM60" s="739"/>
      <c r="GN60" s="739"/>
      <c r="GO60" s="5"/>
      <c r="HB60" s="21"/>
    </row>
    <row r="61" spans="2:210" ht="7.9" customHeight="1">
      <c r="B61" s="5"/>
      <c r="C61" s="9"/>
      <c r="D61" s="59"/>
      <c r="E61" s="59"/>
      <c r="F61" s="59"/>
      <c r="G61" s="59"/>
      <c r="H61" s="59"/>
      <c r="I61" s="59"/>
      <c r="J61" s="59"/>
      <c r="K61" s="59"/>
      <c r="L61" s="59"/>
      <c r="M61" s="59"/>
      <c r="N61" s="59"/>
      <c r="O61" s="59"/>
      <c r="P61" s="59"/>
      <c r="Q61" s="59"/>
      <c r="R61" s="21"/>
      <c r="T61" s="741"/>
      <c r="U61" s="741"/>
      <c r="V61" s="741"/>
      <c r="W61" s="741"/>
      <c r="X61" s="741"/>
      <c r="Y61" s="741"/>
      <c r="Z61" s="741"/>
      <c r="AA61" s="741"/>
      <c r="AB61" s="741"/>
      <c r="AC61" s="741"/>
      <c r="AD61" s="741"/>
      <c r="AE61" s="741"/>
      <c r="AF61" s="741"/>
      <c r="AG61" s="741"/>
      <c r="AH61" s="741"/>
      <c r="AI61" s="741"/>
      <c r="AJ61" s="741"/>
      <c r="AK61" s="741"/>
      <c r="AL61" s="741"/>
      <c r="AM61" s="741"/>
      <c r="AN61" s="741"/>
      <c r="AO61" s="741"/>
      <c r="AP61" s="741"/>
      <c r="AQ61" s="741"/>
      <c r="AR61" s="741"/>
      <c r="AS61" s="741"/>
      <c r="AT61" s="741"/>
      <c r="AU61" s="741"/>
      <c r="AV61" s="741"/>
      <c r="AW61" s="741"/>
      <c r="AX61" s="741"/>
      <c r="AY61" s="741"/>
      <c r="AZ61" s="741"/>
      <c r="BA61" s="741"/>
      <c r="BB61" s="741"/>
      <c r="BC61" s="741"/>
      <c r="BD61" s="741"/>
      <c r="BE61" s="741"/>
      <c r="BF61" s="741"/>
      <c r="BG61" s="741"/>
      <c r="BH61" s="741"/>
      <c r="BI61" s="741"/>
      <c r="BJ61" s="741"/>
      <c r="BK61" s="741"/>
      <c r="BL61" s="741"/>
      <c r="BM61" s="741"/>
      <c r="BN61" s="741"/>
      <c r="BO61" s="741"/>
      <c r="BP61" s="741"/>
      <c r="BQ61" s="741"/>
      <c r="BR61" s="13"/>
      <c r="BT61" s="5"/>
      <c r="BU61" s="9"/>
      <c r="BV61" s="755"/>
      <c r="BW61" s="755"/>
      <c r="BX61" s="755"/>
      <c r="BZ61" s="28"/>
      <c r="CA61" s="26"/>
      <c r="CB61" s="26"/>
      <c r="CC61" s="26"/>
      <c r="CD61" s="26"/>
      <c r="CE61" s="26"/>
      <c r="CF61" s="26"/>
      <c r="CG61" s="26"/>
      <c r="CH61" s="26"/>
      <c r="CI61" s="26"/>
      <c r="CJ61" s="27"/>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55"/>
      <c r="EH61" s="55"/>
      <c r="EI61" s="55"/>
      <c r="EJ61" s="56"/>
      <c r="EL61" s="5"/>
      <c r="EM61" s="9"/>
      <c r="EN61" s="738"/>
      <c r="EO61" s="738"/>
      <c r="EP61" s="738"/>
      <c r="EQ61" s="738"/>
      <c r="ER61" s="738"/>
      <c r="ES61" s="738"/>
      <c r="ET61" s="738"/>
      <c r="EU61" s="738"/>
      <c r="EV61" s="738"/>
      <c r="EW61" s="738"/>
      <c r="EX61" s="738"/>
      <c r="EY61" s="738"/>
      <c r="EZ61" s="738"/>
      <c r="FA61" s="738"/>
      <c r="FB61" s="6"/>
      <c r="FC61" s="5"/>
      <c r="GO61" s="5"/>
      <c r="GY61" s="10"/>
      <c r="GZ61" s="10"/>
      <c r="HA61" s="10"/>
      <c r="HB61" s="13"/>
    </row>
    <row r="62" spans="2:210" ht="7.9" customHeight="1">
      <c r="B62" s="5"/>
      <c r="C62" s="9"/>
      <c r="R62" s="2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1"/>
      <c r="BL62" s="741"/>
      <c r="BM62" s="741"/>
      <c r="BN62" s="741"/>
      <c r="BO62" s="741"/>
      <c r="BP62" s="741"/>
      <c r="BQ62" s="741"/>
      <c r="BR62" s="13"/>
      <c r="BT62" s="5"/>
      <c r="BU62" s="9"/>
      <c r="BV62" s="755"/>
      <c r="BW62" s="755"/>
      <c r="BX62" s="755"/>
      <c r="BZ62" s="22"/>
      <c r="CA62" s="738" t="s">
        <v>77</v>
      </c>
      <c r="CB62" s="738"/>
      <c r="CC62" s="738"/>
      <c r="CD62" s="738"/>
      <c r="CE62" s="738"/>
      <c r="CF62" s="738"/>
      <c r="CG62" s="738"/>
      <c r="CH62" s="738"/>
      <c r="CI62" s="738"/>
      <c r="CJ62" s="21"/>
      <c r="CK62" s="9"/>
      <c r="CL62" s="740" t="str">
        <f>T('現状変更 入力シート'!D26:J26)</f>
        <v/>
      </c>
      <c r="CM62" s="740"/>
      <c r="CN62" s="740"/>
      <c r="CO62" s="740"/>
      <c r="CP62" s="740"/>
      <c r="CQ62" s="740"/>
      <c r="CR62" s="740"/>
      <c r="CS62" s="740"/>
      <c r="CT62" s="740"/>
      <c r="CU62" s="740"/>
      <c r="CV62" s="740"/>
      <c r="CW62" s="740"/>
      <c r="CX62" s="740"/>
      <c r="CY62" s="740"/>
      <c r="CZ62" s="740"/>
      <c r="DA62" s="740"/>
      <c r="DB62" s="740"/>
      <c r="DC62" s="740"/>
      <c r="DD62" s="740"/>
      <c r="DE62" s="740"/>
      <c r="DF62" s="740"/>
      <c r="DG62" s="740"/>
      <c r="DH62" s="740"/>
      <c r="DI62" s="740"/>
      <c r="DJ62" s="740"/>
      <c r="DK62" s="740"/>
      <c r="DL62" s="740"/>
      <c r="DM62" s="740"/>
      <c r="DN62" s="740"/>
      <c r="DO62" s="740"/>
      <c r="DP62" s="740"/>
      <c r="DQ62" s="740"/>
      <c r="DR62" s="740"/>
      <c r="DS62" s="740"/>
      <c r="DT62" s="740"/>
      <c r="DU62" s="740"/>
      <c r="DV62" s="740"/>
      <c r="DW62" s="740"/>
      <c r="DX62" s="740"/>
      <c r="DY62" s="740"/>
      <c r="DZ62" s="740"/>
      <c r="EA62" s="740"/>
      <c r="EB62" s="740"/>
      <c r="EC62" s="740"/>
      <c r="ED62" s="740"/>
      <c r="EE62" s="740"/>
      <c r="EF62" s="740"/>
      <c r="EG62" s="740"/>
      <c r="EH62" s="740"/>
      <c r="EI62" s="740"/>
      <c r="EJ62" s="13"/>
      <c r="EL62" s="5"/>
      <c r="EM62" s="53"/>
      <c r="EN62" s="752" t="s">
        <v>94</v>
      </c>
      <c r="EO62" s="752"/>
      <c r="EP62" s="752"/>
      <c r="EQ62" s="752"/>
      <c r="ER62" s="752"/>
      <c r="ES62" s="752"/>
      <c r="ET62" s="752"/>
      <c r="EU62" s="752"/>
      <c r="EV62" s="752"/>
      <c r="EW62" s="752"/>
      <c r="EX62" s="752"/>
      <c r="EY62" s="752"/>
      <c r="EZ62" s="752"/>
      <c r="FA62" s="752"/>
      <c r="FB62" s="4"/>
      <c r="FC62" s="53"/>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3"/>
      <c r="GP62" s="26"/>
      <c r="GQ62" s="26"/>
      <c r="GR62" s="26"/>
      <c r="GS62" s="26"/>
      <c r="GT62" s="26"/>
      <c r="GU62" s="26"/>
      <c r="GV62" s="55"/>
      <c r="GW62" s="55"/>
      <c r="GX62" s="55"/>
      <c r="GY62" s="55"/>
      <c r="GZ62" s="55"/>
      <c r="HA62" s="55"/>
      <c r="HB62" s="56"/>
    </row>
    <row r="63" spans="2:210" ht="7.9" customHeight="1">
      <c r="B63" s="5"/>
      <c r="C63" s="51"/>
      <c r="D63" s="24"/>
      <c r="E63" s="24"/>
      <c r="F63" s="24"/>
      <c r="G63" s="24"/>
      <c r="H63" s="24"/>
      <c r="I63" s="24"/>
      <c r="J63" s="24"/>
      <c r="K63" s="24"/>
      <c r="L63" s="24"/>
      <c r="M63" s="24"/>
      <c r="N63" s="24"/>
      <c r="O63" s="24"/>
      <c r="P63" s="24"/>
      <c r="Q63" s="24"/>
      <c r="R63" s="25"/>
      <c r="S63" s="24"/>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c r="BA63" s="742"/>
      <c r="BB63" s="742"/>
      <c r="BC63" s="742"/>
      <c r="BD63" s="742"/>
      <c r="BE63" s="742"/>
      <c r="BF63" s="742"/>
      <c r="BG63" s="742"/>
      <c r="BH63" s="742"/>
      <c r="BI63" s="742"/>
      <c r="BJ63" s="742"/>
      <c r="BK63" s="742"/>
      <c r="BL63" s="742"/>
      <c r="BM63" s="742"/>
      <c r="BN63" s="742"/>
      <c r="BO63" s="742"/>
      <c r="BP63" s="742"/>
      <c r="BQ63" s="742"/>
      <c r="BR63" s="52"/>
      <c r="BT63" s="5"/>
      <c r="BU63" s="9"/>
      <c r="BV63" s="755"/>
      <c r="BW63" s="755"/>
      <c r="BX63" s="755"/>
      <c r="BZ63" s="22"/>
      <c r="CA63" s="738"/>
      <c r="CB63" s="738"/>
      <c r="CC63" s="738"/>
      <c r="CD63" s="738"/>
      <c r="CE63" s="738"/>
      <c r="CF63" s="738"/>
      <c r="CG63" s="738"/>
      <c r="CH63" s="738"/>
      <c r="CI63" s="738"/>
      <c r="CJ63" s="21"/>
      <c r="CK63" s="9"/>
      <c r="CL63" s="740"/>
      <c r="CM63" s="740"/>
      <c r="CN63" s="740"/>
      <c r="CO63" s="740"/>
      <c r="CP63" s="740"/>
      <c r="CQ63" s="740"/>
      <c r="CR63" s="740"/>
      <c r="CS63" s="740"/>
      <c r="CT63" s="740"/>
      <c r="CU63" s="740"/>
      <c r="CV63" s="740"/>
      <c r="CW63" s="740"/>
      <c r="CX63" s="740"/>
      <c r="CY63" s="740"/>
      <c r="CZ63" s="740"/>
      <c r="DA63" s="740"/>
      <c r="DB63" s="740"/>
      <c r="DC63" s="740"/>
      <c r="DD63" s="740"/>
      <c r="DE63" s="740"/>
      <c r="DF63" s="740"/>
      <c r="DG63" s="740"/>
      <c r="DH63" s="740"/>
      <c r="DI63" s="740"/>
      <c r="DJ63" s="740"/>
      <c r="DK63" s="740"/>
      <c r="DL63" s="740"/>
      <c r="DM63" s="740"/>
      <c r="DN63" s="740"/>
      <c r="DO63" s="740"/>
      <c r="DP63" s="740"/>
      <c r="DQ63" s="740"/>
      <c r="DR63" s="740"/>
      <c r="DS63" s="740"/>
      <c r="DT63" s="740"/>
      <c r="DU63" s="740"/>
      <c r="DV63" s="740"/>
      <c r="DW63" s="740"/>
      <c r="DX63" s="740"/>
      <c r="DY63" s="740"/>
      <c r="DZ63" s="740"/>
      <c r="EA63" s="740"/>
      <c r="EB63" s="740"/>
      <c r="EC63" s="740"/>
      <c r="ED63" s="740"/>
      <c r="EE63" s="740"/>
      <c r="EF63" s="740"/>
      <c r="EG63" s="740"/>
      <c r="EH63" s="740"/>
      <c r="EI63" s="740"/>
      <c r="EJ63" s="13"/>
      <c r="EL63" s="5"/>
      <c r="EM63" s="9"/>
      <c r="EN63" s="738"/>
      <c r="EO63" s="738"/>
      <c r="EP63" s="738"/>
      <c r="EQ63" s="738"/>
      <c r="ER63" s="738"/>
      <c r="ES63" s="738"/>
      <c r="ET63" s="738"/>
      <c r="EU63" s="738"/>
      <c r="EV63" s="738"/>
      <c r="EW63" s="738"/>
      <c r="EX63" s="738"/>
      <c r="EY63" s="738"/>
      <c r="EZ63" s="738"/>
      <c r="FA63" s="738"/>
      <c r="FB63" s="6"/>
      <c r="FC63" s="9"/>
      <c r="FE63" s="739" t="s">
        <v>874</v>
      </c>
      <c r="FF63" s="739"/>
      <c r="FG63" s="739"/>
      <c r="FH63" s="739"/>
      <c r="FI63" s="737">
        <f>'現状変更 入力シート'!E35</f>
        <v>0</v>
      </c>
      <c r="FJ63" s="737"/>
      <c r="FK63" s="737"/>
      <c r="FL63" s="739" t="s">
        <v>2</v>
      </c>
      <c r="FM63" s="739"/>
      <c r="FN63" s="739"/>
      <c r="FO63" s="737">
        <f>'現状変更 入力シート'!G35</f>
        <v>0</v>
      </c>
      <c r="FP63" s="737"/>
      <c r="FQ63" s="737"/>
      <c r="FR63" s="739" t="s">
        <v>7</v>
      </c>
      <c r="FS63" s="739"/>
      <c r="FT63" s="739"/>
      <c r="FU63" s="737">
        <f>'現状変更 入力シート'!I35</f>
        <v>0</v>
      </c>
      <c r="FV63" s="737"/>
      <c r="FW63" s="737"/>
      <c r="FX63" s="739" t="s">
        <v>33</v>
      </c>
      <c r="FY63" s="739"/>
      <c r="FZ63" s="739"/>
      <c r="GA63" s="739"/>
      <c r="GO63" s="5"/>
      <c r="GV63" s="10"/>
      <c r="GW63" s="10"/>
      <c r="GX63" s="10"/>
      <c r="GY63" s="10"/>
      <c r="GZ63" s="10"/>
      <c r="HA63" s="10"/>
      <c r="HB63" s="13"/>
    </row>
    <row r="64" spans="2:210" ht="7.9" customHeight="1">
      <c r="B64" s="5"/>
      <c r="C64" s="53"/>
      <c r="D64" s="26"/>
      <c r="E64" s="26"/>
      <c r="F64" s="26"/>
      <c r="G64" s="26"/>
      <c r="H64" s="26"/>
      <c r="I64" s="26"/>
      <c r="J64" s="26"/>
      <c r="K64" s="26"/>
      <c r="L64" s="26"/>
      <c r="M64" s="26"/>
      <c r="N64" s="26"/>
      <c r="O64" s="26"/>
      <c r="P64" s="26"/>
      <c r="Q64" s="26"/>
      <c r="R64" s="27"/>
      <c r="S64" s="28"/>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55"/>
      <c r="BM64" s="55"/>
      <c r="BN64" s="55"/>
      <c r="BO64" s="55"/>
      <c r="BP64" s="55"/>
      <c r="BQ64" s="55"/>
      <c r="BR64" s="56"/>
      <c r="BT64" s="5"/>
      <c r="BU64" s="9"/>
      <c r="BV64" s="755"/>
      <c r="BW64" s="755"/>
      <c r="BX64" s="755"/>
      <c r="BZ64" s="22"/>
      <c r="CJ64" s="21"/>
      <c r="CK64" s="9"/>
      <c r="CL64" s="740"/>
      <c r="CM64" s="740"/>
      <c r="CN64" s="740"/>
      <c r="CO64" s="740"/>
      <c r="CP64" s="740"/>
      <c r="CQ64" s="740"/>
      <c r="CR64" s="740"/>
      <c r="CS64" s="740"/>
      <c r="CT64" s="740"/>
      <c r="CU64" s="740"/>
      <c r="CV64" s="740"/>
      <c r="CW64" s="740"/>
      <c r="CX64" s="740"/>
      <c r="CY64" s="740"/>
      <c r="CZ64" s="740"/>
      <c r="DA64" s="740"/>
      <c r="DB64" s="740"/>
      <c r="DC64" s="740"/>
      <c r="DD64" s="740"/>
      <c r="DE64" s="740"/>
      <c r="DF64" s="740"/>
      <c r="DG64" s="740"/>
      <c r="DH64" s="740"/>
      <c r="DI64" s="740"/>
      <c r="DJ64" s="740"/>
      <c r="DK64" s="740"/>
      <c r="DL64" s="740"/>
      <c r="DM64" s="740"/>
      <c r="DN64" s="740"/>
      <c r="DO64" s="740"/>
      <c r="DP64" s="740"/>
      <c r="DQ64" s="740"/>
      <c r="DR64" s="740"/>
      <c r="DS64" s="740"/>
      <c r="DT64" s="740"/>
      <c r="DU64" s="740"/>
      <c r="DV64" s="740"/>
      <c r="DW64" s="740"/>
      <c r="DX64" s="740"/>
      <c r="DY64" s="740"/>
      <c r="DZ64" s="740"/>
      <c r="EA64" s="740"/>
      <c r="EB64" s="740"/>
      <c r="EC64" s="740"/>
      <c r="ED64" s="740"/>
      <c r="EE64" s="740"/>
      <c r="EF64" s="740"/>
      <c r="EG64" s="740"/>
      <c r="EH64" s="740"/>
      <c r="EI64" s="740"/>
      <c r="EJ64" s="13"/>
      <c r="EL64" s="5"/>
      <c r="EM64" s="9"/>
      <c r="EN64" s="738"/>
      <c r="EO64" s="738"/>
      <c r="EP64" s="738"/>
      <c r="EQ64" s="738"/>
      <c r="ER64" s="738"/>
      <c r="ES64" s="738"/>
      <c r="ET64" s="738"/>
      <c r="EU64" s="738"/>
      <c r="EV64" s="738"/>
      <c r="EW64" s="738"/>
      <c r="EX64" s="738"/>
      <c r="EY64" s="738"/>
      <c r="EZ64" s="738"/>
      <c r="FA64" s="738"/>
      <c r="FB64" s="6"/>
      <c r="FC64" s="9"/>
      <c r="FE64" s="739"/>
      <c r="FF64" s="739"/>
      <c r="FG64" s="739"/>
      <c r="FH64" s="739"/>
      <c r="FI64" s="737"/>
      <c r="FJ64" s="737"/>
      <c r="FK64" s="737"/>
      <c r="FL64" s="739"/>
      <c r="FM64" s="739"/>
      <c r="FN64" s="739"/>
      <c r="FO64" s="737"/>
      <c r="FP64" s="737"/>
      <c r="FQ64" s="737"/>
      <c r="FR64" s="739"/>
      <c r="FS64" s="739"/>
      <c r="FT64" s="739"/>
      <c r="FU64" s="737"/>
      <c r="FV64" s="737"/>
      <c r="FW64" s="737"/>
      <c r="FX64" s="739"/>
      <c r="FY64" s="739"/>
      <c r="FZ64" s="739"/>
      <c r="GA64" s="739"/>
      <c r="GO64" s="5"/>
      <c r="GP64" s="5"/>
      <c r="GQ64" s="5"/>
      <c r="GR64" s="5"/>
      <c r="GS64" s="5"/>
      <c r="GT64" s="5"/>
      <c r="GU64" s="5"/>
      <c r="GV64" s="5"/>
      <c r="GW64" s="5"/>
      <c r="GX64" s="5"/>
      <c r="GY64" s="5"/>
      <c r="GZ64" s="5"/>
      <c r="HA64" s="5"/>
      <c r="HB64" s="13"/>
    </row>
    <row r="65" spans="2:210" ht="7.9" customHeight="1">
      <c r="B65" s="5"/>
      <c r="C65" s="9"/>
      <c r="R65" s="21"/>
      <c r="S65" s="22"/>
      <c r="T65" s="740" t="str">
        <f>T('現状変更 入力シート'!C15:J15)</f>
        <v/>
      </c>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c r="AS65" s="740"/>
      <c r="AT65" s="740"/>
      <c r="AU65" s="740"/>
      <c r="AV65" s="740"/>
      <c r="AW65" s="740"/>
      <c r="AX65" s="740"/>
      <c r="AY65" s="740"/>
      <c r="AZ65" s="740"/>
      <c r="BA65" s="740"/>
      <c r="BB65" s="740"/>
      <c r="BC65" s="740"/>
      <c r="BD65" s="740"/>
      <c r="BE65" s="740"/>
      <c r="BF65" s="740"/>
      <c r="BG65" s="740"/>
      <c r="BH65" s="740"/>
      <c r="BI65" s="740"/>
      <c r="BJ65" s="740"/>
      <c r="BK65" s="740"/>
      <c r="BL65" s="740"/>
      <c r="BM65" s="740"/>
      <c r="BN65" s="740"/>
      <c r="BO65" s="740"/>
      <c r="BP65" s="740"/>
      <c r="BQ65" s="740"/>
      <c r="BR65" s="13"/>
      <c r="BT65" s="5"/>
      <c r="BU65" s="9"/>
      <c r="BV65" s="755"/>
      <c r="BW65" s="755"/>
      <c r="BX65" s="755"/>
      <c r="BZ65" s="22"/>
      <c r="CJ65" s="6"/>
      <c r="CK65" s="9"/>
      <c r="CL65" s="740"/>
      <c r="CM65" s="740"/>
      <c r="CN65" s="740"/>
      <c r="CO65" s="740"/>
      <c r="CP65" s="740"/>
      <c r="CQ65" s="740"/>
      <c r="CR65" s="740"/>
      <c r="CS65" s="740"/>
      <c r="CT65" s="740"/>
      <c r="CU65" s="740"/>
      <c r="CV65" s="740"/>
      <c r="CW65" s="740"/>
      <c r="CX65" s="740"/>
      <c r="CY65" s="740"/>
      <c r="CZ65" s="740"/>
      <c r="DA65" s="740"/>
      <c r="DB65" s="740"/>
      <c r="DC65" s="740"/>
      <c r="DD65" s="740"/>
      <c r="DE65" s="740"/>
      <c r="DF65" s="740"/>
      <c r="DG65" s="740"/>
      <c r="DH65" s="740"/>
      <c r="DI65" s="740"/>
      <c r="DJ65" s="740"/>
      <c r="DK65" s="740"/>
      <c r="DL65" s="740"/>
      <c r="DM65" s="740"/>
      <c r="DN65" s="740"/>
      <c r="DO65" s="740"/>
      <c r="DP65" s="740"/>
      <c r="DQ65" s="740"/>
      <c r="DR65" s="740"/>
      <c r="DS65" s="740"/>
      <c r="DT65" s="740"/>
      <c r="DU65" s="740"/>
      <c r="DV65" s="740"/>
      <c r="DW65" s="740"/>
      <c r="DX65" s="740"/>
      <c r="DY65" s="740"/>
      <c r="DZ65" s="740"/>
      <c r="EA65" s="740"/>
      <c r="EB65" s="740"/>
      <c r="EC65" s="740"/>
      <c r="ED65" s="740"/>
      <c r="EE65" s="740"/>
      <c r="EF65" s="740"/>
      <c r="EG65" s="740"/>
      <c r="EH65" s="740"/>
      <c r="EI65" s="740"/>
      <c r="EJ65" s="13"/>
      <c r="EL65" s="5"/>
      <c r="EM65" s="9"/>
      <c r="EN65" s="738"/>
      <c r="EO65" s="738"/>
      <c r="EP65" s="738"/>
      <c r="EQ65" s="738"/>
      <c r="ER65" s="738"/>
      <c r="ES65" s="738"/>
      <c r="ET65" s="738"/>
      <c r="EU65" s="738"/>
      <c r="EV65" s="738"/>
      <c r="EW65" s="738"/>
      <c r="EX65" s="738"/>
      <c r="EY65" s="738"/>
      <c r="EZ65" s="738"/>
      <c r="FA65" s="738"/>
      <c r="FB65" s="21"/>
      <c r="FC65" s="22"/>
      <c r="FE65" s="739"/>
      <c r="FF65" s="739"/>
      <c r="FG65" s="739"/>
      <c r="FH65" s="739"/>
      <c r="FI65" s="737"/>
      <c r="FJ65" s="737"/>
      <c r="FK65" s="737"/>
      <c r="FL65" s="739"/>
      <c r="FM65" s="739"/>
      <c r="FN65" s="739"/>
      <c r="FO65" s="737"/>
      <c r="FP65" s="737"/>
      <c r="FQ65" s="737"/>
      <c r="FR65" s="739"/>
      <c r="FS65" s="739"/>
      <c r="FT65" s="739"/>
      <c r="FU65" s="737"/>
      <c r="FV65" s="737"/>
      <c r="FW65" s="737"/>
      <c r="FX65" s="739"/>
      <c r="FY65" s="739"/>
      <c r="FZ65" s="739"/>
      <c r="GA65" s="739"/>
      <c r="GO65" s="5"/>
      <c r="GP65" s="5"/>
      <c r="GQ65" s="5"/>
      <c r="GR65" s="5"/>
      <c r="GS65" s="5"/>
      <c r="GT65" s="5"/>
      <c r="GU65" s="5"/>
      <c r="GV65" s="5"/>
      <c r="GW65" s="5"/>
      <c r="GX65" s="5"/>
      <c r="GY65" s="5"/>
      <c r="GZ65" s="5"/>
      <c r="HA65" s="5"/>
      <c r="HB65" s="13"/>
    </row>
    <row r="66" spans="2:210" ht="7.9" customHeight="1">
      <c r="B66" s="5"/>
      <c r="C66" s="9"/>
      <c r="D66" s="738" t="s">
        <v>58</v>
      </c>
      <c r="E66" s="738"/>
      <c r="F66" s="738"/>
      <c r="G66" s="738"/>
      <c r="H66" s="738"/>
      <c r="I66" s="738"/>
      <c r="J66" s="738"/>
      <c r="K66" s="738"/>
      <c r="L66" s="738"/>
      <c r="M66" s="738"/>
      <c r="N66" s="738"/>
      <c r="O66" s="738"/>
      <c r="P66" s="738"/>
      <c r="Q66" s="738"/>
      <c r="R66" s="6"/>
      <c r="S66" s="22"/>
      <c r="T66" s="740"/>
      <c r="U66" s="740"/>
      <c r="V66" s="740"/>
      <c r="W66" s="740"/>
      <c r="X66" s="740"/>
      <c r="Y66" s="740"/>
      <c r="Z66" s="740"/>
      <c r="AA66" s="740"/>
      <c r="AB66" s="740"/>
      <c r="AC66" s="740"/>
      <c r="AD66" s="740"/>
      <c r="AE66" s="740"/>
      <c r="AF66" s="740"/>
      <c r="AG66" s="740"/>
      <c r="AH66" s="740"/>
      <c r="AI66" s="740"/>
      <c r="AJ66" s="740"/>
      <c r="AK66" s="740"/>
      <c r="AL66" s="740"/>
      <c r="AM66" s="740"/>
      <c r="AN66" s="740"/>
      <c r="AO66" s="740"/>
      <c r="AP66" s="740"/>
      <c r="AQ66" s="740"/>
      <c r="AR66" s="740"/>
      <c r="AS66" s="740"/>
      <c r="AT66" s="740"/>
      <c r="AU66" s="740"/>
      <c r="AV66" s="740"/>
      <c r="AW66" s="740"/>
      <c r="AX66" s="740"/>
      <c r="AY66" s="740"/>
      <c r="AZ66" s="740"/>
      <c r="BA66" s="740"/>
      <c r="BB66" s="740"/>
      <c r="BC66" s="740"/>
      <c r="BD66" s="740"/>
      <c r="BE66" s="740"/>
      <c r="BF66" s="740"/>
      <c r="BG66" s="740"/>
      <c r="BH66" s="740"/>
      <c r="BI66" s="740"/>
      <c r="BJ66" s="740"/>
      <c r="BK66" s="740"/>
      <c r="BL66" s="740"/>
      <c r="BM66" s="740"/>
      <c r="BN66" s="740"/>
      <c r="BO66" s="740"/>
      <c r="BP66" s="740"/>
      <c r="BQ66" s="740"/>
      <c r="BR66" s="13"/>
      <c r="BT66" s="5"/>
      <c r="BU66" s="9"/>
      <c r="BV66" s="755"/>
      <c r="BW66" s="755"/>
      <c r="BX66" s="755"/>
      <c r="BZ66" s="22"/>
      <c r="CJ66" s="6"/>
      <c r="CK66" s="9"/>
      <c r="CL66" s="740"/>
      <c r="CM66" s="740"/>
      <c r="CN66" s="740"/>
      <c r="CO66" s="740"/>
      <c r="CP66" s="740"/>
      <c r="CQ66" s="740"/>
      <c r="CR66" s="740"/>
      <c r="CS66" s="740"/>
      <c r="CT66" s="740"/>
      <c r="CU66" s="740"/>
      <c r="CV66" s="740"/>
      <c r="CW66" s="740"/>
      <c r="CX66" s="740"/>
      <c r="CY66" s="740"/>
      <c r="CZ66" s="740"/>
      <c r="DA66" s="740"/>
      <c r="DB66" s="740"/>
      <c r="DC66" s="740"/>
      <c r="DD66" s="740"/>
      <c r="DE66" s="740"/>
      <c r="DF66" s="740"/>
      <c r="DG66" s="740"/>
      <c r="DH66" s="740"/>
      <c r="DI66" s="740"/>
      <c r="DJ66" s="740"/>
      <c r="DK66" s="740"/>
      <c r="DL66" s="740"/>
      <c r="DM66" s="740"/>
      <c r="DN66" s="740"/>
      <c r="DO66" s="740"/>
      <c r="DP66" s="740"/>
      <c r="DQ66" s="740"/>
      <c r="DR66" s="740"/>
      <c r="DS66" s="740"/>
      <c r="DT66" s="740"/>
      <c r="DU66" s="740"/>
      <c r="DV66" s="740"/>
      <c r="DW66" s="740"/>
      <c r="DX66" s="740"/>
      <c r="DY66" s="740"/>
      <c r="DZ66" s="740"/>
      <c r="EA66" s="740"/>
      <c r="EB66" s="740"/>
      <c r="EC66" s="740"/>
      <c r="ED66" s="740"/>
      <c r="EE66" s="740"/>
      <c r="EF66" s="740"/>
      <c r="EG66" s="740"/>
      <c r="EH66" s="740"/>
      <c r="EI66" s="740"/>
      <c r="EJ66" s="13"/>
      <c r="EL66" s="5"/>
      <c r="EM66" s="9"/>
      <c r="EN66" s="738"/>
      <c r="EO66" s="738"/>
      <c r="EP66" s="738"/>
      <c r="EQ66" s="738"/>
      <c r="ER66" s="738"/>
      <c r="ES66" s="738"/>
      <c r="ET66" s="738"/>
      <c r="EU66" s="738"/>
      <c r="EV66" s="738"/>
      <c r="EW66" s="738"/>
      <c r="EX66" s="738"/>
      <c r="EY66" s="738"/>
      <c r="EZ66" s="738"/>
      <c r="FA66" s="738"/>
      <c r="FB66" s="21"/>
      <c r="FC66" s="22"/>
      <c r="FE66" s="739"/>
      <c r="FF66" s="739"/>
      <c r="FG66" s="739"/>
      <c r="FH66" s="739"/>
      <c r="FI66" s="737"/>
      <c r="FJ66" s="737"/>
      <c r="FK66" s="737"/>
      <c r="FL66" s="739"/>
      <c r="FM66" s="739"/>
      <c r="FN66" s="739"/>
      <c r="FO66" s="737"/>
      <c r="FP66" s="737"/>
      <c r="FQ66" s="737"/>
      <c r="FR66" s="739"/>
      <c r="FS66" s="739"/>
      <c r="FT66" s="739"/>
      <c r="FU66" s="737"/>
      <c r="FV66" s="737"/>
      <c r="FW66" s="737"/>
      <c r="FX66" s="739"/>
      <c r="FY66" s="739"/>
      <c r="FZ66" s="739"/>
      <c r="GA66" s="739"/>
      <c r="GO66" s="5"/>
      <c r="GP66" s="5"/>
      <c r="GQ66" s="5"/>
      <c r="GR66" s="5"/>
      <c r="GS66" s="5"/>
      <c r="GT66" s="5"/>
      <c r="GU66" s="5"/>
      <c r="GV66" s="5"/>
      <c r="GW66" s="5"/>
      <c r="GX66" s="5"/>
      <c r="GY66" s="5"/>
      <c r="GZ66" s="5"/>
      <c r="HA66" s="5"/>
      <c r="HB66" s="13"/>
    </row>
    <row r="67" spans="2:210" ht="7.9" customHeight="1">
      <c r="B67" s="5"/>
      <c r="C67" s="9"/>
      <c r="D67" s="738"/>
      <c r="E67" s="738"/>
      <c r="F67" s="738"/>
      <c r="G67" s="738"/>
      <c r="H67" s="738"/>
      <c r="I67" s="738"/>
      <c r="J67" s="738"/>
      <c r="K67" s="738"/>
      <c r="L67" s="738"/>
      <c r="M67" s="738"/>
      <c r="N67" s="738"/>
      <c r="O67" s="738"/>
      <c r="P67" s="738"/>
      <c r="Q67" s="738"/>
      <c r="R67" s="6"/>
      <c r="S67" s="22"/>
      <c r="T67" s="740"/>
      <c r="U67" s="740"/>
      <c r="V67" s="740"/>
      <c r="W67" s="740"/>
      <c r="X67" s="740"/>
      <c r="Y67" s="740"/>
      <c r="Z67" s="740"/>
      <c r="AA67" s="740"/>
      <c r="AB67" s="740"/>
      <c r="AC67" s="740"/>
      <c r="AD67" s="740"/>
      <c r="AE67" s="740"/>
      <c r="AF67" s="740"/>
      <c r="AG67" s="740"/>
      <c r="AH67" s="740"/>
      <c r="AI67" s="740"/>
      <c r="AJ67" s="740"/>
      <c r="AK67" s="740"/>
      <c r="AL67" s="740"/>
      <c r="AM67" s="740"/>
      <c r="AN67" s="740"/>
      <c r="AO67" s="740"/>
      <c r="AP67" s="740"/>
      <c r="AQ67" s="740"/>
      <c r="AR67" s="740"/>
      <c r="AS67" s="740"/>
      <c r="AT67" s="740"/>
      <c r="AU67" s="740"/>
      <c r="AV67" s="740"/>
      <c r="AW67" s="740"/>
      <c r="AX67" s="740"/>
      <c r="AY67" s="740"/>
      <c r="AZ67" s="740"/>
      <c r="BA67" s="740"/>
      <c r="BB67" s="740"/>
      <c r="BC67" s="740"/>
      <c r="BD67" s="740"/>
      <c r="BE67" s="740"/>
      <c r="BF67" s="740"/>
      <c r="BG67" s="740"/>
      <c r="BH67" s="740"/>
      <c r="BI67" s="740"/>
      <c r="BJ67" s="740"/>
      <c r="BK67" s="740"/>
      <c r="BL67" s="740"/>
      <c r="BM67" s="740"/>
      <c r="BN67" s="740"/>
      <c r="BO67" s="740"/>
      <c r="BP67" s="740"/>
      <c r="BQ67" s="740"/>
      <c r="BR67" s="13"/>
      <c r="BT67" s="5"/>
      <c r="BU67" s="9"/>
      <c r="BZ67" s="22"/>
      <c r="CJ67" s="6"/>
      <c r="CK67" s="5"/>
      <c r="CP67" s="16"/>
      <c r="CQ67" s="16"/>
      <c r="CR67" s="16"/>
      <c r="CS67" s="16"/>
      <c r="CT67" s="16"/>
      <c r="CU67" s="16"/>
      <c r="CV67" s="16"/>
      <c r="CW67" s="16"/>
      <c r="CX67" s="16"/>
      <c r="CY67" s="16"/>
      <c r="DB67" s="5"/>
      <c r="DC67" s="5"/>
      <c r="DD67" s="5"/>
      <c r="DE67" s="5"/>
      <c r="DF67" s="5"/>
      <c r="DG67" s="5"/>
      <c r="DH67" s="5"/>
      <c r="DI67" s="5"/>
      <c r="DJ67" s="5"/>
      <c r="DK67" s="5"/>
      <c r="DL67" s="5"/>
      <c r="DM67" s="5"/>
      <c r="DR67" s="5"/>
      <c r="DS67" s="5"/>
      <c r="DT67" s="5"/>
      <c r="DU67" s="5"/>
      <c r="DZ67" s="5"/>
      <c r="EA67" s="5"/>
      <c r="EB67" s="1"/>
      <c r="EE67" s="10"/>
      <c r="EF67" s="10"/>
      <c r="EG67" s="10"/>
      <c r="EH67" s="10"/>
      <c r="EI67" s="10"/>
      <c r="EJ67" s="13"/>
      <c r="EM67" s="22"/>
      <c r="EN67" s="738"/>
      <c r="EO67" s="738"/>
      <c r="EP67" s="738"/>
      <c r="EQ67" s="738"/>
      <c r="ER67" s="738"/>
      <c r="ES67" s="738"/>
      <c r="ET67" s="738"/>
      <c r="EU67" s="738"/>
      <c r="EV67" s="738"/>
      <c r="EW67" s="738"/>
      <c r="EX67" s="738"/>
      <c r="EY67" s="738"/>
      <c r="EZ67" s="738"/>
      <c r="FA67" s="738"/>
      <c r="FB67" s="21"/>
      <c r="FC67" s="22"/>
      <c r="FL67" s="5"/>
      <c r="FM67" s="5"/>
      <c r="FN67" s="5"/>
      <c r="FR67" s="5"/>
      <c r="FS67" s="5"/>
      <c r="FT67" s="5"/>
      <c r="FX67" s="5"/>
      <c r="FY67" s="5"/>
      <c r="FZ67" s="5"/>
      <c r="GA67" s="5"/>
      <c r="GO67" s="5"/>
      <c r="GP67" s="5"/>
      <c r="GQ67" s="5"/>
      <c r="GR67" s="5"/>
      <c r="GS67" s="5"/>
      <c r="GT67" s="5"/>
      <c r="GU67" s="5"/>
      <c r="GV67" s="5"/>
      <c r="GW67" s="5"/>
      <c r="GX67" s="5"/>
      <c r="GY67" s="5"/>
      <c r="GZ67" s="5"/>
      <c r="HA67" s="5"/>
      <c r="HB67" s="13"/>
    </row>
    <row r="68" spans="2:210" ht="7.9" customHeight="1">
      <c r="B68" s="5"/>
      <c r="C68" s="9"/>
      <c r="D68" s="738"/>
      <c r="E68" s="738"/>
      <c r="F68" s="738"/>
      <c r="G68" s="738"/>
      <c r="H68" s="738"/>
      <c r="I68" s="738"/>
      <c r="J68" s="738"/>
      <c r="K68" s="738"/>
      <c r="L68" s="738"/>
      <c r="M68" s="738"/>
      <c r="N68" s="738"/>
      <c r="O68" s="738"/>
      <c r="P68" s="738"/>
      <c r="Q68" s="738"/>
      <c r="R68" s="6"/>
      <c r="S68" s="22"/>
      <c r="T68" s="740"/>
      <c r="U68" s="740"/>
      <c r="V68" s="740"/>
      <c r="W68" s="740"/>
      <c r="X68" s="740"/>
      <c r="Y68" s="740"/>
      <c r="Z68" s="740"/>
      <c r="AA68" s="740"/>
      <c r="AB68" s="740"/>
      <c r="AC68" s="740"/>
      <c r="AD68" s="740"/>
      <c r="AE68" s="740"/>
      <c r="AF68" s="740"/>
      <c r="AG68" s="740"/>
      <c r="AH68" s="740"/>
      <c r="AI68" s="740"/>
      <c r="AJ68" s="740"/>
      <c r="AK68" s="740"/>
      <c r="AL68" s="740"/>
      <c r="AM68" s="740"/>
      <c r="AN68" s="740"/>
      <c r="AO68" s="740"/>
      <c r="AP68" s="740"/>
      <c r="AQ68" s="740"/>
      <c r="AR68" s="740"/>
      <c r="AS68" s="740"/>
      <c r="AT68" s="740"/>
      <c r="AU68" s="740"/>
      <c r="AV68" s="740"/>
      <c r="AW68" s="740"/>
      <c r="AX68" s="740"/>
      <c r="AY68" s="740"/>
      <c r="AZ68" s="740"/>
      <c r="BA68" s="740"/>
      <c r="BB68" s="740"/>
      <c r="BC68" s="740"/>
      <c r="BD68" s="740"/>
      <c r="BE68" s="740"/>
      <c r="BF68" s="740"/>
      <c r="BG68" s="740"/>
      <c r="BH68" s="740"/>
      <c r="BI68" s="740"/>
      <c r="BJ68" s="740"/>
      <c r="BK68" s="740"/>
      <c r="BL68" s="740"/>
      <c r="BM68" s="740"/>
      <c r="BN68" s="740"/>
      <c r="BO68" s="740"/>
      <c r="BP68" s="740"/>
      <c r="BQ68" s="740"/>
      <c r="BR68" s="13"/>
      <c r="BU68" s="28"/>
      <c r="BV68" s="26"/>
      <c r="BW68" s="26"/>
      <c r="BX68" s="26"/>
      <c r="BY68" s="26"/>
      <c r="BZ68" s="26"/>
      <c r="CA68" s="26"/>
      <c r="CB68" s="26"/>
      <c r="CC68" s="26"/>
      <c r="CD68" s="26"/>
      <c r="CE68" s="26"/>
      <c r="CF68" s="26"/>
      <c r="CG68" s="26"/>
      <c r="CH68" s="26"/>
      <c r="CI68" s="26"/>
      <c r="CJ68" s="26"/>
      <c r="CK68" s="28"/>
      <c r="CL68" s="26"/>
      <c r="CM68" s="26"/>
      <c r="CN68" s="26"/>
      <c r="CO68" s="26"/>
      <c r="CP68" s="57"/>
      <c r="CQ68" s="57"/>
      <c r="CR68" s="57"/>
      <c r="CS68" s="57"/>
      <c r="CT68" s="57"/>
      <c r="CU68" s="57"/>
      <c r="CV68" s="57"/>
      <c r="CW68" s="57"/>
      <c r="CX68" s="57"/>
      <c r="CY68" s="57"/>
      <c r="CZ68" s="26"/>
      <c r="DA68" s="26"/>
      <c r="DB68" s="26"/>
      <c r="DC68" s="26"/>
      <c r="DD68" s="26"/>
      <c r="DE68" s="26"/>
      <c r="DF68" s="26"/>
      <c r="DG68" s="26"/>
      <c r="DH68" s="3"/>
      <c r="DI68" s="3"/>
      <c r="DJ68" s="3"/>
      <c r="DK68" s="3"/>
      <c r="DL68" s="3"/>
      <c r="DM68" s="3"/>
      <c r="DN68" s="26"/>
      <c r="DO68" s="26"/>
      <c r="DP68" s="26"/>
      <c r="DQ68" s="26"/>
      <c r="DR68" s="26"/>
      <c r="DS68" s="26"/>
      <c r="DT68" s="3"/>
      <c r="DU68" s="3"/>
      <c r="DV68" s="26"/>
      <c r="DW68" s="26"/>
      <c r="DX68" s="26"/>
      <c r="DY68" s="26"/>
      <c r="DZ68" s="3"/>
      <c r="EA68" s="3"/>
      <c r="EB68" s="38"/>
      <c r="EC68" s="26"/>
      <c r="ED68" s="26"/>
      <c r="EE68" s="55"/>
      <c r="EF68" s="55"/>
      <c r="EG68" s="55"/>
      <c r="EH68" s="55"/>
      <c r="EI68" s="55"/>
      <c r="EJ68" s="56"/>
      <c r="EM68" s="28"/>
      <c r="EN68" s="26"/>
      <c r="EO68" s="26"/>
      <c r="EP68" s="26"/>
      <c r="EQ68" s="26"/>
      <c r="ER68" s="26"/>
      <c r="ES68" s="26"/>
      <c r="ET68" s="26"/>
      <c r="EU68" s="26"/>
      <c r="EV68" s="26"/>
      <c r="EW68" s="26"/>
      <c r="EX68" s="26"/>
      <c r="EY68" s="26"/>
      <c r="EZ68" s="26"/>
      <c r="FA68" s="26"/>
      <c r="FB68" s="27"/>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3"/>
      <c r="GP68" s="3"/>
      <c r="GQ68" s="3"/>
      <c r="GR68" s="3"/>
      <c r="GS68" s="3"/>
      <c r="GT68" s="3"/>
      <c r="GU68" s="3"/>
      <c r="GV68" s="3"/>
      <c r="GW68" s="3"/>
      <c r="GX68" s="3"/>
      <c r="GY68" s="3"/>
      <c r="GZ68" s="3"/>
      <c r="HA68" s="3"/>
      <c r="HB68" s="56"/>
    </row>
    <row r="69" spans="2:210" ht="7.9" customHeight="1">
      <c r="C69" s="22"/>
      <c r="D69" s="738"/>
      <c r="E69" s="738"/>
      <c r="F69" s="738"/>
      <c r="G69" s="738"/>
      <c r="H69" s="738"/>
      <c r="I69" s="738"/>
      <c r="J69" s="738"/>
      <c r="K69" s="738"/>
      <c r="L69" s="738"/>
      <c r="M69" s="738"/>
      <c r="N69" s="738"/>
      <c r="O69" s="738"/>
      <c r="P69" s="738"/>
      <c r="Q69" s="738"/>
      <c r="R69" s="21"/>
      <c r="S69" s="22"/>
      <c r="T69" s="740"/>
      <c r="U69" s="740"/>
      <c r="V69" s="740"/>
      <c r="W69" s="740"/>
      <c r="X69" s="740"/>
      <c r="Y69" s="740"/>
      <c r="Z69" s="740"/>
      <c r="AA69" s="740"/>
      <c r="AB69" s="740"/>
      <c r="AC69" s="740"/>
      <c r="AD69" s="740"/>
      <c r="AE69" s="740"/>
      <c r="AF69" s="740"/>
      <c r="AG69" s="740"/>
      <c r="AH69" s="740"/>
      <c r="AI69" s="740"/>
      <c r="AJ69" s="740"/>
      <c r="AK69" s="740"/>
      <c r="AL69" s="740"/>
      <c r="AM69" s="740"/>
      <c r="AN69" s="740"/>
      <c r="AO69" s="740"/>
      <c r="AP69" s="740"/>
      <c r="AQ69" s="740"/>
      <c r="AR69" s="740"/>
      <c r="AS69" s="740"/>
      <c r="AT69" s="740"/>
      <c r="AU69" s="740"/>
      <c r="AV69" s="740"/>
      <c r="AW69" s="740"/>
      <c r="AX69" s="740"/>
      <c r="AY69" s="740"/>
      <c r="AZ69" s="740"/>
      <c r="BA69" s="740"/>
      <c r="BB69" s="740"/>
      <c r="BC69" s="740"/>
      <c r="BD69" s="740"/>
      <c r="BE69" s="740"/>
      <c r="BF69" s="740"/>
      <c r="BG69" s="740"/>
      <c r="BH69" s="740"/>
      <c r="BI69" s="740"/>
      <c r="BJ69" s="740"/>
      <c r="BK69" s="740"/>
      <c r="BL69" s="740"/>
      <c r="BM69" s="740"/>
      <c r="BN69" s="740"/>
      <c r="BO69" s="740"/>
      <c r="BP69" s="740"/>
      <c r="BQ69" s="740"/>
      <c r="BR69" s="13"/>
      <c r="BU69" s="22"/>
      <c r="BV69" s="738" t="s">
        <v>78</v>
      </c>
      <c r="BW69" s="738"/>
      <c r="BX69" s="738"/>
      <c r="BY69" s="738"/>
      <c r="BZ69" s="738"/>
      <c r="CA69" s="738"/>
      <c r="CB69" s="738"/>
      <c r="CC69" s="738"/>
      <c r="CD69" s="738"/>
      <c r="CE69" s="738"/>
      <c r="CF69" s="738"/>
      <c r="CG69" s="738"/>
      <c r="CH69" s="738"/>
      <c r="CI69" s="738"/>
      <c r="CJ69" s="16"/>
      <c r="CK69" s="17"/>
      <c r="CL69" s="740" t="str">
        <f>T('現状変更 入力シート'!D27:J27)</f>
        <v/>
      </c>
      <c r="CM69" s="740"/>
      <c r="CN69" s="740"/>
      <c r="CO69" s="740"/>
      <c r="CP69" s="740"/>
      <c r="CQ69" s="740"/>
      <c r="CR69" s="740"/>
      <c r="CS69" s="740"/>
      <c r="CT69" s="740"/>
      <c r="CU69" s="740"/>
      <c r="CV69" s="740"/>
      <c r="CW69" s="740"/>
      <c r="CX69" s="740"/>
      <c r="CY69" s="740"/>
      <c r="CZ69" s="740"/>
      <c r="DA69" s="740"/>
      <c r="DB69" s="740"/>
      <c r="DC69" s="740"/>
      <c r="DD69" s="740"/>
      <c r="DE69" s="740"/>
      <c r="DF69" s="740"/>
      <c r="DG69" s="740"/>
      <c r="DH69" s="740"/>
      <c r="DI69" s="740"/>
      <c r="DJ69" s="740"/>
      <c r="DK69" s="740"/>
      <c r="DL69" s="740"/>
      <c r="DM69" s="740"/>
      <c r="DN69" s="740"/>
      <c r="DO69" s="740"/>
      <c r="DP69" s="740"/>
      <c r="DQ69" s="740"/>
      <c r="DR69" s="740"/>
      <c r="DS69" s="740"/>
      <c r="DT69" s="740"/>
      <c r="DU69" s="740"/>
      <c r="DV69" s="740"/>
      <c r="DW69" s="740"/>
      <c r="DX69" s="740"/>
      <c r="DY69" s="740"/>
      <c r="DZ69" s="740"/>
      <c r="EA69" s="740"/>
      <c r="EB69" s="740"/>
      <c r="EC69" s="740"/>
      <c r="ED69" s="740"/>
      <c r="EE69" s="740"/>
      <c r="EF69" s="740"/>
      <c r="EG69" s="740"/>
      <c r="EH69" s="740"/>
      <c r="EI69" s="740"/>
      <c r="EJ69" s="13"/>
      <c r="EM69" s="22"/>
      <c r="EN69" s="738" t="s">
        <v>95</v>
      </c>
      <c r="EO69" s="738"/>
      <c r="EP69" s="738"/>
      <c r="EQ69" s="738"/>
      <c r="ER69" s="738"/>
      <c r="ES69" s="738"/>
      <c r="ET69" s="738"/>
      <c r="EU69" s="738"/>
      <c r="EV69" s="738"/>
      <c r="EW69" s="738"/>
      <c r="EX69" s="738"/>
      <c r="EY69" s="738"/>
      <c r="EZ69" s="738"/>
      <c r="FA69" s="738"/>
      <c r="FB69" s="21"/>
      <c r="FD69" s="745" t="str">
        <f>T('現状変更 入力シート'!C36:J36)</f>
        <v/>
      </c>
      <c r="FE69" s="745"/>
      <c r="FF69" s="745"/>
      <c r="FG69" s="745"/>
      <c r="FH69" s="745"/>
      <c r="FI69" s="745"/>
      <c r="FJ69" s="745"/>
      <c r="FK69" s="745"/>
      <c r="FL69" s="745"/>
      <c r="FM69" s="745"/>
      <c r="FN69" s="745"/>
      <c r="FO69" s="745"/>
      <c r="FP69" s="745"/>
      <c r="FQ69" s="745"/>
      <c r="FR69" s="745"/>
      <c r="FS69" s="745"/>
      <c r="FT69" s="745"/>
      <c r="FU69" s="745"/>
      <c r="FV69" s="745"/>
      <c r="FW69" s="745"/>
      <c r="FX69" s="745"/>
      <c r="FY69" s="745"/>
      <c r="FZ69" s="745"/>
      <c r="GA69" s="745"/>
      <c r="GB69" s="745"/>
      <c r="GC69" s="745"/>
      <c r="GD69" s="745"/>
      <c r="GE69" s="745"/>
      <c r="GF69" s="745"/>
      <c r="GG69" s="745"/>
      <c r="GH69" s="745"/>
      <c r="GI69" s="745"/>
      <c r="GJ69" s="745"/>
      <c r="GK69" s="745"/>
      <c r="GL69" s="745"/>
      <c r="GM69" s="745"/>
      <c r="GN69" s="745"/>
      <c r="GO69" s="745"/>
      <c r="GP69" s="745"/>
      <c r="GQ69" s="745"/>
      <c r="GR69" s="745"/>
      <c r="GS69" s="745"/>
      <c r="GT69" s="745"/>
      <c r="GU69" s="745"/>
      <c r="GV69" s="745"/>
      <c r="GW69" s="745"/>
      <c r="GX69" s="745"/>
      <c r="GY69" s="745"/>
      <c r="GZ69" s="745"/>
      <c r="HA69" s="745"/>
      <c r="HB69" s="13"/>
    </row>
    <row r="70" spans="2:210" ht="7.9" customHeight="1">
      <c r="C70" s="22"/>
      <c r="D70" s="738"/>
      <c r="E70" s="738"/>
      <c r="F70" s="738"/>
      <c r="G70" s="738"/>
      <c r="H70" s="738"/>
      <c r="I70" s="738"/>
      <c r="J70" s="738"/>
      <c r="K70" s="738"/>
      <c r="L70" s="738"/>
      <c r="M70" s="738"/>
      <c r="N70" s="738"/>
      <c r="O70" s="738"/>
      <c r="P70" s="738"/>
      <c r="Q70" s="738"/>
      <c r="R70" s="18"/>
      <c r="S70" s="22"/>
      <c r="T70" s="736" t="str">
        <f>T('現状変更 入力シート'!C16:J16)</f>
        <v/>
      </c>
      <c r="U70" s="736"/>
      <c r="V70" s="736"/>
      <c r="W70" s="736"/>
      <c r="X70" s="736"/>
      <c r="Y70" s="736"/>
      <c r="Z70" s="736"/>
      <c r="AA70" s="736"/>
      <c r="AB70" s="736"/>
      <c r="AC70" s="736"/>
      <c r="AD70" s="736"/>
      <c r="AE70" s="736"/>
      <c r="AF70" s="736"/>
      <c r="AG70" s="736"/>
      <c r="AH70" s="736"/>
      <c r="AI70" s="736"/>
      <c r="AJ70" s="736"/>
      <c r="AK70" s="736"/>
      <c r="AL70" s="736"/>
      <c r="AM70" s="736"/>
      <c r="AN70" s="736"/>
      <c r="AO70" s="736"/>
      <c r="AP70" s="735" t="s">
        <v>59</v>
      </c>
      <c r="AQ70" s="735"/>
      <c r="AR70" s="735"/>
      <c r="AS70" s="735"/>
      <c r="AT70" s="739" t="s">
        <v>67</v>
      </c>
      <c r="AU70" s="739"/>
      <c r="AV70" s="737">
        <f>'現状変更 入力シート'!C18</f>
        <v>0</v>
      </c>
      <c r="AW70" s="737"/>
      <c r="AX70" s="737"/>
      <c r="AY70" s="737"/>
      <c r="AZ70" s="737"/>
      <c r="BA70" s="737"/>
      <c r="BB70" s="739" t="s">
        <v>68</v>
      </c>
      <c r="BC70" s="739"/>
      <c r="BD70" s="737">
        <f>'現状変更 入力シート'!E18</f>
        <v>0</v>
      </c>
      <c r="BE70" s="737"/>
      <c r="BF70" s="737"/>
      <c r="BG70" s="737"/>
      <c r="BH70" s="737"/>
      <c r="BI70" s="737"/>
      <c r="BJ70" s="739" t="s">
        <v>69</v>
      </c>
      <c r="BK70" s="739"/>
      <c r="BL70" s="744">
        <f>'現状変更 入力シート'!G18</f>
        <v>0</v>
      </c>
      <c r="BM70" s="744"/>
      <c r="BN70" s="744"/>
      <c r="BO70" s="744"/>
      <c r="BP70" s="744"/>
      <c r="BQ70" s="744"/>
      <c r="BR70" s="13"/>
      <c r="BU70" s="22"/>
      <c r="BV70" s="738"/>
      <c r="BW70" s="738"/>
      <c r="BX70" s="738"/>
      <c r="BY70" s="738"/>
      <c r="BZ70" s="738"/>
      <c r="CA70" s="738"/>
      <c r="CB70" s="738"/>
      <c r="CC70" s="738"/>
      <c r="CD70" s="738"/>
      <c r="CE70" s="738"/>
      <c r="CF70" s="738"/>
      <c r="CG70" s="738"/>
      <c r="CH70" s="738"/>
      <c r="CI70" s="738"/>
      <c r="CJ70" s="16"/>
      <c r="CK70" s="17"/>
      <c r="CL70" s="740"/>
      <c r="CM70" s="740"/>
      <c r="CN70" s="740"/>
      <c r="CO70" s="740"/>
      <c r="CP70" s="740"/>
      <c r="CQ70" s="740"/>
      <c r="CR70" s="740"/>
      <c r="CS70" s="740"/>
      <c r="CT70" s="740"/>
      <c r="CU70" s="740"/>
      <c r="CV70" s="740"/>
      <c r="CW70" s="740"/>
      <c r="CX70" s="740"/>
      <c r="CY70" s="740"/>
      <c r="CZ70" s="740"/>
      <c r="DA70" s="740"/>
      <c r="DB70" s="740"/>
      <c r="DC70" s="740"/>
      <c r="DD70" s="740"/>
      <c r="DE70" s="740"/>
      <c r="DF70" s="740"/>
      <c r="DG70" s="740"/>
      <c r="DH70" s="740"/>
      <c r="DI70" s="740"/>
      <c r="DJ70" s="740"/>
      <c r="DK70" s="740"/>
      <c r="DL70" s="740"/>
      <c r="DM70" s="740"/>
      <c r="DN70" s="740"/>
      <c r="DO70" s="740"/>
      <c r="DP70" s="740"/>
      <c r="DQ70" s="740"/>
      <c r="DR70" s="740"/>
      <c r="DS70" s="740"/>
      <c r="DT70" s="740"/>
      <c r="DU70" s="740"/>
      <c r="DV70" s="740"/>
      <c r="DW70" s="740"/>
      <c r="DX70" s="740"/>
      <c r="DY70" s="740"/>
      <c r="DZ70" s="740"/>
      <c r="EA70" s="740"/>
      <c r="EB70" s="740"/>
      <c r="EC70" s="740"/>
      <c r="ED70" s="740"/>
      <c r="EE70" s="740"/>
      <c r="EF70" s="740"/>
      <c r="EG70" s="740"/>
      <c r="EH70" s="740"/>
      <c r="EI70" s="740"/>
      <c r="EJ70" s="13"/>
      <c r="EM70" s="22"/>
      <c r="EN70" s="738"/>
      <c r="EO70" s="738"/>
      <c r="EP70" s="738"/>
      <c r="EQ70" s="738"/>
      <c r="ER70" s="738"/>
      <c r="ES70" s="738"/>
      <c r="ET70" s="738"/>
      <c r="EU70" s="738"/>
      <c r="EV70" s="738"/>
      <c r="EW70" s="738"/>
      <c r="EX70" s="738"/>
      <c r="EY70" s="738"/>
      <c r="EZ70" s="738"/>
      <c r="FA70" s="738"/>
      <c r="FB70" s="21"/>
      <c r="FD70" s="745"/>
      <c r="FE70" s="745"/>
      <c r="FF70" s="745"/>
      <c r="FG70" s="745"/>
      <c r="FH70" s="745"/>
      <c r="FI70" s="745"/>
      <c r="FJ70" s="745"/>
      <c r="FK70" s="745"/>
      <c r="FL70" s="745"/>
      <c r="FM70" s="745"/>
      <c r="FN70" s="745"/>
      <c r="FO70" s="745"/>
      <c r="FP70" s="745"/>
      <c r="FQ70" s="745"/>
      <c r="FR70" s="745"/>
      <c r="FS70" s="745"/>
      <c r="FT70" s="745"/>
      <c r="FU70" s="745"/>
      <c r="FV70" s="745"/>
      <c r="FW70" s="745"/>
      <c r="FX70" s="745"/>
      <c r="FY70" s="745"/>
      <c r="FZ70" s="745"/>
      <c r="GA70" s="745"/>
      <c r="GB70" s="745"/>
      <c r="GC70" s="745"/>
      <c r="GD70" s="745"/>
      <c r="GE70" s="745"/>
      <c r="GF70" s="745"/>
      <c r="GG70" s="745"/>
      <c r="GH70" s="745"/>
      <c r="GI70" s="745"/>
      <c r="GJ70" s="745"/>
      <c r="GK70" s="745"/>
      <c r="GL70" s="745"/>
      <c r="GM70" s="745"/>
      <c r="GN70" s="745"/>
      <c r="GO70" s="745"/>
      <c r="GP70" s="745"/>
      <c r="GQ70" s="745"/>
      <c r="GR70" s="745"/>
      <c r="GS70" s="745"/>
      <c r="GT70" s="745"/>
      <c r="GU70" s="745"/>
      <c r="GV70" s="745"/>
      <c r="GW70" s="745"/>
      <c r="GX70" s="745"/>
      <c r="GY70" s="745"/>
      <c r="GZ70" s="745"/>
      <c r="HA70" s="745"/>
      <c r="HB70" s="21"/>
    </row>
    <row r="71" spans="2:210" ht="7.9" customHeight="1">
      <c r="C71" s="22"/>
      <c r="R71" s="18"/>
      <c r="S71" s="22"/>
      <c r="T71" s="736"/>
      <c r="U71" s="736"/>
      <c r="V71" s="736"/>
      <c r="W71" s="736"/>
      <c r="X71" s="736"/>
      <c r="Y71" s="736"/>
      <c r="Z71" s="736"/>
      <c r="AA71" s="736"/>
      <c r="AB71" s="736"/>
      <c r="AC71" s="736"/>
      <c r="AD71" s="736"/>
      <c r="AE71" s="736"/>
      <c r="AF71" s="736"/>
      <c r="AG71" s="736"/>
      <c r="AH71" s="736"/>
      <c r="AI71" s="736"/>
      <c r="AJ71" s="736"/>
      <c r="AK71" s="736"/>
      <c r="AL71" s="736"/>
      <c r="AM71" s="736"/>
      <c r="AN71" s="736"/>
      <c r="AO71" s="736"/>
      <c r="AP71" s="735"/>
      <c r="AQ71" s="735"/>
      <c r="AR71" s="735"/>
      <c r="AS71" s="735"/>
      <c r="AT71" s="739"/>
      <c r="AU71" s="739"/>
      <c r="AV71" s="737"/>
      <c r="AW71" s="737"/>
      <c r="AX71" s="737"/>
      <c r="AY71" s="737"/>
      <c r="AZ71" s="737"/>
      <c r="BA71" s="737"/>
      <c r="BB71" s="739"/>
      <c r="BC71" s="739"/>
      <c r="BD71" s="737"/>
      <c r="BE71" s="737"/>
      <c r="BF71" s="737"/>
      <c r="BG71" s="737"/>
      <c r="BH71" s="737"/>
      <c r="BI71" s="737"/>
      <c r="BJ71" s="739"/>
      <c r="BK71" s="739"/>
      <c r="BL71" s="744"/>
      <c r="BM71" s="744"/>
      <c r="BN71" s="744"/>
      <c r="BO71" s="744"/>
      <c r="BP71" s="744"/>
      <c r="BQ71" s="744"/>
      <c r="BR71" s="13"/>
      <c r="BU71" s="22"/>
      <c r="CJ71" s="10"/>
      <c r="CK71" s="17"/>
      <c r="CL71" s="740"/>
      <c r="CM71" s="740"/>
      <c r="CN71" s="740"/>
      <c r="CO71" s="740"/>
      <c r="CP71" s="740"/>
      <c r="CQ71" s="740"/>
      <c r="CR71" s="740"/>
      <c r="CS71" s="740"/>
      <c r="CT71" s="740"/>
      <c r="CU71" s="740"/>
      <c r="CV71" s="740"/>
      <c r="CW71" s="740"/>
      <c r="CX71" s="740"/>
      <c r="CY71" s="740"/>
      <c r="CZ71" s="740"/>
      <c r="DA71" s="740"/>
      <c r="DB71" s="740"/>
      <c r="DC71" s="740"/>
      <c r="DD71" s="740"/>
      <c r="DE71" s="740"/>
      <c r="DF71" s="740"/>
      <c r="DG71" s="740"/>
      <c r="DH71" s="740"/>
      <c r="DI71" s="740"/>
      <c r="DJ71" s="740"/>
      <c r="DK71" s="740"/>
      <c r="DL71" s="740"/>
      <c r="DM71" s="740"/>
      <c r="DN71" s="740"/>
      <c r="DO71" s="740"/>
      <c r="DP71" s="740"/>
      <c r="DQ71" s="740"/>
      <c r="DR71" s="740"/>
      <c r="DS71" s="740"/>
      <c r="DT71" s="740"/>
      <c r="DU71" s="740"/>
      <c r="DV71" s="740"/>
      <c r="DW71" s="740"/>
      <c r="DX71" s="740"/>
      <c r="DY71" s="740"/>
      <c r="DZ71" s="740"/>
      <c r="EA71" s="740"/>
      <c r="EB71" s="740"/>
      <c r="EC71" s="740"/>
      <c r="ED71" s="740"/>
      <c r="EE71" s="740"/>
      <c r="EF71" s="740"/>
      <c r="EG71" s="740"/>
      <c r="EH71" s="740"/>
      <c r="EI71" s="740"/>
      <c r="EJ71" s="21"/>
      <c r="EM71" s="22"/>
      <c r="EN71" s="738"/>
      <c r="EO71" s="738"/>
      <c r="EP71" s="738"/>
      <c r="EQ71" s="738"/>
      <c r="ER71" s="738"/>
      <c r="ES71" s="738"/>
      <c r="ET71" s="738"/>
      <c r="EU71" s="738"/>
      <c r="EV71" s="738"/>
      <c r="EW71" s="738"/>
      <c r="EX71" s="738"/>
      <c r="EY71" s="738"/>
      <c r="EZ71" s="738"/>
      <c r="FA71" s="738"/>
      <c r="FB71" s="21"/>
      <c r="FD71" s="745"/>
      <c r="FE71" s="745"/>
      <c r="FF71" s="745"/>
      <c r="FG71" s="745"/>
      <c r="FH71" s="745"/>
      <c r="FI71" s="745"/>
      <c r="FJ71" s="745"/>
      <c r="FK71" s="745"/>
      <c r="FL71" s="745"/>
      <c r="FM71" s="745"/>
      <c r="FN71" s="745"/>
      <c r="FO71" s="745"/>
      <c r="FP71" s="745"/>
      <c r="FQ71" s="745"/>
      <c r="FR71" s="745"/>
      <c r="FS71" s="745"/>
      <c r="FT71" s="745"/>
      <c r="FU71" s="745"/>
      <c r="FV71" s="745"/>
      <c r="FW71" s="745"/>
      <c r="FX71" s="745"/>
      <c r="FY71" s="745"/>
      <c r="FZ71" s="745"/>
      <c r="GA71" s="745"/>
      <c r="GB71" s="745"/>
      <c r="GC71" s="745"/>
      <c r="GD71" s="745"/>
      <c r="GE71" s="745"/>
      <c r="GF71" s="745"/>
      <c r="GG71" s="745"/>
      <c r="GH71" s="745"/>
      <c r="GI71" s="745"/>
      <c r="GJ71" s="745"/>
      <c r="GK71" s="745"/>
      <c r="GL71" s="745"/>
      <c r="GM71" s="745"/>
      <c r="GN71" s="745"/>
      <c r="GO71" s="745"/>
      <c r="GP71" s="745"/>
      <c r="GQ71" s="745"/>
      <c r="GR71" s="745"/>
      <c r="GS71" s="745"/>
      <c r="GT71" s="745"/>
      <c r="GU71" s="745"/>
      <c r="GV71" s="745"/>
      <c r="GW71" s="745"/>
      <c r="GX71" s="745"/>
      <c r="GY71" s="745"/>
      <c r="GZ71" s="745"/>
      <c r="HA71" s="745"/>
      <c r="HB71" s="21"/>
    </row>
    <row r="72" spans="2:210" ht="7.9" customHeight="1">
      <c r="C72" s="22"/>
      <c r="R72" s="18"/>
      <c r="S72" s="22"/>
      <c r="T72" s="736"/>
      <c r="U72" s="736"/>
      <c r="V72" s="736"/>
      <c r="W72" s="736"/>
      <c r="X72" s="736"/>
      <c r="Y72" s="736"/>
      <c r="Z72" s="736"/>
      <c r="AA72" s="736"/>
      <c r="AB72" s="736"/>
      <c r="AC72" s="736"/>
      <c r="AD72" s="736"/>
      <c r="AE72" s="736"/>
      <c r="AF72" s="736"/>
      <c r="AG72" s="736"/>
      <c r="AH72" s="736"/>
      <c r="AI72" s="736"/>
      <c r="AJ72" s="736"/>
      <c r="AK72" s="736"/>
      <c r="AL72" s="736"/>
      <c r="AM72" s="736"/>
      <c r="AN72" s="736"/>
      <c r="AO72" s="736"/>
      <c r="AP72" s="735" t="s">
        <v>60</v>
      </c>
      <c r="AQ72" s="735"/>
      <c r="AR72" s="735"/>
      <c r="AS72" s="735"/>
      <c r="AT72" s="735"/>
      <c r="AU72" s="735"/>
      <c r="AV72" s="735"/>
      <c r="AW72" s="735"/>
      <c r="AX72" s="743" t="str">
        <f>T('現状変更 入力シート'!C17:J17)</f>
        <v/>
      </c>
      <c r="AY72" s="743"/>
      <c r="AZ72" s="743"/>
      <c r="BA72" s="743"/>
      <c r="BB72" s="743"/>
      <c r="BC72" s="743"/>
      <c r="BD72" s="743"/>
      <c r="BE72" s="743"/>
      <c r="BF72" s="743"/>
      <c r="BG72" s="743"/>
      <c r="BH72" s="743"/>
      <c r="BI72" s="743"/>
      <c r="BJ72" s="743"/>
      <c r="BK72" s="743"/>
      <c r="BL72" s="743"/>
      <c r="BM72" s="743"/>
      <c r="BN72" s="743"/>
      <c r="BO72" s="743"/>
      <c r="BP72" s="743"/>
      <c r="BQ72" s="743"/>
      <c r="BR72" s="13"/>
      <c r="BU72" s="22"/>
      <c r="CJ72" s="10"/>
      <c r="CK72" s="17"/>
      <c r="CL72" s="740"/>
      <c r="CM72" s="740"/>
      <c r="CN72" s="740"/>
      <c r="CO72" s="740"/>
      <c r="CP72" s="740"/>
      <c r="CQ72" s="740"/>
      <c r="CR72" s="740"/>
      <c r="CS72" s="740"/>
      <c r="CT72" s="740"/>
      <c r="CU72" s="740"/>
      <c r="CV72" s="740"/>
      <c r="CW72" s="740"/>
      <c r="CX72" s="740"/>
      <c r="CY72" s="740"/>
      <c r="CZ72" s="740"/>
      <c r="DA72" s="740"/>
      <c r="DB72" s="740"/>
      <c r="DC72" s="740"/>
      <c r="DD72" s="740"/>
      <c r="DE72" s="740"/>
      <c r="DF72" s="740"/>
      <c r="DG72" s="740"/>
      <c r="DH72" s="740"/>
      <c r="DI72" s="740"/>
      <c r="DJ72" s="740"/>
      <c r="DK72" s="740"/>
      <c r="DL72" s="740"/>
      <c r="DM72" s="740"/>
      <c r="DN72" s="740"/>
      <c r="DO72" s="740"/>
      <c r="DP72" s="740"/>
      <c r="DQ72" s="740"/>
      <c r="DR72" s="740"/>
      <c r="DS72" s="740"/>
      <c r="DT72" s="740"/>
      <c r="DU72" s="740"/>
      <c r="DV72" s="740"/>
      <c r="DW72" s="740"/>
      <c r="DX72" s="740"/>
      <c r="DY72" s="740"/>
      <c r="DZ72" s="740"/>
      <c r="EA72" s="740"/>
      <c r="EB72" s="740"/>
      <c r="EC72" s="740"/>
      <c r="ED72" s="740"/>
      <c r="EE72" s="740"/>
      <c r="EF72" s="740"/>
      <c r="EG72" s="740"/>
      <c r="EH72" s="740"/>
      <c r="EI72" s="740"/>
      <c r="EJ72" s="21"/>
      <c r="EM72" s="22"/>
      <c r="EN72" s="738"/>
      <c r="EO72" s="738"/>
      <c r="EP72" s="738"/>
      <c r="EQ72" s="738"/>
      <c r="ER72" s="738"/>
      <c r="ES72" s="738"/>
      <c r="ET72" s="738"/>
      <c r="EU72" s="738"/>
      <c r="EV72" s="738"/>
      <c r="EW72" s="738"/>
      <c r="EX72" s="738"/>
      <c r="EY72" s="738"/>
      <c r="EZ72" s="738"/>
      <c r="FA72" s="738"/>
      <c r="FB72" s="21"/>
      <c r="FD72" s="745"/>
      <c r="FE72" s="745"/>
      <c r="FF72" s="745"/>
      <c r="FG72" s="745"/>
      <c r="FH72" s="745"/>
      <c r="FI72" s="745"/>
      <c r="FJ72" s="745"/>
      <c r="FK72" s="745"/>
      <c r="FL72" s="745"/>
      <c r="FM72" s="745"/>
      <c r="FN72" s="745"/>
      <c r="FO72" s="745"/>
      <c r="FP72" s="745"/>
      <c r="FQ72" s="745"/>
      <c r="FR72" s="745"/>
      <c r="FS72" s="745"/>
      <c r="FT72" s="745"/>
      <c r="FU72" s="745"/>
      <c r="FV72" s="745"/>
      <c r="FW72" s="745"/>
      <c r="FX72" s="745"/>
      <c r="FY72" s="745"/>
      <c r="FZ72" s="745"/>
      <c r="GA72" s="745"/>
      <c r="GB72" s="745"/>
      <c r="GC72" s="745"/>
      <c r="GD72" s="745"/>
      <c r="GE72" s="745"/>
      <c r="GF72" s="745"/>
      <c r="GG72" s="745"/>
      <c r="GH72" s="745"/>
      <c r="GI72" s="745"/>
      <c r="GJ72" s="745"/>
      <c r="GK72" s="745"/>
      <c r="GL72" s="745"/>
      <c r="GM72" s="745"/>
      <c r="GN72" s="745"/>
      <c r="GO72" s="745"/>
      <c r="GP72" s="745"/>
      <c r="GQ72" s="745"/>
      <c r="GR72" s="745"/>
      <c r="GS72" s="745"/>
      <c r="GT72" s="745"/>
      <c r="GU72" s="745"/>
      <c r="GV72" s="745"/>
      <c r="GW72" s="745"/>
      <c r="GX72" s="745"/>
      <c r="GY72" s="745"/>
      <c r="GZ72" s="745"/>
      <c r="HA72" s="745"/>
      <c r="HB72" s="21"/>
    </row>
    <row r="73" spans="2:210" ht="7.9" customHeight="1">
      <c r="C73" s="22"/>
      <c r="R73" s="13"/>
      <c r="S73" s="37"/>
      <c r="T73" s="736"/>
      <c r="U73" s="736"/>
      <c r="V73" s="736"/>
      <c r="W73" s="736"/>
      <c r="X73" s="736"/>
      <c r="Y73" s="736"/>
      <c r="Z73" s="736"/>
      <c r="AA73" s="736"/>
      <c r="AB73" s="736"/>
      <c r="AC73" s="736"/>
      <c r="AD73" s="736"/>
      <c r="AE73" s="736"/>
      <c r="AF73" s="736"/>
      <c r="AG73" s="736"/>
      <c r="AH73" s="736"/>
      <c r="AI73" s="736"/>
      <c r="AJ73" s="736"/>
      <c r="AK73" s="736"/>
      <c r="AL73" s="736"/>
      <c r="AM73" s="736"/>
      <c r="AN73" s="736"/>
      <c r="AO73" s="736"/>
      <c r="AP73" s="735"/>
      <c r="AQ73" s="735"/>
      <c r="AR73" s="735"/>
      <c r="AS73" s="735"/>
      <c r="AT73" s="735"/>
      <c r="AU73" s="735"/>
      <c r="AV73" s="735"/>
      <c r="AW73" s="735"/>
      <c r="AX73" s="743"/>
      <c r="AY73" s="743"/>
      <c r="AZ73" s="743"/>
      <c r="BA73" s="743"/>
      <c r="BB73" s="743"/>
      <c r="BC73" s="743"/>
      <c r="BD73" s="743"/>
      <c r="BE73" s="743"/>
      <c r="BF73" s="743"/>
      <c r="BG73" s="743"/>
      <c r="BH73" s="743"/>
      <c r="BI73" s="743"/>
      <c r="BJ73" s="743"/>
      <c r="BK73" s="743"/>
      <c r="BL73" s="743"/>
      <c r="BM73" s="743"/>
      <c r="BN73" s="743"/>
      <c r="BO73" s="743"/>
      <c r="BP73" s="743"/>
      <c r="BQ73" s="743"/>
      <c r="BR73" s="21"/>
      <c r="BU73" s="22"/>
      <c r="CK73" s="17"/>
      <c r="CL73" s="740"/>
      <c r="CM73" s="740"/>
      <c r="CN73" s="740"/>
      <c r="CO73" s="740"/>
      <c r="CP73" s="740"/>
      <c r="CQ73" s="740"/>
      <c r="CR73" s="740"/>
      <c r="CS73" s="740"/>
      <c r="CT73" s="740"/>
      <c r="CU73" s="740"/>
      <c r="CV73" s="740"/>
      <c r="CW73" s="740"/>
      <c r="CX73" s="740"/>
      <c r="CY73" s="740"/>
      <c r="CZ73" s="740"/>
      <c r="DA73" s="740"/>
      <c r="DB73" s="740"/>
      <c r="DC73" s="740"/>
      <c r="DD73" s="740"/>
      <c r="DE73" s="740"/>
      <c r="DF73" s="740"/>
      <c r="DG73" s="740"/>
      <c r="DH73" s="740"/>
      <c r="DI73" s="740"/>
      <c r="DJ73" s="740"/>
      <c r="DK73" s="740"/>
      <c r="DL73" s="740"/>
      <c r="DM73" s="740"/>
      <c r="DN73" s="740"/>
      <c r="DO73" s="740"/>
      <c r="DP73" s="740"/>
      <c r="DQ73" s="740"/>
      <c r="DR73" s="740"/>
      <c r="DS73" s="740"/>
      <c r="DT73" s="740"/>
      <c r="DU73" s="740"/>
      <c r="DV73" s="740"/>
      <c r="DW73" s="740"/>
      <c r="DX73" s="740"/>
      <c r="DY73" s="740"/>
      <c r="DZ73" s="740"/>
      <c r="EA73" s="740"/>
      <c r="EB73" s="740"/>
      <c r="EC73" s="740"/>
      <c r="ED73" s="740"/>
      <c r="EE73" s="740"/>
      <c r="EF73" s="740"/>
      <c r="EG73" s="740"/>
      <c r="EH73" s="740"/>
      <c r="EI73" s="740"/>
      <c r="EJ73" s="21"/>
      <c r="EM73" s="22"/>
      <c r="EN73" s="738"/>
      <c r="EO73" s="738"/>
      <c r="EP73" s="738"/>
      <c r="EQ73" s="738"/>
      <c r="ER73" s="738"/>
      <c r="ES73" s="738"/>
      <c r="ET73" s="738"/>
      <c r="EU73" s="738"/>
      <c r="EV73" s="738"/>
      <c r="EW73" s="738"/>
      <c r="EX73" s="738"/>
      <c r="EY73" s="738"/>
      <c r="EZ73" s="738"/>
      <c r="FA73" s="738"/>
      <c r="FB73" s="21"/>
      <c r="FD73" s="745"/>
      <c r="FE73" s="745"/>
      <c r="FF73" s="745"/>
      <c r="FG73" s="745"/>
      <c r="FH73" s="745"/>
      <c r="FI73" s="745"/>
      <c r="FJ73" s="745"/>
      <c r="FK73" s="745"/>
      <c r="FL73" s="745"/>
      <c r="FM73" s="745"/>
      <c r="FN73" s="745"/>
      <c r="FO73" s="745"/>
      <c r="FP73" s="745"/>
      <c r="FQ73" s="745"/>
      <c r="FR73" s="745"/>
      <c r="FS73" s="745"/>
      <c r="FT73" s="745"/>
      <c r="FU73" s="745"/>
      <c r="FV73" s="745"/>
      <c r="FW73" s="745"/>
      <c r="FX73" s="745"/>
      <c r="FY73" s="745"/>
      <c r="FZ73" s="745"/>
      <c r="GA73" s="745"/>
      <c r="GB73" s="745"/>
      <c r="GC73" s="745"/>
      <c r="GD73" s="745"/>
      <c r="GE73" s="745"/>
      <c r="GF73" s="745"/>
      <c r="GG73" s="745"/>
      <c r="GH73" s="745"/>
      <c r="GI73" s="745"/>
      <c r="GJ73" s="745"/>
      <c r="GK73" s="745"/>
      <c r="GL73" s="745"/>
      <c r="GM73" s="745"/>
      <c r="GN73" s="745"/>
      <c r="GO73" s="745"/>
      <c r="GP73" s="745"/>
      <c r="GQ73" s="745"/>
      <c r="GR73" s="745"/>
      <c r="GS73" s="745"/>
      <c r="GT73" s="745"/>
      <c r="GU73" s="745"/>
      <c r="GV73" s="745"/>
      <c r="GW73" s="745"/>
      <c r="GX73" s="745"/>
      <c r="GY73" s="745"/>
      <c r="GZ73" s="745"/>
      <c r="HA73" s="745"/>
      <c r="HB73" s="21"/>
    </row>
    <row r="74" spans="2:210" ht="7.9" customHeight="1">
      <c r="C74" s="22"/>
      <c r="R74" s="13"/>
      <c r="S74" s="37"/>
      <c r="T74" s="736"/>
      <c r="U74" s="736"/>
      <c r="V74" s="736"/>
      <c r="W74" s="736"/>
      <c r="X74" s="736"/>
      <c r="Y74" s="736"/>
      <c r="Z74" s="736"/>
      <c r="AA74" s="736"/>
      <c r="AB74" s="736"/>
      <c r="AC74" s="736"/>
      <c r="AD74" s="736"/>
      <c r="AE74" s="736"/>
      <c r="AF74" s="736"/>
      <c r="AG74" s="736"/>
      <c r="AH74" s="736"/>
      <c r="AI74" s="736"/>
      <c r="AJ74" s="736"/>
      <c r="AK74" s="736"/>
      <c r="AL74" s="736"/>
      <c r="AM74" s="736"/>
      <c r="AN74" s="736"/>
      <c r="AO74" s="736"/>
      <c r="BR74" s="21"/>
      <c r="BU74" s="22"/>
      <c r="CK74" s="17"/>
      <c r="CL74" s="740"/>
      <c r="CM74" s="740"/>
      <c r="CN74" s="740"/>
      <c r="CO74" s="740"/>
      <c r="CP74" s="740"/>
      <c r="CQ74" s="740"/>
      <c r="CR74" s="740"/>
      <c r="CS74" s="740"/>
      <c r="CT74" s="740"/>
      <c r="CU74" s="740"/>
      <c r="CV74" s="740"/>
      <c r="CW74" s="740"/>
      <c r="CX74" s="740"/>
      <c r="CY74" s="740"/>
      <c r="CZ74" s="740"/>
      <c r="DA74" s="740"/>
      <c r="DB74" s="740"/>
      <c r="DC74" s="740"/>
      <c r="DD74" s="740"/>
      <c r="DE74" s="740"/>
      <c r="DF74" s="740"/>
      <c r="DG74" s="740"/>
      <c r="DH74" s="740"/>
      <c r="DI74" s="740"/>
      <c r="DJ74" s="740"/>
      <c r="DK74" s="740"/>
      <c r="DL74" s="740"/>
      <c r="DM74" s="740"/>
      <c r="DN74" s="740"/>
      <c r="DO74" s="740"/>
      <c r="DP74" s="740"/>
      <c r="DQ74" s="740"/>
      <c r="DR74" s="740"/>
      <c r="DS74" s="740"/>
      <c r="DT74" s="740"/>
      <c r="DU74" s="740"/>
      <c r="DV74" s="740"/>
      <c r="DW74" s="740"/>
      <c r="DX74" s="740"/>
      <c r="DY74" s="740"/>
      <c r="DZ74" s="740"/>
      <c r="EA74" s="740"/>
      <c r="EB74" s="740"/>
      <c r="EC74" s="740"/>
      <c r="ED74" s="740"/>
      <c r="EE74" s="740"/>
      <c r="EF74" s="740"/>
      <c r="EG74" s="740"/>
      <c r="EH74" s="740"/>
      <c r="EI74" s="740"/>
      <c r="EJ74" s="21"/>
      <c r="EM74" s="22"/>
      <c r="EN74" s="738"/>
      <c r="EO74" s="738"/>
      <c r="EP74" s="738"/>
      <c r="EQ74" s="738"/>
      <c r="ER74" s="738"/>
      <c r="ES74" s="738"/>
      <c r="ET74" s="738"/>
      <c r="EU74" s="738"/>
      <c r="EV74" s="738"/>
      <c r="EW74" s="738"/>
      <c r="EX74" s="738"/>
      <c r="EY74" s="738"/>
      <c r="EZ74" s="738"/>
      <c r="FA74" s="738"/>
      <c r="FB74" s="21"/>
      <c r="FD74" s="745"/>
      <c r="FE74" s="745"/>
      <c r="FF74" s="745"/>
      <c r="FG74" s="745"/>
      <c r="FH74" s="745"/>
      <c r="FI74" s="745"/>
      <c r="FJ74" s="745"/>
      <c r="FK74" s="745"/>
      <c r="FL74" s="745"/>
      <c r="FM74" s="745"/>
      <c r="FN74" s="745"/>
      <c r="FO74" s="745"/>
      <c r="FP74" s="745"/>
      <c r="FQ74" s="745"/>
      <c r="FR74" s="745"/>
      <c r="FS74" s="745"/>
      <c r="FT74" s="745"/>
      <c r="FU74" s="745"/>
      <c r="FV74" s="745"/>
      <c r="FW74" s="745"/>
      <c r="FX74" s="745"/>
      <c r="FY74" s="745"/>
      <c r="FZ74" s="745"/>
      <c r="GA74" s="745"/>
      <c r="GB74" s="745"/>
      <c r="GC74" s="745"/>
      <c r="GD74" s="745"/>
      <c r="GE74" s="745"/>
      <c r="GF74" s="745"/>
      <c r="GG74" s="745"/>
      <c r="GH74" s="745"/>
      <c r="GI74" s="745"/>
      <c r="GJ74" s="745"/>
      <c r="GK74" s="745"/>
      <c r="GL74" s="745"/>
      <c r="GM74" s="745"/>
      <c r="GN74" s="745"/>
      <c r="GO74" s="745"/>
      <c r="GP74" s="745"/>
      <c r="GQ74" s="745"/>
      <c r="GR74" s="745"/>
      <c r="GS74" s="745"/>
      <c r="GT74" s="745"/>
      <c r="GU74" s="745"/>
      <c r="GV74" s="745"/>
      <c r="GW74" s="745"/>
      <c r="GX74" s="745"/>
      <c r="GY74" s="745"/>
      <c r="GZ74" s="745"/>
      <c r="HA74" s="745"/>
      <c r="HB74" s="6"/>
    </row>
    <row r="75" spans="2:210" ht="7.9" customHeight="1">
      <c r="C75" s="23"/>
      <c r="D75" s="24"/>
      <c r="E75" s="24"/>
      <c r="F75" s="24"/>
      <c r="G75" s="24"/>
      <c r="H75" s="24"/>
      <c r="I75" s="24"/>
      <c r="J75" s="24"/>
      <c r="K75" s="24"/>
      <c r="L75" s="24"/>
      <c r="M75" s="24"/>
      <c r="N75" s="24"/>
      <c r="O75" s="24"/>
      <c r="P75" s="24"/>
      <c r="Q75" s="24"/>
      <c r="R75" s="25"/>
      <c r="S75" s="23"/>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5"/>
      <c r="BU75" s="22"/>
      <c r="CK75" s="22"/>
      <c r="CL75" s="740"/>
      <c r="CM75" s="740"/>
      <c r="CN75" s="740"/>
      <c r="CO75" s="740"/>
      <c r="CP75" s="740"/>
      <c r="CQ75" s="740"/>
      <c r="CR75" s="740"/>
      <c r="CS75" s="740"/>
      <c r="CT75" s="740"/>
      <c r="CU75" s="740"/>
      <c r="CV75" s="740"/>
      <c r="CW75" s="740"/>
      <c r="CX75" s="740"/>
      <c r="CY75" s="740"/>
      <c r="CZ75" s="740"/>
      <c r="DA75" s="740"/>
      <c r="DB75" s="740"/>
      <c r="DC75" s="740"/>
      <c r="DD75" s="740"/>
      <c r="DE75" s="740"/>
      <c r="DF75" s="740"/>
      <c r="DG75" s="740"/>
      <c r="DH75" s="740"/>
      <c r="DI75" s="740"/>
      <c r="DJ75" s="740"/>
      <c r="DK75" s="740"/>
      <c r="DL75" s="740"/>
      <c r="DM75" s="740"/>
      <c r="DN75" s="740"/>
      <c r="DO75" s="740"/>
      <c r="DP75" s="740"/>
      <c r="DQ75" s="740"/>
      <c r="DR75" s="740"/>
      <c r="DS75" s="740"/>
      <c r="DT75" s="740"/>
      <c r="DU75" s="740"/>
      <c r="DV75" s="740"/>
      <c r="DW75" s="740"/>
      <c r="DX75" s="740"/>
      <c r="DY75" s="740"/>
      <c r="DZ75" s="740"/>
      <c r="EA75" s="740"/>
      <c r="EB75" s="740"/>
      <c r="EC75" s="740"/>
      <c r="ED75" s="740"/>
      <c r="EE75" s="740"/>
      <c r="EF75" s="740"/>
      <c r="EG75" s="740"/>
      <c r="EH75" s="740"/>
      <c r="EI75" s="740"/>
      <c r="EJ75" s="6"/>
      <c r="EM75" s="22"/>
      <c r="EN75" s="738"/>
      <c r="EO75" s="738"/>
      <c r="EP75" s="738"/>
      <c r="EQ75" s="738"/>
      <c r="ER75" s="738"/>
      <c r="ES75" s="738"/>
      <c r="ET75" s="738"/>
      <c r="EU75" s="738"/>
      <c r="EV75" s="738"/>
      <c r="EW75" s="738"/>
      <c r="EX75" s="738"/>
      <c r="EY75" s="738"/>
      <c r="EZ75" s="738"/>
      <c r="FA75" s="738"/>
      <c r="FB75" s="21"/>
      <c r="FD75" s="745"/>
      <c r="FE75" s="745"/>
      <c r="FF75" s="745"/>
      <c r="FG75" s="745"/>
      <c r="FH75" s="745"/>
      <c r="FI75" s="745"/>
      <c r="FJ75" s="745"/>
      <c r="FK75" s="745"/>
      <c r="FL75" s="745"/>
      <c r="FM75" s="745"/>
      <c r="FN75" s="745"/>
      <c r="FO75" s="745"/>
      <c r="FP75" s="745"/>
      <c r="FQ75" s="745"/>
      <c r="FR75" s="745"/>
      <c r="FS75" s="745"/>
      <c r="FT75" s="745"/>
      <c r="FU75" s="745"/>
      <c r="FV75" s="745"/>
      <c r="FW75" s="745"/>
      <c r="FX75" s="745"/>
      <c r="FY75" s="745"/>
      <c r="FZ75" s="745"/>
      <c r="GA75" s="745"/>
      <c r="GB75" s="745"/>
      <c r="GC75" s="745"/>
      <c r="GD75" s="745"/>
      <c r="GE75" s="745"/>
      <c r="GF75" s="745"/>
      <c r="GG75" s="745"/>
      <c r="GH75" s="745"/>
      <c r="GI75" s="745"/>
      <c r="GJ75" s="745"/>
      <c r="GK75" s="745"/>
      <c r="GL75" s="745"/>
      <c r="GM75" s="745"/>
      <c r="GN75" s="745"/>
      <c r="GO75" s="745"/>
      <c r="GP75" s="745"/>
      <c r="GQ75" s="745"/>
      <c r="GR75" s="745"/>
      <c r="GS75" s="745"/>
      <c r="GT75" s="745"/>
      <c r="GU75" s="745"/>
      <c r="GV75" s="745"/>
      <c r="GW75" s="745"/>
      <c r="GX75" s="745"/>
      <c r="GY75" s="745"/>
      <c r="GZ75" s="745"/>
      <c r="HA75" s="745"/>
      <c r="HB75" s="21"/>
    </row>
    <row r="76" spans="2:210" ht="7.9" customHeight="1">
      <c r="C76" s="5"/>
      <c r="D76" s="5"/>
      <c r="E76" s="5"/>
      <c r="F76" s="5"/>
      <c r="G76" s="5"/>
      <c r="H76" s="5"/>
      <c r="I76" s="5"/>
      <c r="J76" s="5"/>
      <c r="K76" s="16"/>
      <c r="L76" s="16"/>
      <c r="M76" s="16"/>
      <c r="N76" s="16"/>
      <c r="O76" s="16"/>
      <c r="P76" s="16"/>
      <c r="Q76" s="5"/>
      <c r="R76" s="5"/>
      <c r="S76" s="5"/>
      <c r="T76" s="5"/>
      <c r="U76" s="5"/>
      <c r="V76" s="5"/>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5"/>
      <c r="AU76" s="5"/>
      <c r="AV76" s="5"/>
      <c r="AW76" s="5"/>
      <c r="AX76" s="5"/>
      <c r="AY76" s="5"/>
      <c r="AZ76" s="5"/>
      <c r="BA76" s="5"/>
      <c r="BB76" s="5"/>
      <c r="BC76" s="5"/>
      <c r="BD76" s="5"/>
      <c r="BE76" s="5"/>
      <c r="BF76" s="5"/>
      <c r="BG76" s="5"/>
      <c r="BH76" s="5"/>
      <c r="BI76" s="5"/>
      <c r="BK76" s="16"/>
      <c r="BL76" s="16"/>
      <c r="BM76" s="16"/>
      <c r="BN76" s="16"/>
      <c r="BO76" s="16"/>
      <c r="BP76" s="16"/>
      <c r="BQ76" s="16"/>
      <c r="BU76" s="23"/>
      <c r="BV76" s="24"/>
      <c r="BW76" s="24"/>
      <c r="BX76" s="24"/>
      <c r="BY76" s="24"/>
      <c r="BZ76" s="24"/>
      <c r="CA76" s="24"/>
      <c r="CB76" s="24"/>
      <c r="CC76" s="24"/>
      <c r="CD76" s="24"/>
      <c r="CE76" s="24"/>
      <c r="CF76" s="24"/>
      <c r="CG76" s="24"/>
      <c r="CH76" s="24"/>
      <c r="CI76" s="24"/>
      <c r="CJ76" s="24"/>
      <c r="CK76" s="23"/>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5"/>
      <c r="EM76" s="22"/>
      <c r="FB76" s="21"/>
      <c r="FD76" s="745"/>
      <c r="FE76" s="745"/>
      <c r="FF76" s="745"/>
      <c r="FG76" s="745"/>
      <c r="FH76" s="745"/>
      <c r="FI76" s="745"/>
      <c r="FJ76" s="745"/>
      <c r="FK76" s="745"/>
      <c r="FL76" s="745"/>
      <c r="FM76" s="745"/>
      <c r="FN76" s="745"/>
      <c r="FO76" s="745"/>
      <c r="FP76" s="745"/>
      <c r="FQ76" s="745"/>
      <c r="FR76" s="745"/>
      <c r="FS76" s="745"/>
      <c r="FT76" s="745"/>
      <c r="FU76" s="745"/>
      <c r="FV76" s="745"/>
      <c r="FW76" s="745"/>
      <c r="FX76" s="745"/>
      <c r="FY76" s="745"/>
      <c r="FZ76" s="745"/>
      <c r="GA76" s="745"/>
      <c r="GB76" s="745"/>
      <c r="GC76" s="745"/>
      <c r="GD76" s="745"/>
      <c r="GE76" s="745"/>
      <c r="GF76" s="745"/>
      <c r="GG76" s="745"/>
      <c r="GH76" s="745"/>
      <c r="GI76" s="745"/>
      <c r="GJ76" s="745"/>
      <c r="GK76" s="745"/>
      <c r="GL76" s="745"/>
      <c r="GM76" s="745"/>
      <c r="GN76" s="745"/>
      <c r="GO76" s="745"/>
      <c r="GP76" s="745"/>
      <c r="GQ76" s="745"/>
      <c r="GR76" s="745"/>
      <c r="GS76" s="745"/>
      <c r="GT76" s="745"/>
      <c r="GU76" s="745"/>
      <c r="GV76" s="745"/>
      <c r="GW76" s="745"/>
      <c r="GX76" s="745"/>
      <c r="GY76" s="745"/>
      <c r="GZ76" s="745"/>
      <c r="HA76" s="745"/>
      <c r="HB76" s="21"/>
    </row>
    <row r="77" spans="2:210" ht="7.9" customHeight="1">
      <c r="BR77" s="5"/>
      <c r="EB77" s="19"/>
      <c r="EM77" s="23"/>
      <c r="EN77" s="24"/>
      <c r="EO77" s="24"/>
      <c r="EP77" s="24"/>
      <c r="EQ77" s="24"/>
      <c r="ER77" s="24"/>
      <c r="ES77" s="24"/>
      <c r="ET77" s="24"/>
      <c r="EU77" s="24"/>
      <c r="EV77" s="24"/>
      <c r="EW77" s="24"/>
      <c r="EX77" s="24"/>
      <c r="EY77" s="24"/>
      <c r="EZ77" s="24"/>
      <c r="FA77" s="24"/>
      <c r="FB77" s="25"/>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39"/>
      <c r="GU77" s="24"/>
      <c r="GV77" s="24"/>
      <c r="GW77" s="24"/>
      <c r="GX77" s="24"/>
      <c r="GY77" s="24"/>
      <c r="GZ77" s="24"/>
      <c r="HA77" s="24"/>
      <c r="HB77" s="25"/>
    </row>
    <row r="78" spans="2:210" ht="7.9" customHeight="1">
      <c r="C78" s="735" t="s">
        <v>20</v>
      </c>
      <c r="D78" s="735"/>
      <c r="E78" s="735"/>
      <c r="F78" s="735"/>
      <c r="G78" s="735"/>
      <c r="H78" s="735"/>
      <c r="I78" s="735"/>
      <c r="J78" s="735"/>
      <c r="Q78" s="5"/>
      <c r="R78" s="5"/>
      <c r="S78" s="5"/>
      <c r="BU78" s="735" t="s">
        <v>20</v>
      </c>
      <c r="BV78" s="735"/>
      <c r="BW78" s="735"/>
      <c r="BX78" s="735"/>
      <c r="BY78" s="735"/>
      <c r="BZ78" s="735"/>
      <c r="CA78" s="735"/>
      <c r="CB78" s="735"/>
      <c r="CI78" s="5"/>
      <c r="CJ78" s="5"/>
      <c r="CK78" s="5"/>
      <c r="CL78" s="5"/>
      <c r="CM78" s="5"/>
      <c r="CN78" s="5"/>
      <c r="EB78" s="19"/>
      <c r="GD78" s="5"/>
      <c r="GE78" s="5"/>
      <c r="GF78" s="5"/>
      <c r="GG78" s="5"/>
      <c r="GH78" s="5"/>
      <c r="GI78" s="5"/>
      <c r="GJ78" s="5"/>
      <c r="GK78" s="5"/>
      <c r="GL78" s="5"/>
      <c r="GM78" s="5"/>
      <c r="GN78" s="5"/>
      <c r="GO78" s="5"/>
      <c r="GP78" s="5"/>
      <c r="GQ78" s="5"/>
      <c r="GR78" s="5"/>
      <c r="GS78" s="5"/>
      <c r="GT78" s="19"/>
    </row>
    <row r="79" spans="2:210" ht="7.9" customHeight="1">
      <c r="C79" s="735"/>
      <c r="D79" s="735"/>
      <c r="E79" s="735"/>
      <c r="F79" s="735"/>
      <c r="G79" s="735"/>
      <c r="H79" s="735"/>
      <c r="I79" s="735"/>
      <c r="J79" s="735"/>
      <c r="Q79" s="5"/>
      <c r="R79" s="5"/>
      <c r="S79" s="5"/>
      <c r="T79" s="5"/>
      <c r="U79" s="5"/>
      <c r="V79" s="5"/>
      <c r="BU79" s="735"/>
      <c r="BV79" s="735"/>
      <c r="BW79" s="735"/>
      <c r="BX79" s="735"/>
      <c r="BY79" s="735"/>
      <c r="BZ79" s="735"/>
      <c r="CA79" s="735"/>
      <c r="CB79" s="735"/>
      <c r="CI79" s="5"/>
      <c r="CJ79" s="5"/>
      <c r="CK79" s="5"/>
      <c r="CL79" s="5"/>
      <c r="CM79" s="5"/>
      <c r="CN79" s="5"/>
      <c r="DL79" s="5"/>
      <c r="DM79" s="5"/>
      <c r="DN79" s="5"/>
      <c r="DO79" s="5"/>
      <c r="DP79" s="5"/>
      <c r="DQ79" s="5"/>
      <c r="DR79" s="5"/>
      <c r="DS79" s="5"/>
      <c r="DT79" s="5"/>
      <c r="DU79" s="5"/>
      <c r="DV79" s="5"/>
      <c r="DW79" s="5"/>
      <c r="DX79" s="5"/>
      <c r="DY79" s="5"/>
      <c r="DZ79" s="5"/>
      <c r="EA79" s="5"/>
      <c r="EB79" s="19"/>
      <c r="GD79" s="5"/>
      <c r="GE79" s="5"/>
      <c r="GF79" s="5"/>
      <c r="GG79" s="5"/>
      <c r="GH79" s="5"/>
      <c r="GI79" s="5"/>
      <c r="GJ79" s="5"/>
      <c r="GK79" s="5"/>
      <c r="GL79" s="5"/>
      <c r="GM79" s="5"/>
      <c r="GN79" s="5"/>
      <c r="GO79" s="5"/>
      <c r="GP79" s="5"/>
      <c r="GQ79" s="5"/>
      <c r="GR79" s="5"/>
      <c r="GS79" s="5"/>
      <c r="GT79" s="19"/>
    </row>
    <row r="80" spans="2:210" ht="7.9" customHeight="1">
      <c r="E80" s="735" t="s">
        <v>61</v>
      </c>
      <c r="F80" s="735"/>
      <c r="G80" s="735"/>
      <c r="H80" s="735"/>
      <c r="I80" s="735"/>
      <c r="J80" s="735"/>
      <c r="K80" s="735"/>
      <c r="L80" s="735"/>
      <c r="M80" s="735"/>
      <c r="N80" s="735"/>
      <c r="O80" s="735"/>
      <c r="P80" s="735"/>
      <c r="Q80" s="735"/>
      <c r="R80" s="735"/>
      <c r="S80" s="735"/>
      <c r="T80" s="735"/>
      <c r="U80" s="735"/>
      <c r="V80" s="735"/>
      <c r="W80" s="735"/>
      <c r="X80" s="735"/>
      <c r="Y80" s="735"/>
      <c r="Z80" s="735"/>
      <c r="AA80" s="735"/>
      <c r="AB80" s="735"/>
      <c r="AC80" s="735"/>
      <c r="AD80" s="735"/>
      <c r="AE80" s="735"/>
      <c r="AF80" s="735"/>
      <c r="AG80" s="735"/>
      <c r="AH80" s="735"/>
      <c r="AI80" s="735"/>
      <c r="AJ80" s="735"/>
      <c r="AK80" s="735"/>
      <c r="AL80" s="735"/>
      <c r="AM80" s="735"/>
      <c r="AN80" s="735"/>
      <c r="AO80" s="735"/>
      <c r="AP80" s="735"/>
      <c r="AQ80" s="735"/>
      <c r="AR80" s="735"/>
      <c r="AS80" s="735"/>
      <c r="BW80" s="735" t="s">
        <v>83</v>
      </c>
      <c r="BX80" s="735"/>
      <c r="BY80" s="735"/>
      <c r="BZ80" s="735"/>
      <c r="CA80" s="735"/>
      <c r="CB80" s="735"/>
      <c r="CC80" s="735"/>
      <c r="CD80" s="735"/>
      <c r="CE80" s="735"/>
      <c r="CF80" s="735"/>
      <c r="CG80" s="735"/>
      <c r="CH80" s="735"/>
      <c r="CI80" s="735"/>
      <c r="CJ80" s="735"/>
      <c r="CK80" s="735"/>
      <c r="CL80" s="735"/>
      <c r="CM80" s="735"/>
      <c r="CN80" s="735"/>
      <c r="CO80" s="735"/>
      <c r="CP80" s="735"/>
      <c r="CQ80" s="735"/>
      <c r="CR80" s="735"/>
      <c r="CS80" s="735"/>
      <c r="CT80" s="735"/>
      <c r="CU80" s="735"/>
      <c r="CV80" s="735"/>
      <c r="CW80" s="735"/>
      <c r="CX80" s="735"/>
      <c r="CY80" s="735"/>
      <c r="CZ80" s="735"/>
      <c r="DA80" s="735"/>
      <c r="DB80" s="735"/>
      <c r="DC80" s="735"/>
      <c r="DD80" s="735"/>
      <c r="DE80" s="735"/>
      <c r="DF80" s="735"/>
      <c r="DG80" s="735"/>
      <c r="DH80" s="735"/>
      <c r="DI80" s="735"/>
      <c r="DJ80" s="735"/>
      <c r="DK80" s="735"/>
      <c r="DL80" s="5"/>
      <c r="DM80" s="5"/>
      <c r="DN80" s="5"/>
      <c r="DO80" s="5"/>
      <c r="DP80" s="5"/>
      <c r="DQ80" s="5"/>
      <c r="DR80" s="5"/>
      <c r="DS80" s="5"/>
      <c r="DT80" s="5"/>
      <c r="DU80" s="5"/>
      <c r="DV80" s="5"/>
      <c r="DW80" s="5"/>
      <c r="DX80" s="5"/>
      <c r="DY80" s="5"/>
      <c r="DZ80" s="5"/>
      <c r="EA80" s="5"/>
      <c r="EB80" s="19"/>
      <c r="EM80" s="735" t="s">
        <v>20</v>
      </c>
      <c r="EN80" s="735"/>
      <c r="EO80" s="735"/>
      <c r="EP80" s="735"/>
      <c r="EQ80" s="735"/>
      <c r="ER80" s="735"/>
      <c r="ES80" s="735"/>
      <c r="ET80" s="735"/>
      <c r="FA80" s="5"/>
      <c r="FB80" s="5"/>
      <c r="FC80" s="5"/>
      <c r="FD80" s="5"/>
      <c r="FE80" s="5"/>
      <c r="FF80" s="5"/>
    </row>
    <row r="81" spans="1:210" ht="7.9" customHeight="1">
      <c r="E81" s="735"/>
      <c r="F81" s="735"/>
      <c r="G81" s="735"/>
      <c r="H81" s="735"/>
      <c r="I81" s="735"/>
      <c r="J81" s="735"/>
      <c r="K81" s="735"/>
      <c r="L81" s="735"/>
      <c r="M81" s="735"/>
      <c r="N81" s="735"/>
      <c r="O81" s="735"/>
      <c r="P81" s="735"/>
      <c r="Q81" s="735"/>
      <c r="R81" s="735"/>
      <c r="S81" s="735"/>
      <c r="T81" s="735"/>
      <c r="U81" s="735"/>
      <c r="V81" s="735"/>
      <c r="W81" s="735"/>
      <c r="X81" s="735"/>
      <c r="Y81" s="735"/>
      <c r="Z81" s="735"/>
      <c r="AA81" s="735"/>
      <c r="AB81" s="735"/>
      <c r="AC81" s="735"/>
      <c r="AD81" s="735"/>
      <c r="AE81" s="735"/>
      <c r="AF81" s="735"/>
      <c r="AG81" s="735"/>
      <c r="AH81" s="735"/>
      <c r="AI81" s="735"/>
      <c r="AJ81" s="735"/>
      <c r="AK81" s="735"/>
      <c r="AL81" s="735"/>
      <c r="AM81" s="735"/>
      <c r="AN81" s="735"/>
      <c r="AO81" s="735"/>
      <c r="AP81" s="735"/>
      <c r="AQ81" s="735"/>
      <c r="AR81" s="735"/>
      <c r="AS81" s="735"/>
      <c r="BW81" s="735"/>
      <c r="BX81" s="735"/>
      <c r="BY81" s="735"/>
      <c r="BZ81" s="735"/>
      <c r="CA81" s="735"/>
      <c r="CB81" s="735"/>
      <c r="CC81" s="735"/>
      <c r="CD81" s="735"/>
      <c r="CE81" s="735"/>
      <c r="CF81" s="735"/>
      <c r="CG81" s="735"/>
      <c r="CH81" s="735"/>
      <c r="CI81" s="735"/>
      <c r="CJ81" s="735"/>
      <c r="CK81" s="735"/>
      <c r="CL81" s="735"/>
      <c r="CM81" s="735"/>
      <c r="CN81" s="735"/>
      <c r="CO81" s="735"/>
      <c r="CP81" s="735"/>
      <c r="CQ81" s="735"/>
      <c r="CR81" s="735"/>
      <c r="CS81" s="735"/>
      <c r="CT81" s="735"/>
      <c r="CU81" s="735"/>
      <c r="CV81" s="735"/>
      <c r="CW81" s="735"/>
      <c r="CX81" s="735"/>
      <c r="CY81" s="735"/>
      <c r="CZ81" s="735"/>
      <c r="DA81" s="735"/>
      <c r="DB81" s="735"/>
      <c r="DC81" s="735"/>
      <c r="DD81" s="735"/>
      <c r="DE81" s="735"/>
      <c r="DF81" s="735"/>
      <c r="DG81" s="735"/>
      <c r="DH81" s="735"/>
      <c r="DI81" s="735"/>
      <c r="DJ81" s="735"/>
      <c r="DK81" s="735"/>
      <c r="EM81" s="735"/>
      <c r="EN81" s="735"/>
      <c r="EO81" s="735"/>
      <c r="EP81" s="735"/>
      <c r="EQ81" s="735"/>
      <c r="ER81" s="735"/>
      <c r="ES81" s="735"/>
      <c r="ET81" s="735"/>
      <c r="FA81" s="5"/>
      <c r="FB81" s="5"/>
      <c r="FC81" s="5"/>
      <c r="FD81" s="5"/>
      <c r="FE81" s="5"/>
      <c r="FF81" s="5"/>
      <c r="GV81" s="5"/>
    </row>
    <row r="82" spans="1:210" ht="7.9" customHeight="1">
      <c r="E82" s="735" t="s">
        <v>62</v>
      </c>
      <c r="F82" s="735"/>
      <c r="G82" s="735"/>
      <c r="H82" s="735"/>
      <c r="I82" s="735"/>
      <c r="J82" s="735"/>
      <c r="K82" s="735"/>
      <c r="L82" s="735"/>
      <c r="M82" s="735"/>
      <c r="N82" s="735"/>
      <c r="O82" s="735"/>
      <c r="P82" s="735"/>
      <c r="Q82" s="735"/>
      <c r="R82" s="735"/>
      <c r="S82" s="735"/>
      <c r="T82" s="735"/>
      <c r="U82" s="735"/>
      <c r="V82" s="735"/>
      <c r="W82" s="735"/>
      <c r="X82" s="735"/>
      <c r="Y82" s="735"/>
      <c r="Z82" s="735"/>
      <c r="AA82" s="735"/>
      <c r="AB82" s="735"/>
      <c r="AC82" s="735"/>
      <c r="AD82" s="735"/>
      <c r="AE82" s="735"/>
      <c r="AF82" s="735"/>
      <c r="AG82" s="735"/>
      <c r="AH82" s="735"/>
      <c r="AI82" s="735"/>
      <c r="AJ82" s="735"/>
      <c r="AK82" s="735"/>
      <c r="AL82" s="735"/>
      <c r="AM82" s="735"/>
      <c r="AN82" s="735"/>
      <c r="AO82" s="735"/>
      <c r="AP82" s="735"/>
      <c r="AQ82" s="735"/>
      <c r="AR82" s="735"/>
      <c r="AS82" s="735"/>
      <c r="BW82" s="735" t="s">
        <v>61</v>
      </c>
      <c r="BX82" s="735"/>
      <c r="BY82" s="735"/>
      <c r="BZ82" s="735"/>
      <c r="CA82" s="735"/>
      <c r="CB82" s="735"/>
      <c r="CC82" s="735"/>
      <c r="CD82" s="735"/>
      <c r="CE82" s="735"/>
      <c r="CF82" s="735"/>
      <c r="CG82" s="735"/>
      <c r="CH82" s="735"/>
      <c r="CI82" s="735"/>
      <c r="CJ82" s="735"/>
      <c r="CK82" s="735"/>
      <c r="CL82" s="735"/>
      <c r="CM82" s="735"/>
      <c r="CN82" s="735"/>
      <c r="CO82" s="735"/>
      <c r="CP82" s="735"/>
      <c r="CQ82" s="735"/>
      <c r="CR82" s="735"/>
      <c r="CS82" s="735"/>
      <c r="CT82" s="735"/>
      <c r="CU82" s="735"/>
      <c r="CV82" s="735"/>
      <c r="CW82" s="735"/>
      <c r="CX82" s="735"/>
      <c r="CY82" s="735"/>
      <c r="CZ82" s="735"/>
      <c r="DA82" s="735"/>
      <c r="DB82" s="735"/>
      <c r="DC82" s="735"/>
      <c r="DD82" s="735"/>
      <c r="DE82" s="735"/>
      <c r="DF82" s="735"/>
      <c r="DG82" s="735"/>
      <c r="DH82" s="735"/>
      <c r="DI82" s="735"/>
      <c r="DJ82" s="735"/>
      <c r="DK82" s="735"/>
      <c r="ED82" s="5"/>
      <c r="EO82" s="735" t="s">
        <v>84</v>
      </c>
      <c r="EP82" s="735"/>
      <c r="EQ82" s="735"/>
      <c r="ER82" s="735"/>
      <c r="ES82" s="735"/>
      <c r="ET82" s="735"/>
      <c r="EU82" s="735"/>
      <c r="EV82" s="735"/>
      <c r="EW82" s="735"/>
      <c r="EX82" s="735"/>
      <c r="EY82" s="735"/>
      <c r="EZ82" s="735"/>
      <c r="FA82" s="735"/>
      <c r="FB82" s="735"/>
      <c r="FC82" s="735"/>
      <c r="FD82" s="735"/>
      <c r="FE82" s="735"/>
      <c r="FF82" s="735"/>
      <c r="FG82" s="735"/>
      <c r="FH82" s="735"/>
      <c r="FI82" s="735"/>
      <c r="FJ82" s="735"/>
      <c r="FK82" s="735"/>
      <c r="FL82" s="735"/>
      <c r="FM82" s="735"/>
      <c r="FN82" s="735"/>
      <c r="FO82" s="735"/>
      <c r="FP82" s="735"/>
      <c r="FQ82" s="735"/>
      <c r="FR82" s="735"/>
      <c r="FS82" s="735"/>
      <c r="FT82" s="735"/>
      <c r="FU82" s="735"/>
      <c r="FV82" s="735"/>
      <c r="FW82" s="735"/>
      <c r="FX82" s="735"/>
      <c r="FY82" s="735"/>
      <c r="FZ82" s="735"/>
      <c r="GA82" s="735"/>
      <c r="GB82" s="735"/>
      <c r="GC82" s="735"/>
      <c r="GV82" s="5"/>
    </row>
    <row r="83" spans="1:210" ht="7.9" customHeight="1">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735"/>
      <c r="DE83" s="735"/>
      <c r="DF83" s="735"/>
      <c r="DG83" s="735"/>
      <c r="DH83" s="735"/>
      <c r="DI83" s="735"/>
      <c r="DJ83" s="735"/>
      <c r="DK83" s="735"/>
      <c r="ED83" s="5"/>
      <c r="EO83" s="735"/>
      <c r="EP83" s="735"/>
      <c r="EQ83" s="735"/>
      <c r="ER83" s="735"/>
      <c r="ES83" s="735"/>
      <c r="ET83" s="735"/>
      <c r="EU83" s="735"/>
      <c r="EV83" s="735"/>
      <c r="EW83" s="735"/>
      <c r="EX83" s="735"/>
      <c r="EY83" s="735"/>
      <c r="EZ83" s="735"/>
      <c r="FA83" s="735"/>
      <c r="FB83" s="735"/>
      <c r="FC83" s="735"/>
      <c r="FD83" s="735"/>
      <c r="FE83" s="735"/>
      <c r="FF83" s="735"/>
      <c r="FG83" s="735"/>
      <c r="FH83" s="735"/>
      <c r="FI83" s="735"/>
      <c r="FJ83" s="735"/>
      <c r="FK83" s="735"/>
      <c r="FL83" s="735"/>
      <c r="FM83" s="735"/>
      <c r="FN83" s="735"/>
      <c r="FO83" s="735"/>
      <c r="FP83" s="735"/>
      <c r="FQ83" s="735"/>
      <c r="FR83" s="735"/>
      <c r="FS83" s="735"/>
      <c r="FT83" s="735"/>
      <c r="FU83" s="735"/>
      <c r="FV83" s="735"/>
      <c r="FW83" s="735"/>
      <c r="FX83" s="735"/>
      <c r="FY83" s="735"/>
      <c r="FZ83" s="735"/>
      <c r="GA83" s="735"/>
      <c r="GB83" s="735"/>
      <c r="GC83" s="735"/>
      <c r="GV83" s="5"/>
    </row>
    <row r="84" spans="1:210" ht="7.9" customHeight="1">
      <c r="E84" s="735" t="s">
        <v>63</v>
      </c>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BW84" s="735" t="s">
        <v>62</v>
      </c>
      <c r="BX84" s="735"/>
      <c r="BY84" s="735"/>
      <c r="BZ84" s="735"/>
      <c r="CA84" s="735"/>
      <c r="CB84" s="735"/>
      <c r="CC84" s="735"/>
      <c r="CD84" s="735"/>
      <c r="CE84" s="735"/>
      <c r="CF84" s="735"/>
      <c r="CG84" s="735"/>
      <c r="CH84" s="735"/>
      <c r="CI84" s="735"/>
      <c r="CJ84" s="735"/>
      <c r="CK84" s="735"/>
      <c r="CL84" s="735"/>
      <c r="CM84" s="735"/>
      <c r="CN84" s="735"/>
      <c r="CO84" s="735"/>
      <c r="CP84" s="735"/>
      <c r="CQ84" s="735"/>
      <c r="CR84" s="735"/>
      <c r="CS84" s="735"/>
      <c r="CT84" s="735"/>
      <c r="CU84" s="735"/>
      <c r="CV84" s="735"/>
      <c r="CW84" s="735"/>
      <c r="CX84" s="735"/>
      <c r="CY84" s="735"/>
      <c r="CZ84" s="735"/>
      <c r="DA84" s="735"/>
      <c r="DB84" s="735"/>
      <c r="DC84" s="735"/>
      <c r="DD84" s="735"/>
      <c r="DE84" s="735"/>
      <c r="DF84" s="735"/>
      <c r="DG84" s="735"/>
      <c r="DH84" s="735"/>
      <c r="DI84" s="735"/>
      <c r="DJ84" s="735"/>
      <c r="DK84" s="735"/>
      <c r="ED84" s="5"/>
      <c r="EO84" s="735" t="s">
        <v>85</v>
      </c>
      <c r="EP84" s="735"/>
      <c r="EQ84" s="735"/>
      <c r="ER84" s="735"/>
      <c r="ES84" s="735"/>
      <c r="ET84" s="735"/>
      <c r="EU84" s="735"/>
      <c r="EV84" s="735"/>
      <c r="EW84" s="735"/>
      <c r="EX84" s="735"/>
      <c r="EY84" s="735"/>
      <c r="EZ84" s="735"/>
      <c r="FA84" s="735"/>
      <c r="FB84" s="735"/>
      <c r="FC84" s="735"/>
      <c r="FD84" s="735"/>
      <c r="FE84" s="735"/>
      <c r="FF84" s="735"/>
      <c r="FG84" s="735"/>
      <c r="FH84" s="735"/>
      <c r="FI84" s="735"/>
      <c r="FJ84" s="735"/>
      <c r="FK84" s="735"/>
      <c r="FL84" s="735"/>
      <c r="FM84" s="735"/>
      <c r="FN84" s="735"/>
      <c r="FO84" s="735"/>
      <c r="FP84" s="735"/>
      <c r="FQ84" s="735"/>
      <c r="FR84" s="735"/>
      <c r="FS84" s="735"/>
      <c r="FT84" s="735"/>
      <c r="FU84" s="735"/>
      <c r="FV84" s="735"/>
      <c r="FW84" s="735"/>
      <c r="FX84" s="735"/>
      <c r="FY84" s="735"/>
      <c r="FZ84" s="735"/>
      <c r="GA84" s="735"/>
      <c r="GB84" s="735"/>
      <c r="GC84" s="735"/>
    </row>
    <row r="85" spans="1:210" ht="7.9" customHeight="1">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BW85" s="735"/>
      <c r="BX85" s="735"/>
      <c r="BY85" s="735"/>
      <c r="BZ85" s="735"/>
      <c r="CA85" s="735"/>
      <c r="CB85" s="735"/>
      <c r="CC85" s="735"/>
      <c r="CD85" s="735"/>
      <c r="CE85" s="735"/>
      <c r="CF85" s="735"/>
      <c r="CG85" s="735"/>
      <c r="CH85" s="735"/>
      <c r="CI85" s="735"/>
      <c r="CJ85" s="735"/>
      <c r="CK85" s="735"/>
      <c r="CL85" s="735"/>
      <c r="CM85" s="735"/>
      <c r="CN85" s="735"/>
      <c r="CO85" s="735"/>
      <c r="CP85" s="735"/>
      <c r="CQ85" s="735"/>
      <c r="CR85" s="735"/>
      <c r="CS85" s="735"/>
      <c r="CT85" s="735"/>
      <c r="CU85" s="735"/>
      <c r="CV85" s="735"/>
      <c r="CW85" s="735"/>
      <c r="CX85" s="735"/>
      <c r="CY85" s="735"/>
      <c r="CZ85" s="735"/>
      <c r="DA85" s="735"/>
      <c r="DB85" s="735"/>
      <c r="DC85" s="735"/>
      <c r="DD85" s="735"/>
      <c r="DE85" s="735"/>
      <c r="DF85" s="735"/>
      <c r="DG85" s="735"/>
      <c r="DH85" s="735"/>
      <c r="DI85" s="735"/>
      <c r="DJ85" s="735"/>
      <c r="DK85" s="735"/>
      <c r="EO85" s="735"/>
      <c r="EP85" s="735"/>
      <c r="EQ85" s="735"/>
      <c r="ER85" s="735"/>
      <c r="ES85" s="735"/>
      <c r="ET85" s="735"/>
      <c r="EU85" s="735"/>
      <c r="EV85" s="735"/>
      <c r="EW85" s="735"/>
      <c r="EX85" s="735"/>
      <c r="EY85" s="735"/>
      <c r="EZ85" s="735"/>
      <c r="FA85" s="735"/>
      <c r="FB85" s="735"/>
      <c r="FC85" s="735"/>
      <c r="FD85" s="735"/>
      <c r="FE85" s="735"/>
      <c r="FF85" s="735"/>
      <c r="FG85" s="735"/>
      <c r="FH85" s="735"/>
      <c r="FI85" s="735"/>
      <c r="FJ85" s="735"/>
      <c r="FK85" s="735"/>
      <c r="FL85" s="735"/>
      <c r="FM85" s="735"/>
      <c r="FN85" s="735"/>
      <c r="FO85" s="735"/>
      <c r="FP85" s="735"/>
      <c r="FQ85" s="735"/>
      <c r="FR85" s="735"/>
      <c r="FS85" s="735"/>
      <c r="FT85" s="735"/>
      <c r="FU85" s="735"/>
      <c r="FV85" s="735"/>
      <c r="FW85" s="735"/>
      <c r="FX85" s="735"/>
      <c r="FY85" s="735"/>
      <c r="FZ85" s="735"/>
      <c r="GA85" s="735"/>
      <c r="GB85" s="735"/>
      <c r="GC85" s="735"/>
    </row>
    <row r="86" spans="1:210" ht="7.9" customHeight="1">
      <c r="E86" s="735" t="s">
        <v>946</v>
      </c>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BL86" s="5"/>
      <c r="BW86" s="735" t="s">
        <v>63</v>
      </c>
      <c r="BX86" s="735"/>
      <c r="BY86" s="735"/>
      <c r="BZ86" s="735"/>
      <c r="CA86" s="735"/>
      <c r="CB86" s="735"/>
      <c r="CC86" s="735"/>
      <c r="CD86" s="735"/>
      <c r="CE86" s="735"/>
      <c r="CF86" s="735"/>
      <c r="CG86" s="735"/>
      <c r="CH86" s="735"/>
      <c r="CI86" s="735"/>
      <c r="CJ86" s="735"/>
      <c r="CK86" s="735"/>
      <c r="CL86" s="735"/>
      <c r="CM86" s="735"/>
      <c r="CN86" s="735"/>
      <c r="CO86" s="735"/>
      <c r="CP86" s="735"/>
      <c r="CQ86" s="735"/>
      <c r="CR86" s="735"/>
      <c r="CS86" s="735"/>
      <c r="CT86" s="735"/>
      <c r="CU86" s="735"/>
      <c r="CV86" s="735"/>
      <c r="CW86" s="735"/>
      <c r="CX86" s="735"/>
      <c r="CY86" s="735"/>
      <c r="CZ86" s="735"/>
      <c r="DA86" s="735"/>
      <c r="DB86" s="735"/>
      <c r="DC86" s="735"/>
      <c r="DD86" s="735"/>
      <c r="DE86" s="735"/>
      <c r="DF86" s="735"/>
      <c r="DG86" s="735"/>
      <c r="DH86" s="735"/>
      <c r="DI86" s="735"/>
      <c r="DJ86" s="735"/>
      <c r="DK86" s="735"/>
      <c r="EO86" s="735" t="s">
        <v>947</v>
      </c>
      <c r="EP86" s="735"/>
      <c r="EQ86" s="735"/>
      <c r="ER86" s="735"/>
      <c r="ES86" s="735"/>
      <c r="ET86" s="735"/>
      <c r="EU86" s="735"/>
      <c r="EV86" s="735"/>
      <c r="EW86" s="735"/>
      <c r="EX86" s="735"/>
      <c r="EY86" s="735"/>
      <c r="EZ86" s="735"/>
      <c r="FA86" s="735"/>
      <c r="FB86" s="735"/>
      <c r="FC86" s="735"/>
      <c r="FD86" s="735"/>
      <c r="FE86" s="735"/>
      <c r="FF86" s="735"/>
      <c r="FG86" s="735"/>
      <c r="FH86" s="735"/>
      <c r="FI86" s="735"/>
      <c r="FJ86" s="735"/>
      <c r="FK86" s="735"/>
      <c r="FL86" s="735"/>
      <c r="FM86" s="735"/>
      <c r="FN86" s="735"/>
      <c r="FO86" s="735"/>
      <c r="FP86" s="735"/>
      <c r="FQ86" s="735"/>
      <c r="FR86" s="735"/>
      <c r="FS86" s="735"/>
      <c r="FT86" s="735"/>
      <c r="FU86" s="735"/>
      <c r="FV86" s="735"/>
      <c r="FW86" s="735"/>
      <c r="FX86" s="735"/>
      <c r="FY86" s="735"/>
      <c r="FZ86" s="735"/>
      <c r="GA86" s="735"/>
      <c r="GB86" s="735"/>
      <c r="GC86" s="735"/>
    </row>
    <row r="87" spans="1:210" ht="7.9" customHeight="1">
      <c r="E87" s="735"/>
      <c r="F87" s="735"/>
      <c r="G87" s="735"/>
      <c r="H87" s="735"/>
      <c r="I87" s="735"/>
      <c r="J87" s="735"/>
      <c r="K87" s="735"/>
      <c r="L87" s="735"/>
      <c r="M87" s="735"/>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BW87" s="735"/>
      <c r="BX87" s="735"/>
      <c r="BY87" s="735"/>
      <c r="BZ87" s="735"/>
      <c r="CA87" s="735"/>
      <c r="CB87" s="735"/>
      <c r="CC87" s="735"/>
      <c r="CD87" s="735"/>
      <c r="CE87" s="735"/>
      <c r="CF87" s="735"/>
      <c r="CG87" s="735"/>
      <c r="CH87" s="735"/>
      <c r="CI87" s="735"/>
      <c r="CJ87" s="735"/>
      <c r="CK87" s="735"/>
      <c r="CL87" s="735"/>
      <c r="CM87" s="735"/>
      <c r="CN87" s="735"/>
      <c r="CO87" s="735"/>
      <c r="CP87" s="735"/>
      <c r="CQ87" s="735"/>
      <c r="CR87" s="735"/>
      <c r="CS87" s="735"/>
      <c r="CT87" s="735"/>
      <c r="CU87" s="735"/>
      <c r="CV87" s="735"/>
      <c r="CW87" s="735"/>
      <c r="CX87" s="735"/>
      <c r="CY87" s="735"/>
      <c r="CZ87" s="735"/>
      <c r="DA87" s="735"/>
      <c r="DB87" s="735"/>
      <c r="DC87" s="735"/>
      <c r="DD87" s="735"/>
      <c r="DE87" s="735"/>
      <c r="DF87" s="735"/>
      <c r="DG87" s="735"/>
      <c r="DH87" s="735"/>
      <c r="DI87" s="735"/>
      <c r="DJ87" s="735"/>
      <c r="DK87" s="735"/>
      <c r="EO87" s="735"/>
      <c r="EP87" s="735"/>
      <c r="EQ87" s="735"/>
      <c r="ER87" s="735"/>
      <c r="ES87" s="735"/>
      <c r="ET87" s="735"/>
      <c r="EU87" s="735"/>
      <c r="EV87" s="735"/>
      <c r="EW87" s="735"/>
      <c r="EX87" s="735"/>
      <c r="EY87" s="735"/>
      <c r="EZ87" s="735"/>
      <c r="FA87" s="735"/>
      <c r="FB87" s="735"/>
      <c r="FC87" s="735"/>
      <c r="FD87" s="735"/>
      <c r="FE87" s="735"/>
      <c r="FF87" s="735"/>
      <c r="FG87" s="735"/>
      <c r="FH87" s="735"/>
      <c r="FI87" s="735"/>
      <c r="FJ87" s="735"/>
      <c r="FK87" s="735"/>
      <c r="FL87" s="735"/>
      <c r="FM87" s="735"/>
      <c r="FN87" s="735"/>
      <c r="FO87" s="735"/>
      <c r="FP87" s="735"/>
      <c r="FQ87" s="735"/>
      <c r="FR87" s="735"/>
      <c r="FS87" s="735"/>
      <c r="FT87" s="735"/>
      <c r="FU87" s="735"/>
      <c r="FV87" s="735"/>
      <c r="FW87" s="735"/>
      <c r="FX87" s="735"/>
      <c r="FY87" s="735"/>
      <c r="FZ87" s="735"/>
      <c r="GA87" s="735"/>
      <c r="GB87" s="735"/>
      <c r="GC87" s="735"/>
    </row>
    <row r="88" spans="1:210" ht="7.9" customHeight="1">
      <c r="BW88" s="735" t="s">
        <v>946</v>
      </c>
      <c r="BX88" s="735"/>
      <c r="BY88" s="735"/>
      <c r="BZ88" s="735"/>
      <c r="CA88" s="735"/>
      <c r="CB88" s="735"/>
      <c r="CC88" s="735"/>
      <c r="CD88" s="735"/>
      <c r="CE88" s="735"/>
      <c r="CF88" s="735"/>
      <c r="CG88" s="735"/>
      <c r="CH88" s="735"/>
      <c r="CI88" s="735"/>
      <c r="CJ88" s="735"/>
      <c r="CK88" s="735"/>
      <c r="CL88" s="735"/>
      <c r="CM88" s="735"/>
      <c r="CN88" s="735"/>
      <c r="CO88" s="735"/>
      <c r="CP88" s="735"/>
      <c r="CQ88" s="735"/>
      <c r="CR88" s="735"/>
      <c r="CS88" s="735"/>
      <c r="CT88" s="735"/>
      <c r="CU88" s="735"/>
      <c r="CV88" s="735"/>
      <c r="CW88" s="735"/>
      <c r="CX88" s="735"/>
      <c r="CY88" s="735"/>
      <c r="CZ88" s="735"/>
      <c r="DA88" s="735"/>
      <c r="DB88" s="735"/>
      <c r="DC88" s="735"/>
      <c r="DD88" s="735"/>
      <c r="DE88" s="735"/>
      <c r="DF88" s="735"/>
      <c r="DG88" s="735"/>
      <c r="DH88" s="735"/>
      <c r="DI88" s="735"/>
      <c r="DJ88" s="735"/>
      <c r="DK88" s="735"/>
      <c r="GE88" s="5"/>
      <c r="GF88" s="5"/>
      <c r="GG88" s="5"/>
      <c r="GH88" s="5"/>
      <c r="GI88" s="5"/>
      <c r="GJ88" s="5"/>
      <c r="GK88" s="5"/>
      <c r="GL88" s="5"/>
      <c r="GM88" s="5"/>
      <c r="GN88" s="5"/>
      <c r="GO88" s="5"/>
      <c r="GP88" s="5"/>
      <c r="GQ88" s="5"/>
      <c r="GR88" s="5"/>
      <c r="GS88" s="5"/>
      <c r="GT88" s="5"/>
      <c r="GU88" s="5"/>
    </row>
    <row r="89" spans="1:210" ht="7.9" customHeight="1">
      <c r="BW89" s="735"/>
      <c r="BX89" s="735"/>
      <c r="BY89" s="735"/>
      <c r="BZ89" s="735"/>
      <c r="CA89" s="735"/>
      <c r="CB89" s="735"/>
      <c r="CC89" s="735"/>
      <c r="CD89" s="735"/>
      <c r="CE89" s="735"/>
      <c r="CF89" s="735"/>
      <c r="CG89" s="735"/>
      <c r="CH89" s="735"/>
      <c r="CI89" s="735"/>
      <c r="CJ89" s="735"/>
      <c r="CK89" s="735"/>
      <c r="CL89" s="735"/>
      <c r="CM89" s="735"/>
      <c r="CN89" s="735"/>
      <c r="CO89" s="735"/>
      <c r="CP89" s="735"/>
      <c r="CQ89" s="735"/>
      <c r="CR89" s="735"/>
      <c r="CS89" s="735"/>
      <c r="CT89" s="735"/>
      <c r="CU89" s="735"/>
      <c r="CV89" s="735"/>
      <c r="CW89" s="735"/>
      <c r="CX89" s="735"/>
      <c r="CY89" s="735"/>
      <c r="CZ89" s="735"/>
      <c r="DA89" s="735"/>
      <c r="DB89" s="735"/>
      <c r="DC89" s="735"/>
      <c r="DD89" s="735"/>
      <c r="DE89" s="735"/>
      <c r="DF89" s="735"/>
      <c r="DG89" s="735"/>
      <c r="DH89" s="735"/>
      <c r="DI89" s="735"/>
      <c r="DJ89" s="735"/>
      <c r="DK89" s="735"/>
      <c r="DM89" s="5"/>
      <c r="DN89" s="5"/>
      <c r="DO89" s="5"/>
      <c r="DP89" s="5"/>
      <c r="DQ89" s="5"/>
      <c r="DR89" s="5"/>
      <c r="DS89" s="5"/>
      <c r="DT89" s="5"/>
      <c r="DU89" s="5"/>
      <c r="DV89" s="5"/>
      <c r="DW89" s="5"/>
      <c r="DX89" s="5"/>
      <c r="DY89" s="5"/>
      <c r="DZ89" s="5"/>
      <c r="EA89" s="5"/>
      <c r="EB89" s="5"/>
      <c r="EC89" s="5"/>
      <c r="GE89" s="5"/>
      <c r="GF89" s="5"/>
      <c r="GG89" s="5"/>
      <c r="GH89" s="5"/>
      <c r="GI89" s="5"/>
      <c r="GJ89" s="5"/>
      <c r="GK89" s="5"/>
      <c r="GL89" s="5"/>
      <c r="GM89" s="5"/>
      <c r="GN89" s="5"/>
      <c r="GO89" s="5"/>
      <c r="GP89" s="5"/>
      <c r="GQ89" s="5"/>
      <c r="GR89" s="5"/>
      <c r="GS89" s="5"/>
      <c r="GT89" s="5"/>
      <c r="GU89" s="5"/>
    </row>
    <row r="90" spans="1:210" ht="7.9" customHeight="1">
      <c r="DM90" s="5"/>
      <c r="DN90" s="5"/>
      <c r="DO90" s="5"/>
      <c r="DP90" s="5"/>
      <c r="DQ90" s="5"/>
      <c r="DR90" s="5"/>
      <c r="DS90" s="5"/>
      <c r="DT90" s="5"/>
      <c r="DU90" s="5"/>
      <c r="DV90" s="5"/>
      <c r="DW90" s="5"/>
      <c r="DX90" s="5"/>
      <c r="DY90" s="5"/>
      <c r="DZ90" s="5"/>
      <c r="EA90" s="5"/>
      <c r="EB90" s="5"/>
      <c r="EC90" s="5"/>
    </row>
    <row r="91" spans="1:210" ht="7.9" customHeight="1">
      <c r="AU91" s="5"/>
      <c r="AV91" s="5"/>
      <c r="AW91" s="5"/>
      <c r="AX91" s="5"/>
      <c r="AY91" s="5"/>
      <c r="AZ91" s="5"/>
      <c r="BA91" s="5"/>
      <c r="BB91" s="5"/>
      <c r="BC91" s="5"/>
      <c r="BD91" s="5"/>
      <c r="BE91" s="5"/>
      <c r="BF91" s="5"/>
      <c r="BG91" s="5"/>
      <c r="BH91" s="5"/>
      <c r="BI91" s="5"/>
      <c r="BJ91" s="5"/>
      <c r="BK91" s="5"/>
      <c r="EK91" s="5"/>
      <c r="EL91" s="5"/>
      <c r="GV91" s="5"/>
    </row>
    <row r="92" spans="1:210" ht="7.9" customHeight="1">
      <c r="AU92" s="5"/>
      <c r="AV92" s="5"/>
      <c r="AW92" s="5"/>
      <c r="AX92" s="5"/>
      <c r="AY92" s="5"/>
      <c r="AZ92" s="5"/>
      <c r="BA92" s="5"/>
      <c r="BB92" s="5"/>
      <c r="BC92" s="5"/>
      <c r="BD92" s="5"/>
      <c r="BE92" s="5"/>
      <c r="BF92" s="5"/>
      <c r="BG92" s="5"/>
      <c r="BH92" s="5"/>
      <c r="BI92" s="5"/>
      <c r="BJ92" s="5"/>
      <c r="BK92" s="5"/>
      <c r="BS92" s="5"/>
      <c r="BT92" s="5"/>
      <c r="ED92" s="5"/>
      <c r="EK92" s="5"/>
      <c r="EL92" s="5"/>
      <c r="GV92" s="5"/>
    </row>
    <row r="93" spans="1:210" ht="7.9" customHeight="1">
      <c r="BS93" s="5"/>
      <c r="BT93" s="5"/>
      <c r="ED93" s="5"/>
    </row>
    <row r="94" spans="1:210" ht="7.9" customHeight="1">
      <c r="A94" s="5"/>
      <c r="B94" s="5"/>
      <c r="C94" s="5"/>
      <c r="BL94" s="5"/>
    </row>
    <row r="95" spans="1:210" ht="7.9" customHeight="1">
      <c r="A95" s="5"/>
      <c r="B95" s="5"/>
      <c r="C95" s="5"/>
      <c r="BL95" s="5"/>
    </row>
    <row r="96" spans="1:210" ht="7.9" customHeight="1">
      <c r="EO96" s="5"/>
      <c r="EP96" s="5"/>
      <c r="EQ96" s="5"/>
      <c r="ER96" s="5"/>
      <c r="ES96" s="5"/>
      <c r="ET96" s="5"/>
      <c r="EU96" s="5"/>
      <c r="EV96" s="5"/>
      <c r="EW96" s="5"/>
      <c r="EX96" s="5"/>
      <c r="EY96" s="5"/>
      <c r="EZ96" s="5"/>
      <c r="FA96" s="5"/>
      <c r="FB96" s="5"/>
      <c r="FC96" s="5"/>
      <c r="FD96" s="5"/>
      <c r="FE96" s="5"/>
      <c r="FF96" s="5"/>
      <c r="FG96" s="5"/>
      <c r="FH96" s="5"/>
      <c r="FI96" s="5"/>
      <c r="FJ96" s="5"/>
      <c r="GY96" s="16"/>
      <c r="GZ96" s="16"/>
      <c r="HA96" s="16"/>
      <c r="HB96" s="16"/>
    </row>
    <row r="97" spans="67:210" ht="7.9" customHeight="1">
      <c r="EG97" s="16"/>
      <c r="EH97" s="16"/>
      <c r="EI97" s="16"/>
      <c r="EJ97" s="16"/>
      <c r="GY97" s="16"/>
      <c r="GZ97" s="16"/>
      <c r="HA97" s="16"/>
      <c r="HB97" s="16"/>
    </row>
    <row r="98" spans="67:210" ht="7.9" customHeight="1">
      <c r="EG98" s="16"/>
      <c r="EH98" s="16"/>
      <c r="EI98" s="16"/>
      <c r="EJ98" s="16"/>
      <c r="EK98" s="5"/>
      <c r="EL98" s="5"/>
      <c r="EM98" s="5"/>
      <c r="EN98" s="5"/>
      <c r="EO98" s="10"/>
      <c r="EP98" s="10"/>
      <c r="EQ98" s="10"/>
      <c r="ER98" s="10"/>
      <c r="ES98" s="10"/>
      <c r="ET98" s="10"/>
      <c r="EU98" s="10"/>
      <c r="EV98" s="10"/>
      <c r="EW98" s="10"/>
      <c r="EX98" s="10"/>
      <c r="EY98" s="10"/>
      <c r="EZ98" s="10"/>
      <c r="FA98" s="10"/>
      <c r="FB98" s="10"/>
      <c r="FC98" s="10"/>
      <c r="FD98" s="10"/>
      <c r="FE98" s="10"/>
      <c r="FF98" s="10"/>
      <c r="FG98" s="10"/>
    </row>
    <row r="99" spans="67:210" ht="7.9" customHeight="1">
      <c r="BO99" s="16"/>
      <c r="BP99" s="16"/>
      <c r="BQ99" s="16"/>
      <c r="BR99" s="16"/>
      <c r="BS99" s="16"/>
      <c r="BT99" s="16"/>
      <c r="BU99" s="16"/>
      <c r="BV99" s="16"/>
      <c r="BW99" s="16"/>
      <c r="BX99" s="16"/>
      <c r="BY99" s="16"/>
      <c r="BZ99" s="16"/>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O99" s="10"/>
      <c r="EP99" s="10"/>
      <c r="EQ99" s="10"/>
      <c r="ER99" s="10"/>
      <c r="ES99" s="10"/>
      <c r="ET99" s="10"/>
      <c r="EU99" s="10"/>
      <c r="EV99" s="10"/>
      <c r="EW99" s="10"/>
      <c r="EX99" s="10"/>
      <c r="EY99" s="10"/>
      <c r="EZ99" s="10"/>
      <c r="FA99" s="10"/>
      <c r="FB99" s="10"/>
      <c r="FC99" s="10"/>
      <c r="FD99" s="10"/>
      <c r="FE99" s="10"/>
      <c r="FF99" s="10"/>
      <c r="FG99" s="10"/>
    </row>
    <row r="100" spans="67:210" ht="7.9" customHeight="1">
      <c r="BO100" s="16"/>
      <c r="BP100" s="16"/>
      <c r="BQ100" s="16"/>
      <c r="BR100" s="16"/>
      <c r="BS100" s="16"/>
      <c r="BT100" s="16"/>
      <c r="BU100" s="16"/>
      <c r="BV100" s="16"/>
      <c r="BW100" s="16"/>
      <c r="BX100" s="16"/>
      <c r="BY100" s="16"/>
      <c r="BZ100" s="16"/>
      <c r="EK100" s="5"/>
      <c r="EL100" s="14"/>
      <c r="EM100" s="14"/>
      <c r="EO100" s="10"/>
      <c r="EP100" s="10"/>
      <c r="EQ100" s="10"/>
      <c r="ER100" s="10"/>
      <c r="ES100" s="10"/>
      <c r="ET100" s="10"/>
      <c r="EU100" s="10"/>
      <c r="EV100" s="10"/>
      <c r="EW100" s="10"/>
      <c r="EX100" s="10"/>
      <c r="EY100" s="10"/>
      <c r="EZ100" s="10"/>
      <c r="FA100" s="10"/>
      <c r="FB100" s="10"/>
      <c r="FC100" s="10"/>
      <c r="FD100" s="10"/>
      <c r="FE100" s="10"/>
      <c r="FF100" s="10"/>
      <c r="FG100" s="10"/>
    </row>
    <row r="101" spans="67:210" ht="7.9" customHeight="1">
      <c r="BO101" s="16"/>
      <c r="BP101" s="16"/>
      <c r="BQ101" s="16"/>
      <c r="BR101" s="16"/>
      <c r="BS101" s="16"/>
      <c r="BT101" s="16"/>
      <c r="BU101" s="16"/>
      <c r="BV101" s="16"/>
      <c r="BW101" s="16"/>
      <c r="BX101" s="16"/>
      <c r="BY101" s="16"/>
      <c r="BZ101" s="16"/>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L101" s="5"/>
      <c r="DM101" s="5"/>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5"/>
      <c r="EK101" s="5"/>
      <c r="EL101" s="14"/>
      <c r="EM101" s="14"/>
      <c r="EO101" s="10"/>
      <c r="EP101" s="10"/>
      <c r="EQ101" s="10"/>
      <c r="ER101" s="10"/>
      <c r="ES101" s="10"/>
      <c r="ET101" s="10"/>
      <c r="EU101" s="10"/>
      <c r="EV101" s="10"/>
      <c r="EW101" s="10"/>
      <c r="EX101" s="10"/>
      <c r="EY101" s="10"/>
      <c r="EZ101" s="10"/>
      <c r="FA101" s="10"/>
      <c r="FB101" s="10"/>
      <c r="FC101" s="10"/>
      <c r="FD101" s="10"/>
      <c r="FE101" s="10"/>
      <c r="FF101" s="10"/>
      <c r="FG101" s="10"/>
    </row>
    <row r="102" spans="67:210" ht="7.9" customHeight="1">
      <c r="BO102" s="16"/>
      <c r="BP102" s="16"/>
      <c r="BQ102" s="16"/>
      <c r="BR102" s="16"/>
      <c r="BS102" s="16"/>
      <c r="BT102" s="16"/>
      <c r="BU102" s="16"/>
      <c r="BV102" s="16"/>
      <c r="BW102" s="16"/>
      <c r="BX102" s="16"/>
      <c r="BY102" s="16"/>
      <c r="BZ102" s="16"/>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L102" s="5"/>
      <c r="DM102" s="5"/>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5"/>
      <c r="EK102" s="5"/>
      <c r="EL102" s="14"/>
      <c r="EM102" s="14"/>
      <c r="EO102" s="10"/>
      <c r="EP102" s="10"/>
      <c r="EQ102" s="10"/>
      <c r="ER102" s="10"/>
      <c r="ES102" s="10"/>
      <c r="ET102" s="10"/>
      <c r="EU102" s="10"/>
      <c r="EV102" s="10"/>
      <c r="EW102" s="10"/>
      <c r="EX102" s="10"/>
      <c r="EY102" s="10"/>
      <c r="EZ102" s="10"/>
      <c r="FA102" s="10"/>
      <c r="FB102" s="10"/>
      <c r="FC102" s="10"/>
      <c r="FD102" s="10"/>
      <c r="FE102" s="10"/>
      <c r="FF102" s="10"/>
      <c r="FG102" s="10"/>
    </row>
    <row r="103" spans="67:210" ht="7.9" customHeight="1">
      <c r="BO103" s="16"/>
      <c r="BP103" s="16"/>
      <c r="BQ103" s="16"/>
      <c r="BR103" s="16"/>
      <c r="BS103" s="16"/>
      <c r="BT103" s="16"/>
      <c r="BU103" s="16"/>
      <c r="BV103" s="16"/>
      <c r="BW103" s="16"/>
      <c r="BX103" s="16"/>
      <c r="BY103" s="16"/>
      <c r="BZ103" s="16"/>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L103" s="5"/>
      <c r="DM103" s="5"/>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5"/>
      <c r="EM103" s="10"/>
      <c r="EN103" s="10"/>
      <c r="EO103" s="10"/>
      <c r="EP103" s="10"/>
      <c r="EQ103" s="10"/>
      <c r="ER103" s="10"/>
      <c r="ES103" s="10"/>
      <c r="ET103" s="10"/>
      <c r="EU103" s="10"/>
      <c r="EV103" s="10"/>
      <c r="EW103" s="10"/>
      <c r="EX103" s="10"/>
      <c r="EY103" s="10"/>
      <c r="EZ103" s="10"/>
      <c r="FA103" s="10"/>
      <c r="FB103" s="10"/>
      <c r="FC103" s="10"/>
      <c r="FD103" s="10"/>
      <c r="FE103" s="10"/>
      <c r="FF103" s="10"/>
      <c r="FG103" s="10"/>
    </row>
    <row r="104" spans="67:210" ht="7.9" customHeight="1">
      <c r="BO104" s="16"/>
      <c r="BP104" s="16"/>
      <c r="BQ104" s="16"/>
      <c r="BR104" s="16"/>
      <c r="BS104" s="16"/>
      <c r="BT104" s="16"/>
      <c r="BU104" s="16"/>
      <c r="BV104" s="16"/>
      <c r="BW104" s="16"/>
      <c r="BX104" s="16"/>
      <c r="BY104" s="16"/>
      <c r="BZ104" s="16"/>
      <c r="CJ104" s="5"/>
      <c r="CK104" s="5"/>
      <c r="CL104" s="5"/>
      <c r="CM104" s="5"/>
      <c r="CN104" s="5"/>
      <c r="CO104" s="5"/>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5"/>
      <c r="EL104" s="14"/>
      <c r="EM104" s="14"/>
      <c r="EN104" s="10"/>
    </row>
    <row r="105" spans="67:210" ht="7.9" customHeight="1">
      <c r="BO105" s="16"/>
      <c r="BP105" s="16"/>
      <c r="BQ105" s="16"/>
      <c r="BR105" s="16"/>
      <c r="BS105" s="16"/>
      <c r="BT105" s="16"/>
      <c r="BU105" s="16"/>
      <c r="BV105" s="16"/>
      <c r="BW105" s="16"/>
      <c r="BX105" s="16"/>
      <c r="BY105" s="16"/>
      <c r="BZ105" s="16"/>
      <c r="CJ105" s="5"/>
      <c r="CK105" s="5"/>
      <c r="CL105" s="5"/>
      <c r="CM105" s="5"/>
      <c r="CN105" s="5"/>
      <c r="CO105" s="5"/>
      <c r="CR105" s="5"/>
      <c r="CS105" s="5"/>
      <c r="CT105" s="5"/>
      <c r="CU105" s="5"/>
      <c r="CV105" s="5"/>
      <c r="CW105" s="5"/>
      <c r="CX105" s="5"/>
      <c r="CY105" s="5"/>
      <c r="CZ105" s="5"/>
      <c r="DA105" s="5"/>
      <c r="DB105" s="5"/>
      <c r="DC105" s="5"/>
      <c r="DD105" s="1"/>
      <c r="DE105" s="33"/>
      <c r="DF105" s="34"/>
      <c r="DG105" s="34"/>
      <c r="DH105" s="34"/>
      <c r="DI105" s="34"/>
      <c r="DJ105" s="34"/>
      <c r="DK105" s="34"/>
      <c r="DL105" s="34"/>
      <c r="DM105" s="34"/>
      <c r="DN105" s="34"/>
      <c r="DO105" s="34"/>
      <c r="DP105" s="34"/>
      <c r="DQ105" s="34"/>
      <c r="DR105" s="34"/>
      <c r="DS105" s="34"/>
      <c r="DT105" s="34"/>
      <c r="DU105" s="34"/>
      <c r="DV105" s="34"/>
      <c r="DW105" s="34"/>
      <c r="DX105" s="34"/>
      <c r="DY105" s="5"/>
      <c r="DZ105" s="5"/>
      <c r="EA105" s="1"/>
      <c r="EB105" s="1"/>
      <c r="EC105" s="20"/>
      <c r="ED105" s="20"/>
      <c r="EE105" s="20"/>
      <c r="EF105" s="20"/>
      <c r="EG105" s="20"/>
      <c r="EH105" s="20"/>
      <c r="EI105" s="1"/>
      <c r="EJ105" s="1"/>
      <c r="EK105" s="5"/>
      <c r="EL105" s="14"/>
      <c r="EM105" s="14"/>
      <c r="EN105" s="10"/>
    </row>
    <row r="106" spans="67:210" ht="7.9" customHeight="1">
      <c r="BO106" s="16"/>
      <c r="BP106" s="16"/>
      <c r="BQ106" s="16"/>
      <c r="BR106" s="16"/>
      <c r="BS106" s="16"/>
      <c r="BT106" s="16"/>
      <c r="BU106" s="16"/>
      <c r="BV106" s="16"/>
      <c r="BW106" s="16"/>
      <c r="BX106" s="16"/>
      <c r="BY106" s="16"/>
      <c r="BZ106" s="16"/>
      <c r="CJ106" s="5"/>
      <c r="CK106" s="5"/>
      <c r="CL106" s="5"/>
      <c r="CM106" s="5"/>
      <c r="CN106" s="5"/>
      <c r="CO106" s="5"/>
      <c r="CR106" s="5"/>
      <c r="CS106" s="5"/>
      <c r="CT106" s="5"/>
      <c r="CU106" s="5"/>
      <c r="CV106" s="5"/>
      <c r="CW106" s="5"/>
      <c r="CX106" s="5"/>
      <c r="CY106" s="5"/>
      <c r="CZ106" s="5"/>
      <c r="DA106" s="5"/>
      <c r="DB106" s="5"/>
      <c r="DC106" s="5"/>
      <c r="DD106" s="1"/>
      <c r="DE106" s="34"/>
      <c r="DF106" s="34"/>
      <c r="DG106" s="34"/>
      <c r="DH106" s="34"/>
      <c r="DI106" s="34"/>
      <c r="DJ106" s="34"/>
      <c r="DK106" s="34"/>
      <c r="DL106" s="34"/>
      <c r="DM106" s="34"/>
      <c r="DN106" s="34"/>
      <c r="DO106" s="34"/>
      <c r="DP106" s="34"/>
      <c r="DQ106" s="34"/>
      <c r="DR106" s="34"/>
      <c r="DS106" s="34"/>
      <c r="DT106" s="34"/>
      <c r="DU106" s="34"/>
      <c r="DV106" s="34"/>
      <c r="DW106" s="34"/>
      <c r="DX106" s="34"/>
      <c r="DY106" s="5"/>
      <c r="DZ106" s="5"/>
      <c r="EA106" s="1"/>
      <c r="EB106" s="1"/>
      <c r="EC106" s="20"/>
      <c r="ED106" s="20"/>
      <c r="EE106" s="20"/>
      <c r="EF106" s="20"/>
      <c r="EG106" s="20"/>
      <c r="EH106" s="20"/>
      <c r="EI106" s="1"/>
      <c r="EJ106" s="1"/>
      <c r="EK106" s="5"/>
      <c r="EL106" s="14"/>
      <c r="EM106" s="14"/>
    </row>
    <row r="107" spans="67:210" ht="7.9" customHeight="1">
      <c r="BO107" s="16"/>
      <c r="BP107" s="16"/>
      <c r="BQ107" s="16"/>
      <c r="BR107" s="16"/>
      <c r="BS107" s="16"/>
      <c r="BT107" s="16"/>
      <c r="BU107" s="16"/>
      <c r="BV107" s="16"/>
      <c r="BW107" s="16"/>
      <c r="BX107" s="16"/>
      <c r="BY107" s="16"/>
      <c r="BZ107" s="16"/>
      <c r="CJ107" s="5"/>
      <c r="CK107" s="5"/>
      <c r="CL107" s="5"/>
      <c r="CM107" s="5"/>
      <c r="CN107" s="5"/>
      <c r="CO107" s="5"/>
      <c r="CP107" s="5"/>
      <c r="CQ107" s="5"/>
      <c r="CR107" s="5"/>
      <c r="CS107" s="5"/>
      <c r="CT107" s="5"/>
      <c r="CU107" s="5"/>
      <c r="CV107" s="5"/>
      <c r="CW107" s="5"/>
      <c r="CX107" s="5"/>
      <c r="CY107" s="5"/>
      <c r="CZ107" s="5"/>
      <c r="DA107" s="5"/>
      <c r="DB107" s="5"/>
      <c r="DC107" s="5"/>
      <c r="DD107" s="1"/>
      <c r="DE107" s="34"/>
      <c r="DF107" s="34"/>
      <c r="DG107" s="34"/>
      <c r="DH107" s="34"/>
      <c r="DI107" s="34"/>
      <c r="DJ107" s="34"/>
      <c r="DK107" s="34"/>
      <c r="DL107" s="34"/>
      <c r="DM107" s="34"/>
      <c r="DN107" s="34"/>
      <c r="DO107" s="34"/>
      <c r="DP107" s="34"/>
      <c r="DQ107" s="34"/>
      <c r="DR107" s="34"/>
      <c r="DS107" s="34"/>
      <c r="DT107" s="34"/>
      <c r="DU107" s="34"/>
      <c r="DV107" s="34"/>
      <c r="DW107" s="34"/>
      <c r="DX107" s="34"/>
      <c r="DY107" s="5"/>
      <c r="DZ107" s="5"/>
      <c r="EA107" s="1"/>
      <c r="EB107" s="1"/>
      <c r="EC107" s="20"/>
      <c r="ED107" s="20"/>
      <c r="EE107" s="20"/>
      <c r="EF107" s="20"/>
      <c r="EG107" s="20"/>
      <c r="EH107" s="20"/>
      <c r="EI107" s="1"/>
      <c r="EJ107" s="1"/>
    </row>
    <row r="108" spans="67:210" ht="7.9" customHeight="1">
      <c r="BO108" s="16"/>
      <c r="BP108" s="16"/>
      <c r="BQ108" s="16"/>
      <c r="BR108" s="16"/>
      <c r="BS108" s="16"/>
      <c r="BT108" s="16"/>
      <c r="BU108" s="16"/>
      <c r="BV108" s="16"/>
      <c r="BW108" s="16"/>
      <c r="BX108" s="16"/>
      <c r="BY108" s="16"/>
      <c r="BZ108" s="16"/>
    </row>
    <row r="109" spans="67:210" ht="7.9" customHeight="1">
      <c r="BO109" s="16"/>
      <c r="BP109" s="16"/>
      <c r="BQ109" s="16"/>
      <c r="BR109" s="16"/>
      <c r="BS109" s="16"/>
      <c r="BT109" s="16"/>
      <c r="BU109" s="16"/>
      <c r="BV109" s="16"/>
      <c r="BW109" s="16"/>
      <c r="BX109" s="16"/>
      <c r="BY109" s="16"/>
      <c r="BZ109" s="16"/>
    </row>
    <row r="110" spans="67:210" ht="7.9" customHeight="1">
      <c r="BO110" s="16"/>
      <c r="BP110" s="16"/>
      <c r="BQ110" s="16"/>
      <c r="BR110" s="16"/>
      <c r="BS110" s="16"/>
      <c r="BT110" s="16"/>
      <c r="BU110" s="16"/>
      <c r="BV110" s="16"/>
      <c r="BW110" s="16"/>
      <c r="BX110" s="16"/>
      <c r="BY110" s="16"/>
      <c r="BZ110" s="16"/>
    </row>
    <row r="111" spans="67:210" ht="7.9" customHeight="1">
      <c r="BO111" s="16"/>
      <c r="BP111" s="16"/>
      <c r="BQ111" s="16"/>
      <c r="BR111" s="16"/>
      <c r="BS111" s="16"/>
      <c r="BT111" s="16"/>
      <c r="BU111" s="16"/>
      <c r="BV111" s="16"/>
      <c r="BW111" s="16"/>
      <c r="BX111" s="16"/>
      <c r="BY111" s="16"/>
      <c r="BZ111" s="16"/>
      <c r="EO111" s="5"/>
      <c r="EP111" s="5"/>
      <c r="EQ111" s="5"/>
      <c r="ER111" s="5"/>
      <c r="ES111" s="5"/>
      <c r="ET111" s="5"/>
      <c r="EU111" s="5"/>
      <c r="EV111" s="5"/>
      <c r="EW111" s="5"/>
      <c r="EX111" s="5"/>
      <c r="EY111" s="5"/>
      <c r="EZ111" s="5"/>
      <c r="FA111" s="5"/>
      <c r="FB111" s="5"/>
      <c r="FC111" s="5"/>
      <c r="FD111" s="5"/>
      <c r="FE111" s="5"/>
      <c r="FF111" s="5"/>
      <c r="FG111" s="5"/>
      <c r="FH111" s="5"/>
      <c r="FI111" s="5"/>
      <c r="FJ111" s="5"/>
    </row>
    <row r="112" spans="67:210" ht="7.9" customHeight="1">
      <c r="BO112" s="16"/>
      <c r="BP112" s="16"/>
      <c r="BQ112" s="16"/>
      <c r="BR112" s="16"/>
      <c r="BS112" s="16"/>
      <c r="BT112" s="16"/>
      <c r="BU112" s="16"/>
      <c r="BV112" s="16"/>
      <c r="BW112" s="16"/>
      <c r="BX112" s="16"/>
      <c r="BY112" s="16"/>
      <c r="BZ112" s="16"/>
      <c r="EO112" s="5"/>
      <c r="EP112" s="5"/>
      <c r="EQ112" s="5"/>
      <c r="ER112" s="5"/>
      <c r="ES112" s="5"/>
      <c r="ET112" s="5"/>
      <c r="EU112" s="5"/>
      <c r="EV112" s="5"/>
      <c r="EW112" s="5"/>
      <c r="EX112" s="5"/>
      <c r="EY112" s="5"/>
      <c r="EZ112" s="5"/>
      <c r="FA112" s="5"/>
      <c r="FB112" s="5"/>
      <c r="FC112" s="5"/>
      <c r="FD112" s="5"/>
      <c r="FE112" s="5"/>
      <c r="FF112" s="5"/>
      <c r="FG112" s="5"/>
      <c r="FH112" s="5"/>
      <c r="FI112" s="5"/>
      <c r="FJ112" s="5"/>
    </row>
    <row r="113" spans="1:166" ht="7.9" customHeight="1">
      <c r="N113"/>
      <c r="BO113" s="16"/>
      <c r="BP113" s="16"/>
      <c r="BQ113" s="16"/>
      <c r="BR113" s="16"/>
      <c r="BS113" s="16"/>
      <c r="BT113" s="16"/>
      <c r="BU113" s="16"/>
      <c r="BV113" s="16"/>
      <c r="BW113" s="16"/>
      <c r="BX113" s="16"/>
      <c r="BY113" s="16"/>
      <c r="BZ113" s="16"/>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row>
    <row r="114" spans="1:166" ht="7.9" customHeight="1">
      <c r="BO114" s="16"/>
      <c r="BP114" s="16"/>
      <c r="BQ114" s="16"/>
      <c r="BR114" s="16"/>
      <c r="BS114" s="16"/>
      <c r="BT114" s="16"/>
      <c r="BU114" s="16"/>
      <c r="BV114" s="16"/>
      <c r="BW114" s="16"/>
      <c r="BX114" s="16"/>
      <c r="BY114" s="16"/>
      <c r="BZ114" s="16"/>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row>
    <row r="115" spans="1:166" ht="7.9" customHeight="1">
      <c r="BO115" s="16"/>
      <c r="BP115" s="16"/>
      <c r="BQ115" s="16"/>
      <c r="BR115" s="16"/>
      <c r="BS115" s="16"/>
      <c r="BT115" s="16"/>
      <c r="BU115" s="16"/>
      <c r="BV115" s="16"/>
      <c r="BW115" s="16"/>
      <c r="BX115" s="16"/>
      <c r="BY115" s="16"/>
      <c r="BZ115" s="16"/>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10"/>
      <c r="EP115" s="10"/>
      <c r="EQ115" s="10"/>
      <c r="ER115" s="10"/>
      <c r="ES115" s="10"/>
      <c r="ET115" s="10"/>
      <c r="EU115" s="10"/>
      <c r="EV115" s="10"/>
      <c r="EW115" s="10"/>
      <c r="EX115" s="10"/>
      <c r="EY115" s="10"/>
      <c r="EZ115" s="10"/>
      <c r="FA115" s="10"/>
      <c r="FB115" s="10"/>
      <c r="FC115" s="10"/>
      <c r="FD115" s="10"/>
      <c r="FE115" s="10"/>
      <c r="FF115" s="10"/>
      <c r="FG115" s="10"/>
    </row>
    <row r="116" spans="1:166" ht="7.9" customHeight="1">
      <c r="BO116" s="16"/>
      <c r="BP116" s="16"/>
      <c r="BQ116" s="16"/>
      <c r="BR116" s="16"/>
      <c r="BS116" s="16"/>
      <c r="BT116" s="16"/>
      <c r="BU116" s="16"/>
      <c r="BV116" s="16"/>
      <c r="BW116" s="16"/>
      <c r="BX116" s="16"/>
      <c r="BY116" s="16"/>
      <c r="BZ116" s="16"/>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O116" s="10"/>
      <c r="EP116" s="10"/>
      <c r="EQ116" s="10"/>
      <c r="ER116" s="10"/>
      <c r="ES116" s="10"/>
      <c r="ET116" s="10"/>
      <c r="EU116" s="10"/>
      <c r="EV116" s="10"/>
      <c r="EW116" s="10"/>
      <c r="EX116" s="10"/>
      <c r="EY116" s="10"/>
      <c r="EZ116" s="10"/>
      <c r="FA116" s="10"/>
      <c r="FB116" s="10"/>
      <c r="FC116" s="10"/>
      <c r="FD116" s="10"/>
      <c r="FE116" s="10"/>
      <c r="FF116" s="10"/>
      <c r="FG116" s="10"/>
    </row>
    <row r="117" spans="1:166" ht="7.9" customHeight="1">
      <c r="BO117" s="16"/>
      <c r="BP117" s="16"/>
      <c r="BQ117" s="16"/>
      <c r="BR117" s="16"/>
      <c r="BS117" s="16"/>
      <c r="BT117" s="16"/>
      <c r="BU117" s="16"/>
      <c r="BV117" s="16"/>
      <c r="BW117" s="16"/>
      <c r="BX117" s="16"/>
      <c r="BY117" s="16"/>
      <c r="BZ117" s="16"/>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row>
    <row r="118" spans="1:166" ht="7.9" customHeight="1">
      <c r="BO118" s="16"/>
      <c r="BP118" s="16"/>
      <c r="BQ118" s="16"/>
      <c r="BR118" s="16"/>
      <c r="BS118" s="16"/>
      <c r="BT118" s="16"/>
      <c r="BU118" s="16"/>
      <c r="BV118" s="16"/>
      <c r="BW118" s="16"/>
      <c r="BX118" s="16"/>
      <c r="BY118" s="16"/>
      <c r="BZ118" s="16"/>
      <c r="CJ118" s="31"/>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row>
    <row r="119" spans="1:166" ht="7.9" customHeight="1">
      <c r="BO119" s="16"/>
      <c r="BP119" s="16"/>
      <c r="BQ119" s="16"/>
      <c r="BR119" s="16"/>
      <c r="BS119" s="16"/>
      <c r="BT119" s="16"/>
      <c r="BU119" s="16"/>
      <c r="BV119" s="16"/>
      <c r="BW119" s="16"/>
      <c r="BX119" s="16"/>
      <c r="BY119" s="16"/>
      <c r="BZ119" s="16"/>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row>
    <row r="120" spans="1:166" ht="7.9" customHeight="1">
      <c r="BJ120" s="16"/>
      <c r="BK120" s="16"/>
      <c r="BL120" s="16"/>
      <c r="BM120" s="16"/>
      <c r="BN120" s="16"/>
      <c r="BO120" s="16"/>
      <c r="BP120" s="16"/>
      <c r="BQ120" s="16"/>
      <c r="BR120" s="16"/>
      <c r="BS120" s="16"/>
      <c r="BT120" s="16"/>
      <c r="BU120" s="16"/>
      <c r="BV120" s="16"/>
      <c r="BW120" s="16"/>
      <c r="BX120" s="16"/>
      <c r="BY120" s="16"/>
      <c r="BZ120" s="16"/>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row>
    <row r="121" spans="1:166" ht="7.9" customHeight="1">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5"/>
      <c r="BT121" s="5"/>
      <c r="BU121" s="5"/>
      <c r="BV121" s="5"/>
      <c r="BW121" s="5"/>
      <c r="BX121" s="5"/>
      <c r="BY121" s="5"/>
      <c r="BZ121" s="5"/>
      <c r="CA121" s="5"/>
      <c r="CB121" s="5"/>
      <c r="CC121" s="5"/>
      <c r="CD121" s="5"/>
      <c r="CE121" s="5"/>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row>
    <row r="122" spans="1:166" ht="7.9" customHeight="1">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5"/>
      <c r="BT122" s="5"/>
      <c r="BU122" s="5"/>
      <c r="BV122" s="5"/>
      <c r="BW122" s="5"/>
      <c r="BX122" s="5"/>
      <c r="BY122" s="5"/>
      <c r="BZ122" s="5"/>
      <c r="CA122" s="5"/>
      <c r="CB122" s="5"/>
      <c r="CC122" s="5"/>
      <c r="CD122" s="5"/>
      <c r="CE122" s="5"/>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row>
    <row r="123" spans="1:166" ht="7.9"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14"/>
      <c r="BT123" s="14"/>
      <c r="BU123" s="14"/>
      <c r="BV123" s="14"/>
      <c r="BW123" s="14"/>
      <c r="BX123" s="14"/>
      <c r="BY123" s="14"/>
      <c r="BZ123" s="14"/>
      <c r="CA123" s="14"/>
      <c r="CB123" s="14"/>
      <c r="CC123" s="14"/>
      <c r="CD123" s="14"/>
      <c r="CE123" s="14"/>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row>
    <row r="124" spans="1:166" ht="7.9"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CD124" s="14"/>
      <c r="CE124" s="14"/>
    </row>
    <row r="125" spans="1:166" ht="7.9"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row>
    <row r="126" spans="1:166" ht="7.9" customHeight="1">
      <c r="A126" s="14"/>
      <c r="B126" s="14"/>
      <c r="C126" s="14"/>
      <c r="D126" s="14"/>
    </row>
  </sheetData>
  <mergeCells count="174">
    <mergeCell ref="EM36:HB37"/>
    <mergeCell ref="FD41:FM44"/>
    <mergeCell ref="FN41:HA44"/>
    <mergeCell ref="DQ29:DV30"/>
    <mergeCell ref="BU35:EI38"/>
    <mergeCell ref="CY29:DF30"/>
    <mergeCell ref="DO29:DP30"/>
    <mergeCell ref="DW29:DX30"/>
    <mergeCell ref="DI29:DN30"/>
    <mergeCell ref="DY29:EE30"/>
    <mergeCell ref="FQ29:FX30"/>
    <mergeCell ref="CL41:CU45"/>
    <mergeCell ref="EP33:FG34"/>
    <mergeCell ref="FL33:HB34"/>
    <mergeCell ref="DG29:DH30"/>
    <mergeCell ref="FH32:FK35"/>
    <mergeCell ref="FE63:FH66"/>
    <mergeCell ref="FD69:HA76"/>
    <mergeCell ref="BU78:CB79"/>
    <mergeCell ref="CM49:CP51"/>
    <mergeCell ref="EO86:GC87"/>
    <mergeCell ref="EM80:ET81"/>
    <mergeCell ref="FI57:FK60"/>
    <mergeCell ref="FO57:FQ60"/>
    <mergeCell ref="FU57:FW60"/>
    <mergeCell ref="EN48:FA53"/>
    <mergeCell ref="FX57:GE60"/>
    <mergeCell ref="FE57:FH60"/>
    <mergeCell ref="FD47:HA54"/>
    <mergeCell ref="FR57:FT60"/>
    <mergeCell ref="GL57:GN60"/>
    <mergeCell ref="GF57:GK60"/>
    <mergeCell ref="FO63:FQ66"/>
    <mergeCell ref="FR63:FT66"/>
    <mergeCell ref="FX63:GA66"/>
    <mergeCell ref="FU63:FW66"/>
    <mergeCell ref="FL57:FN60"/>
    <mergeCell ref="CL55:EI59"/>
    <mergeCell ref="CA62:CI63"/>
    <mergeCell ref="BV69:CI70"/>
    <mergeCell ref="EK1:FG2"/>
    <mergeCell ref="EK6:FQ7"/>
    <mergeCell ref="EM15:FI16"/>
    <mergeCell ref="FI21:FN22"/>
    <mergeCell ref="BW88:DK89"/>
    <mergeCell ref="BV41:CI45"/>
    <mergeCell ref="BW86:DK87"/>
    <mergeCell ref="EN40:FA45"/>
    <mergeCell ref="EN56:FA61"/>
    <mergeCell ref="EN62:FA67"/>
    <mergeCell ref="DF49:DM51"/>
    <mergeCell ref="CL69:EI75"/>
    <mergeCell ref="BV55:BX66"/>
    <mergeCell ref="CA55:CI56"/>
    <mergeCell ref="BV48:CI52"/>
    <mergeCell ref="BW84:DK85"/>
    <mergeCell ref="EO82:GC83"/>
    <mergeCell ref="EO84:GC85"/>
    <mergeCell ref="BW80:DK81"/>
    <mergeCell ref="BW82:DK83"/>
    <mergeCell ref="FL63:FN66"/>
    <mergeCell ref="FI63:FK66"/>
    <mergeCell ref="EN69:FA75"/>
    <mergeCell ref="CL62:EI66"/>
    <mergeCell ref="HA25:HB26"/>
    <mergeCell ref="FU25:GZ26"/>
    <mergeCell ref="GA29:GF30"/>
    <mergeCell ref="FR5:FU8"/>
    <mergeCell ref="HA11:HB12"/>
    <mergeCell ref="GO29:GP30"/>
    <mergeCell ref="FQ25:FT26"/>
    <mergeCell ref="GQ29:GW30"/>
    <mergeCell ref="GX11:GZ12"/>
    <mergeCell ref="FQ21:FT22"/>
    <mergeCell ref="FQ23:GT24"/>
    <mergeCell ref="FV6:GA7"/>
    <mergeCell ref="FU21:HB22"/>
    <mergeCell ref="GS11:GU12"/>
    <mergeCell ref="FQ27:GT28"/>
    <mergeCell ref="GJ11:GM12"/>
    <mergeCell ref="GN11:GP12"/>
    <mergeCell ref="GQ11:GR12"/>
    <mergeCell ref="GV11:GW12"/>
    <mergeCell ref="GI29:GN30"/>
    <mergeCell ref="FY29:FZ30"/>
    <mergeCell ref="GG29:GH30"/>
    <mergeCell ref="CY27:EB28"/>
    <mergeCell ref="CY23:EB24"/>
    <mergeCell ref="AG27:BJ28"/>
    <mergeCell ref="AG25:AJ26"/>
    <mergeCell ref="AK25:BP26"/>
    <mergeCell ref="BQ25:BR26"/>
    <mergeCell ref="BQ11:BR12"/>
    <mergeCell ref="BL11:BM12"/>
    <mergeCell ref="BI11:BK12"/>
    <mergeCell ref="BN11:BP12"/>
    <mergeCell ref="AG21:AJ22"/>
    <mergeCell ref="AK21:BR22"/>
    <mergeCell ref="A1:W2"/>
    <mergeCell ref="BG11:BH12"/>
    <mergeCell ref="AG23:BJ24"/>
    <mergeCell ref="AZ11:BC12"/>
    <mergeCell ref="BD11:BF12"/>
    <mergeCell ref="A6:BR7"/>
    <mergeCell ref="Y21:AD22"/>
    <mergeCell ref="C15:Y16"/>
    <mergeCell ref="E80:AS81"/>
    <mergeCell ref="AT70:AU71"/>
    <mergeCell ref="AG29:AN30"/>
    <mergeCell ref="AQ29:AV30"/>
    <mergeCell ref="BG29:BM30"/>
    <mergeCell ref="AY29:BD30"/>
    <mergeCell ref="BS1:CO2"/>
    <mergeCell ref="BS6:EJ7"/>
    <mergeCell ref="DY11:DZ12"/>
    <mergeCell ref="ED11:EE12"/>
    <mergeCell ref="EI11:EJ12"/>
    <mergeCell ref="BU15:CQ16"/>
    <mergeCell ref="EF11:EH12"/>
    <mergeCell ref="EI25:EJ26"/>
    <mergeCell ref="CY21:DB22"/>
    <mergeCell ref="DC21:EJ22"/>
    <mergeCell ref="CQ21:CV22"/>
    <mergeCell ref="DR11:DU12"/>
    <mergeCell ref="DV11:DX12"/>
    <mergeCell ref="EA11:EC12"/>
    <mergeCell ref="CY25:DB26"/>
    <mergeCell ref="DC25:EH26"/>
    <mergeCell ref="DT49:DV51"/>
    <mergeCell ref="CV41:EI45"/>
    <mergeCell ref="BB70:BC71"/>
    <mergeCell ref="C35:BR38"/>
    <mergeCell ref="AO29:AP30"/>
    <mergeCell ref="AW29:AX30"/>
    <mergeCell ref="BE29:BF30"/>
    <mergeCell ref="D41:Q45"/>
    <mergeCell ref="D48:Q52"/>
    <mergeCell ref="AY49:BA51"/>
    <mergeCell ref="T41:AC45"/>
    <mergeCell ref="AD41:BQ45"/>
    <mergeCell ref="AK49:AM51"/>
    <mergeCell ref="BH49:BJ51"/>
    <mergeCell ref="BE49:BG51"/>
    <mergeCell ref="BK49:BO51"/>
    <mergeCell ref="CT49:CV51"/>
    <mergeCell ref="CZ49:DB51"/>
    <mergeCell ref="CQ49:CS51"/>
    <mergeCell ref="CW49:CY51"/>
    <mergeCell ref="DC49:DE51"/>
    <mergeCell ref="DN49:DS51"/>
    <mergeCell ref="E86:AS87"/>
    <mergeCell ref="T70:AO74"/>
    <mergeCell ref="BB49:BD51"/>
    <mergeCell ref="D56:Q60"/>
    <mergeCell ref="D66:Q70"/>
    <mergeCell ref="Y49:AA51"/>
    <mergeCell ref="AE49:AG51"/>
    <mergeCell ref="U49:X51"/>
    <mergeCell ref="T65:BQ69"/>
    <mergeCell ref="T55:BQ63"/>
    <mergeCell ref="AB49:AD51"/>
    <mergeCell ref="AH49:AJ51"/>
    <mergeCell ref="AV49:AX51"/>
    <mergeCell ref="AP70:AS71"/>
    <mergeCell ref="AV70:BA71"/>
    <mergeCell ref="AP72:AW73"/>
    <mergeCell ref="AX72:BQ73"/>
    <mergeCell ref="BL70:BQ71"/>
    <mergeCell ref="BJ70:BK71"/>
    <mergeCell ref="BD70:BI71"/>
    <mergeCell ref="AN49:AU51"/>
    <mergeCell ref="E84:AS85"/>
    <mergeCell ref="E82:AS83"/>
    <mergeCell ref="C78:J79"/>
  </mergeCells>
  <phoneticPr fontId="2"/>
  <pageMargins left="0.78740157480314965" right="0.62992125984251968" top="0.94488188976377963" bottom="1.0629921259842521"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45"/>
  <sheetViews>
    <sheetView view="pageBreakPreview" zoomScaleNormal="100" zoomScaleSheetLayoutView="100" workbookViewId="0">
      <selection activeCell="B2" sqref="B2"/>
    </sheetView>
  </sheetViews>
  <sheetFormatPr defaultRowHeight="21.75" customHeight="1"/>
  <cols>
    <col min="1" max="1" width="4" style="368" customWidth="1"/>
    <col min="2" max="2" width="22.875" style="368" customWidth="1"/>
    <col min="3" max="8" width="6.875" style="368" customWidth="1"/>
    <col min="9" max="9" width="21.25" style="368" customWidth="1"/>
    <col min="10" max="10" width="4.375" style="368" customWidth="1"/>
    <col min="11" max="257" width="9" style="368"/>
    <col min="258" max="258" width="22.875" style="368" customWidth="1"/>
    <col min="259" max="264" width="6.875" style="368" customWidth="1"/>
    <col min="265" max="265" width="21.25" style="368" customWidth="1"/>
    <col min="266" max="266" width="4.375" style="368" customWidth="1"/>
    <col min="267" max="513" width="9" style="368"/>
    <col min="514" max="514" width="22.875" style="368" customWidth="1"/>
    <col min="515" max="520" width="6.875" style="368" customWidth="1"/>
    <col min="521" max="521" width="21.25" style="368" customWidth="1"/>
    <col min="522" max="522" width="4.375" style="368" customWidth="1"/>
    <col min="523" max="769" width="9" style="368"/>
    <col min="770" max="770" width="22.875" style="368" customWidth="1"/>
    <col min="771" max="776" width="6.875" style="368" customWidth="1"/>
    <col min="777" max="777" width="21.25" style="368" customWidth="1"/>
    <col min="778" max="778" width="4.375" style="368" customWidth="1"/>
    <col min="779" max="1025" width="9" style="368"/>
    <col min="1026" max="1026" width="22.875" style="368" customWidth="1"/>
    <col min="1027" max="1032" width="6.875" style="368" customWidth="1"/>
    <col min="1033" max="1033" width="21.25" style="368" customWidth="1"/>
    <col min="1034" max="1034" width="4.375" style="368" customWidth="1"/>
    <col min="1035" max="1281" width="9" style="368"/>
    <col min="1282" max="1282" width="22.875" style="368" customWidth="1"/>
    <col min="1283" max="1288" width="6.875" style="368" customWidth="1"/>
    <col min="1289" max="1289" width="21.25" style="368" customWidth="1"/>
    <col min="1290" max="1290" width="4.375" style="368" customWidth="1"/>
    <col min="1291" max="1537" width="9" style="368"/>
    <col min="1538" max="1538" width="22.875" style="368" customWidth="1"/>
    <col min="1539" max="1544" width="6.875" style="368" customWidth="1"/>
    <col min="1545" max="1545" width="21.25" style="368" customWidth="1"/>
    <col min="1546" max="1546" width="4.375" style="368" customWidth="1"/>
    <col min="1547" max="1793" width="9" style="368"/>
    <col min="1794" max="1794" width="22.875" style="368" customWidth="1"/>
    <col min="1795" max="1800" width="6.875" style="368" customWidth="1"/>
    <col min="1801" max="1801" width="21.25" style="368" customWidth="1"/>
    <col min="1802" max="1802" width="4.375" style="368" customWidth="1"/>
    <col min="1803" max="2049" width="9" style="368"/>
    <col min="2050" max="2050" width="22.875" style="368" customWidth="1"/>
    <col min="2051" max="2056" width="6.875" style="368" customWidth="1"/>
    <col min="2057" max="2057" width="21.25" style="368" customWidth="1"/>
    <col min="2058" max="2058" width="4.375" style="368" customWidth="1"/>
    <col min="2059" max="2305" width="9" style="368"/>
    <col min="2306" max="2306" width="22.875" style="368" customWidth="1"/>
    <col min="2307" max="2312" width="6.875" style="368" customWidth="1"/>
    <col min="2313" max="2313" width="21.25" style="368" customWidth="1"/>
    <col min="2314" max="2314" width="4.375" style="368" customWidth="1"/>
    <col min="2315" max="2561" width="9" style="368"/>
    <col min="2562" max="2562" width="22.875" style="368" customWidth="1"/>
    <col min="2563" max="2568" width="6.875" style="368" customWidth="1"/>
    <col min="2569" max="2569" width="21.25" style="368" customWidth="1"/>
    <col min="2570" max="2570" width="4.375" style="368" customWidth="1"/>
    <col min="2571" max="2817" width="9" style="368"/>
    <col min="2818" max="2818" width="22.875" style="368" customWidth="1"/>
    <col min="2819" max="2824" width="6.875" style="368" customWidth="1"/>
    <col min="2825" max="2825" width="21.25" style="368" customWidth="1"/>
    <col min="2826" max="2826" width="4.375" style="368" customWidth="1"/>
    <col min="2827" max="3073" width="9" style="368"/>
    <col min="3074" max="3074" width="22.875" style="368" customWidth="1"/>
    <col min="3075" max="3080" width="6.875" style="368" customWidth="1"/>
    <col min="3081" max="3081" width="21.25" style="368" customWidth="1"/>
    <col min="3082" max="3082" width="4.375" style="368" customWidth="1"/>
    <col min="3083" max="3329" width="9" style="368"/>
    <col min="3330" max="3330" width="22.875" style="368" customWidth="1"/>
    <col min="3331" max="3336" width="6.875" style="368" customWidth="1"/>
    <col min="3337" max="3337" width="21.25" style="368" customWidth="1"/>
    <col min="3338" max="3338" width="4.375" style="368" customWidth="1"/>
    <col min="3339" max="3585" width="9" style="368"/>
    <col min="3586" max="3586" width="22.875" style="368" customWidth="1"/>
    <col min="3587" max="3592" width="6.875" style="368" customWidth="1"/>
    <col min="3593" max="3593" width="21.25" style="368" customWidth="1"/>
    <col min="3594" max="3594" width="4.375" style="368" customWidth="1"/>
    <col min="3595" max="3841" width="9" style="368"/>
    <col min="3842" max="3842" width="22.875" style="368" customWidth="1"/>
    <col min="3843" max="3848" width="6.875" style="368" customWidth="1"/>
    <col min="3849" max="3849" width="21.25" style="368" customWidth="1"/>
    <col min="3850" max="3850" width="4.375" style="368" customWidth="1"/>
    <col min="3851" max="4097" width="9" style="368"/>
    <col min="4098" max="4098" width="22.875" style="368" customWidth="1"/>
    <col min="4099" max="4104" width="6.875" style="368" customWidth="1"/>
    <col min="4105" max="4105" width="21.25" style="368" customWidth="1"/>
    <col min="4106" max="4106" width="4.375" style="368" customWidth="1"/>
    <col min="4107" max="4353" width="9" style="368"/>
    <col min="4354" max="4354" width="22.875" style="368" customWidth="1"/>
    <col min="4355" max="4360" width="6.875" style="368" customWidth="1"/>
    <col min="4361" max="4361" width="21.25" style="368" customWidth="1"/>
    <col min="4362" max="4362" width="4.375" style="368" customWidth="1"/>
    <col min="4363" max="4609" width="9" style="368"/>
    <col min="4610" max="4610" width="22.875" style="368" customWidth="1"/>
    <col min="4611" max="4616" width="6.875" style="368" customWidth="1"/>
    <col min="4617" max="4617" width="21.25" style="368" customWidth="1"/>
    <col min="4618" max="4618" width="4.375" style="368" customWidth="1"/>
    <col min="4619" max="4865" width="9" style="368"/>
    <col min="4866" max="4866" width="22.875" style="368" customWidth="1"/>
    <col min="4867" max="4872" width="6.875" style="368" customWidth="1"/>
    <col min="4873" max="4873" width="21.25" style="368" customWidth="1"/>
    <col min="4874" max="4874" width="4.375" style="368" customWidth="1"/>
    <col min="4875" max="5121" width="9" style="368"/>
    <col min="5122" max="5122" width="22.875" style="368" customWidth="1"/>
    <col min="5123" max="5128" width="6.875" style="368" customWidth="1"/>
    <col min="5129" max="5129" width="21.25" style="368" customWidth="1"/>
    <col min="5130" max="5130" width="4.375" style="368" customWidth="1"/>
    <col min="5131" max="5377" width="9" style="368"/>
    <col min="5378" max="5378" width="22.875" style="368" customWidth="1"/>
    <col min="5379" max="5384" width="6.875" style="368" customWidth="1"/>
    <col min="5385" max="5385" width="21.25" style="368" customWidth="1"/>
    <col min="5386" max="5386" width="4.375" style="368" customWidth="1"/>
    <col min="5387" max="5633" width="9" style="368"/>
    <col min="5634" max="5634" width="22.875" style="368" customWidth="1"/>
    <col min="5635" max="5640" width="6.875" style="368" customWidth="1"/>
    <col min="5641" max="5641" width="21.25" style="368" customWidth="1"/>
    <col min="5642" max="5642" width="4.375" style="368" customWidth="1"/>
    <col min="5643" max="5889" width="9" style="368"/>
    <col min="5890" max="5890" width="22.875" style="368" customWidth="1"/>
    <col min="5891" max="5896" width="6.875" style="368" customWidth="1"/>
    <col min="5897" max="5897" width="21.25" style="368" customWidth="1"/>
    <col min="5898" max="5898" width="4.375" style="368" customWidth="1"/>
    <col min="5899" max="6145" width="9" style="368"/>
    <col min="6146" max="6146" width="22.875" style="368" customWidth="1"/>
    <col min="6147" max="6152" width="6.875" style="368" customWidth="1"/>
    <col min="6153" max="6153" width="21.25" style="368" customWidth="1"/>
    <col min="6154" max="6154" width="4.375" style="368" customWidth="1"/>
    <col min="6155" max="6401" width="9" style="368"/>
    <col min="6402" max="6402" width="22.875" style="368" customWidth="1"/>
    <col min="6403" max="6408" width="6.875" style="368" customWidth="1"/>
    <col min="6409" max="6409" width="21.25" style="368" customWidth="1"/>
    <col min="6410" max="6410" width="4.375" style="368" customWidth="1"/>
    <col min="6411" max="6657" width="9" style="368"/>
    <col min="6658" max="6658" width="22.875" style="368" customWidth="1"/>
    <col min="6659" max="6664" width="6.875" style="368" customWidth="1"/>
    <col min="6665" max="6665" width="21.25" style="368" customWidth="1"/>
    <col min="6666" max="6666" width="4.375" style="368" customWidth="1"/>
    <col min="6667" max="6913" width="9" style="368"/>
    <col min="6914" max="6914" width="22.875" style="368" customWidth="1"/>
    <col min="6915" max="6920" width="6.875" style="368" customWidth="1"/>
    <col min="6921" max="6921" width="21.25" style="368" customWidth="1"/>
    <col min="6922" max="6922" width="4.375" style="368" customWidth="1"/>
    <col min="6923" max="7169" width="9" style="368"/>
    <col min="7170" max="7170" width="22.875" style="368" customWidth="1"/>
    <col min="7171" max="7176" width="6.875" style="368" customWidth="1"/>
    <col min="7177" max="7177" width="21.25" style="368" customWidth="1"/>
    <col min="7178" max="7178" width="4.375" style="368" customWidth="1"/>
    <col min="7179" max="7425" width="9" style="368"/>
    <col min="7426" max="7426" width="22.875" style="368" customWidth="1"/>
    <col min="7427" max="7432" width="6.875" style="368" customWidth="1"/>
    <col min="7433" max="7433" width="21.25" style="368" customWidth="1"/>
    <col min="7434" max="7434" width="4.375" style="368" customWidth="1"/>
    <col min="7435" max="7681" width="9" style="368"/>
    <col min="7682" max="7682" width="22.875" style="368" customWidth="1"/>
    <col min="7683" max="7688" width="6.875" style="368" customWidth="1"/>
    <col min="7689" max="7689" width="21.25" style="368" customWidth="1"/>
    <col min="7690" max="7690" width="4.375" style="368" customWidth="1"/>
    <col min="7691" max="7937" width="9" style="368"/>
    <col min="7938" max="7938" width="22.875" style="368" customWidth="1"/>
    <col min="7939" max="7944" width="6.875" style="368" customWidth="1"/>
    <col min="7945" max="7945" width="21.25" style="368" customWidth="1"/>
    <col min="7946" max="7946" width="4.375" style="368" customWidth="1"/>
    <col min="7947" max="8193" width="9" style="368"/>
    <col min="8194" max="8194" width="22.875" style="368" customWidth="1"/>
    <col min="8195" max="8200" width="6.875" style="368" customWidth="1"/>
    <col min="8201" max="8201" width="21.25" style="368" customWidth="1"/>
    <col min="8202" max="8202" width="4.375" style="368" customWidth="1"/>
    <col min="8203" max="8449" width="9" style="368"/>
    <col min="8450" max="8450" width="22.875" style="368" customWidth="1"/>
    <col min="8451" max="8456" width="6.875" style="368" customWidth="1"/>
    <col min="8457" max="8457" width="21.25" style="368" customWidth="1"/>
    <col min="8458" max="8458" width="4.375" style="368" customWidth="1"/>
    <col min="8459" max="8705" width="9" style="368"/>
    <col min="8706" max="8706" width="22.875" style="368" customWidth="1"/>
    <col min="8707" max="8712" width="6.875" style="368" customWidth="1"/>
    <col min="8713" max="8713" width="21.25" style="368" customWidth="1"/>
    <col min="8714" max="8714" width="4.375" style="368" customWidth="1"/>
    <col min="8715" max="8961" width="9" style="368"/>
    <col min="8962" max="8962" width="22.875" style="368" customWidth="1"/>
    <col min="8963" max="8968" width="6.875" style="368" customWidth="1"/>
    <col min="8969" max="8969" width="21.25" style="368" customWidth="1"/>
    <col min="8970" max="8970" width="4.375" style="368" customWidth="1"/>
    <col min="8971" max="9217" width="9" style="368"/>
    <col min="9218" max="9218" width="22.875" style="368" customWidth="1"/>
    <col min="9219" max="9224" width="6.875" style="368" customWidth="1"/>
    <col min="9225" max="9225" width="21.25" style="368" customWidth="1"/>
    <col min="9226" max="9226" width="4.375" style="368" customWidth="1"/>
    <col min="9227" max="9473" width="9" style="368"/>
    <col min="9474" max="9474" width="22.875" style="368" customWidth="1"/>
    <col min="9475" max="9480" width="6.875" style="368" customWidth="1"/>
    <col min="9481" max="9481" width="21.25" style="368" customWidth="1"/>
    <col min="9482" max="9482" width="4.375" style="368" customWidth="1"/>
    <col min="9483" max="9729" width="9" style="368"/>
    <col min="9730" max="9730" width="22.875" style="368" customWidth="1"/>
    <col min="9731" max="9736" width="6.875" style="368" customWidth="1"/>
    <col min="9737" max="9737" width="21.25" style="368" customWidth="1"/>
    <col min="9738" max="9738" width="4.375" style="368" customWidth="1"/>
    <col min="9739" max="9985" width="9" style="368"/>
    <col min="9986" max="9986" width="22.875" style="368" customWidth="1"/>
    <col min="9987" max="9992" width="6.875" style="368" customWidth="1"/>
    <col min="9993" max="9993" width="21.25" style="368" customWidth="1"/>
    <col min="9994" max="9994" width="4.375" style="368" customWidth="1"/>
    <col min="9995" max="10241" width="9" style="368"/>
    <col min="10242" max="10242" width="22.875" style="368" customWidth="1"/>
    <col min="10243" max="10248" width="6.875" style="368" customWidth="1"/>
    <col min="10249" max="10249" width="21.25" style="368" customWidth="1"/>
    <col min="10250" max="10250" width="4.375" style="368" customWidth="1"/>
    <col min="10251" max="10497" width="9" style="368"/>
    <col min="10498" max="10498" width="22.875" style="368" customWidth="1"/>
    <col min="10499" max="10504" width="6.875" style="368" customWidth="1"/>
    <col min="10505" max="10505" width="21.25" style="368" customWidth="1"/>
    <col min="10506" max="10506" width="4.375" style="368" customWidth="1"/>
    <col min="10507" max="10753" width="9" style="368"/>
    <col min="10754" max="10754" width="22.875" style="368" customWidth="1"/>
    <col min="10755" max="10760" width="6.875" style="368" customWidth="1"/>
    <col min="10761" max="10761" width="21.25" style="368" customWidth="1"/>
    <col min="10762" max="10762" width="4.375" style="368" customWidth="1"/>
    <col min="10763" max="11009" width="9" style="368"/>
    <col min="11010" max="11010" width="22.875" style="368" customWidth="1"/>
    <col min="11011" max="11016" width="6.875" style="368" customWidth="1"/>
    <col min="11017" max="11017" width="21.25" style="368" customWidth="1"/>
    <col min="11018" max="11018" width="4.375" style="368" customWidth="1"/>
    <col min="11019" max="11265" width="9" style="368"/>
    <col min="11266" max="11266" width="22.875" style="368" customWidth="1"/>
    <col min="11267" max="11272" width="6.875" style="368" customWidth="1"/>
    <col min="11273" max="11273" width="21.25" style="368" customWidth="1"/>
    <col min="11274" max="11274" width="4.375" style="368" customWidth="1"/>
    <col min="11275" max="11521" width="9" style="368"/>
    <col min="11522" max="11522" width="22.875" style="368" customWidth="1"/>
    <col min="11523" max="11528" width="6.875" style="368" customWidth="1"/>
    <col min="11529" max="11529" width="21.25" style="368" customWidth="1"/>
    <col min="11530" max="11530" width="4.375" style="368" customWidth="1"/>
    <col min="11531" max="11777" width="9" style="368"/>
    <col min="11778" max="11778" width="22.875" style="368" customWidth="1"/>
    <col min="11779" max="11784" width="6.875" style="368" customWidth="1"/>
    <col min="11785" max="11785" width="21.25" style="368" customWidth="1"/>
    <col min="11786" max="11786" width="4.375" style="368" customWidth="1"/>
    <col min="11787" max="12033" width="9" style="368"/>
    <col min="12034" max="12034" width="22.875" style="368" customWidth="1"/>
    <col min="12035" max="12040" width="6.875" style="368" customWidth="1"/>
    <col min="12041" max="12041" width="21.25" style="368" customWidth="1"/>
    <col min="12042" max="12042" width="4.375" style="368" customWidth="1"/>
    <col min="12043" max="12289" width="9" style="368"/>
    <col min="12290" max="12290" width="22.875" style="368" customWidth="1"/>
    <col min="12291" max="12296" width="6.875" style="368" customWidth="1"/>
    <col min="12297" max="12297" width="21.25" style="368" customWidth="1"/>
    <col min="12298" max="12298" width="4.375" style="368" customWidth="1"/>
    <col min="12299" max="12545" width="9" style="368"/>
    <col min="12546" max="12546" width="22.875" style="368" customWidth="1"/>
    <col min="12547" max="12552" width="6.875" style="368" customWidth="1"/>
    <col min="12553" max="12553" width="21.25" style="368" customWidth="1"/>
    <col min="12554" max="12554" width="4.375" style="368" customWidth="1"/>
    <col min="12555" max="12801" width="9" style="368"/>
    <col min="12802" max="12802" width="22.875" style="368" customWidth="1"/>
    <col min="12803" max="12808" width="6.875" style="368" customWidth="1"/>
    <col min="12809" max="12809" width="21.25" style="368" customWidth="1"/>
    <col min="12810" max="12810" width="4.375" style="368" customWidth="1"/>
    <col min="12811" max="13057" width="9" style="368"/>
    <col min="13058" max="13058" width="22.875" style="368" customWidth="1"/>
    <col min="13059" max="13064" width="6.875" style="368" customWidth="1"/>
    <col min="13065" max="13065" width="21.25" style="368" customWidth="1"/>
    <col min="13066" max="13066" width="4.375" style="368" customWidth="1"/>
    <col min="13067" max="13313" width="9" style="368"/>
    <col min="13314" max="13314" width="22.875" style="368" customWidth="1"/>
    <col min="13315" max="13320" width="6.875" style="368" customWidth="1"/>
    <col min="13321" max="13321" width="21.25" style="368" customWidth="1"/>
    <col min="13322" max="13322" width="4.375" style="368" customWidth="1"/>
    <col min="13323" max="13569" width="9" style="368"/>
    <col min="13570" max="13570" width="22.875" style="368" customWidth="1"/>
    <col min="13571" max="13576" width="6.875" style="368" customWidth="1"/>
    <col min="13577" max="13577" width="21.25" style="368" customWidth="1"/>
    <col min="13578" max="13578" width="4.375" style="368" customWidth="1"/>
    <col min="13579" max="13825" width="9" style="368"/>
    <col min="13826" max="13826" width="22.875" style="368" customWidth="1"/>
    <col min="13827" max="13832" width="6.875" style="368" customWidth="1"/>
    <col min="13833" max="13833" width="21.25" style="368" customWidth="1"/>
    <col min="13834" max="13834" width="4.375" style="368" customWidth="1"/>
    <col min="13835" max="14081" width="9" style="368"/>
    <col min="14082" max="14082" width="22.875" style="368" customWidth="1"/>
    <col min="14083" max="14088" width="6.875" style="368" customWidth="1"/>
    <col min="14089" max="14089" width="21.25" style="368" customWidth="1"/>
    <col min="14090" max="14090" width="4.375" style="368" customWidth="1"/>
    <col min="14091" max="14337" width="9" style="368"/>
    <col min="14338" max="14338" width="22.875" style="368" customWidth="1"/>
    <col min="14339" max="14344" width="6.875" style="368" customWidth="1"/>
    <col min="14345" max="14345" width="21.25" style="368" customWidth="1"/>
    <col min="14346" max="14346" width="4.375" style="368" customWidth="1"/>
    <col min="14347" max="14593" width="9" style="368"/>
    <col min="14594" max="14594" width="22.875" style="368" customWidth="1"/>
    <col min="14595" max="14600" width="6.875" style="368" customWidth="1"/>
    <col min="14601" max="14601" width="21.25" style="368" customWidth="1"/>
    <col min="14602" max="14602" width="4.375" style="368" customWidth="1"/>
    <col min="14603" max="14849" width="9" style="368"/>
    <col min="14850" max="14850" width="22.875" style="368" customWidth="1"/>
    <col min="14851" max="14856" width="6.875" style="368" customWidth="1"/>
    <col min="14857" max="14857" width="21.25" style="368" customWidth="1"/>
    <col min="14858" max="14858" width="4.375" style="368" customWidth="1"/>
    <col min="14859" max="15105" width="9" style="368"/>
    <col min="15106" max="15106" width="22.875" style="368" customWidth="1"/>
    <col min="15107" max="15112" width="6.875" style="368" customWidth="1"/>
    <col min="15113" max="15113" width="21.25" style="368" customWidth="1"/>
    <col min="15114" max="15114" width="4.375" style="368" customWidth="1"/>
    <col min="15115" max="15361" width="9" style="368"/>
    <col min="15362" max="15362" width="22.875" style="368" customWidth="1"/>
    <col min="15363" max="15368" width="6.875" style="368" customWidth="1"/>
    <col min="15369" max="15369" width="21.25" style="368" customWidth="1"/>
    <col min="15370" max="15370" width="4.375" style="368" customWidth="1"/>
    <col min="15371" max="15617" width="9" style="368"/>
    <col min="15618" max="15618" width="22.875" style="368" customWidth="1"/>
    <col min="15619" max="15624" width="6.875" style="368" customWidth="1"/>
    <col min="15625" max="15625" width="21.25" style="368" customWidth="1"/>
    <col min="15626" max="15626" width="4.375" style="368" customWidth="1"/>
    <col min="15627" max="15873" width="9" style="368"/>
    <col min="15874" max="15874" width="22.875" style="368" customWidth="1"/>
    <col min="15875" max="15880" width="6.875" style="368" customWidth="1"/>
    <col min="15881" max="15881" width="21.25" style="368" customWidth="1"/>
    <col min="15882" max="15882" width="4.375" style="368" customWidth="1"/>
    <col min="15883" max="16129" width="9" style="368"/>
    <col min="16130" max="16130" width="22.875" style="368" customWidth="1"/>
    <col min="16131" max="16136" width="6.875" style="368" customWidth="1"/>
    <col min="16137" max="16137" width="21.25" style="368" customWidth="1"/>
    <col min="16138" max="16138" width="4.375" style="368" customWidth="1"/>
    <col min="16139" max="16384" width="9" style="368"/>
  </cols>
  <sheetData>
    <row r="1" spans="2:10" ht="21.75" customHeight="1">
      <c r="B1" s="506" t="s">
        <v>667</v>
      </c>
    </row>
    <row r="2" spans="2:10" ht="21.75" customHeight="1">
      <c r="B2" s="404"/>
    </row>
    <row r="3" spans="2:10" ht="21.75" customHeight="1">
      <c r="B3" s="992" t="s">
        <v>949</v>
      </c>
      <c r="C3" s="992"/>
    </row>
    <row r="5" spans="2:10" ht="21.75" customHeight="1">
      <c r="C5" s="992" t="s">
        <v>472</v>
      </c>
      <c r="D5" s="992"/>
      <c r="E5" s="992"/>
      <c r="F5" s="992"/>
      <c r="G5" s="992"/>
      <c r="H5" s="992"/>
      <c r="I5" s="992"/>
    </row>
    <row r="7" spans="2:10" ht="21.75" customHeight="1">
      <c r="G7" s="993" t="s">
        <v>950</v>
      </c>
      <c r="H7" s="993"/>
      <c r="I7" s="993"/>
    </row>
    <row r="9" spans="2:10" ht="21.75" customHeight="1">
      <c r="E9" s="992" t="s">
        <v>473</v>
      </c>
      <c r="F9" s="992"/>
      <c r="G9" s="369"/>
      <c r="H9" s="369"/>
      <c r="I9" s="369"/>
      <c r="J9" s="368" t="s">
        <v>495</v>
      </c>
    </row>
    <row r="10" spans="2:10" ht="21.75" customHeight="1">
      <c r="E10" s="992" t="s">
        <v>474</v>
      </c>
      <c r="F10" s="992"/>
      <c r="G10" s="369"/>
      <c r="H10" s="369"/>
      <c r="I10" s="369"/>
    </row>
    <row r="11" spans="2:10" ht="21.75" customHeight="1">
      <c r="E11" s="992" t="s">
        <v>475</v>
      </c>
      <c r="F11" s="992"/>
      <c r="G11" s="369"/>
      <c r="H11" s="369"/>
      <c r="I11" s="369"/>
    </row>
    <row r="12" spans="2:10" ht="21.75" customHeight="1">
      <c r="E12" s="370" t="s">
        <v>476</v>
      </c>
      <c r="F12" s="370"/>
      <c r="G12" s="369"/>
      <c r="H12" s="369"/>
      <c r="I12" s="369"/>
    </row>
    <row r="13" spans="2:10" ht="21.75" customHeight="1" thickBot="1">
      <c r="E13" s="371"/>
      <c r="F13" s="371"/>
    </row>
    <row r="14" spans="2:10" ht="24" customHeight="1">
      <c r="B14" s="966" t="s">
        <v>477</v>
      </c>
      <c r="C14" s="967"/>
      <c r="D14" s="967"/>
      <c r="E14" s="967"/>
      <c r="F14" s="970" t="s">
        <v>478</v>
      </c>
      <c r="G14" s="971"/>
      <c r="H14" s="971"/>
      <c r="I14" s="972"/>
    </row>
    <row r="15" spans="2:10" ht="24" customHeight="1" thickBot="1">
      <c r="B15" s="968"/>
      <c r="C15" s="969"/>
      <c r="D15" s="969"/>
      <c r="E15" s="969"/>
      <c r="F15" s="942" t="s">
        <v>951</v>
      </c>
      <c r="G15" s="943"/>
      <c r="H15" s="943"/>
      <c r="I15" s="973"/>
    </row>
    <row r="16" spans="2:10" ht="24" customHeight="1">
      <c r="B16" s="970" t="s">
        <v>479</v>
      </c>
      <c r="C16" s="971"/>
      <c r="D16" s="971"/>
      <c r="E16" s="971"/>
      <c r="F16" s="971"/>
      <c r="G16" s="971"/>
      <c r="H16" s="971"/>
      <c r="I16" s="972"/>
    </row>
    <row r="17" spans="2:9" ht="24" customHeight="1">
      <c r="B17" s="974" t="s">
        <v>872</v>
      </c>
      <c r="C17" s="975"/>
      <c r="D17" s="975"/>
      <c r="E17" s="975"/>
      <c r="F17" s="975"/>
      <c r="G17" s="975"/>
      <c r="H17" s="975"/>
      <c r="I17" s="976"/>
    </row>
    <row r="18" spans="2:9" ht="24" customHeight="1">
      <c r="B18" s="977" t="s">
        <v>480</v>
      </c>
      <c r="C18" s="978"/>
      <c r="D18" s="979"/>
      <c r="E18" s="980" t="s">
        <v>481</v>
      </c>
      <c r="F18" s="978"/>
      <c r="G18" s="978"/>
      <c r="H18" s="978"/>
      <c r="I18" s="981"/>
    </row>
    <row r="19" spans="2:9" ht="24" customHeight="1">
      <c r="B19" s="982" t="s">
        <v>871</v>
      </c>
      <c r="C19" s="983"/>
      <c r="D19" s="984"/>
      <c r="E19" s="985" t="s">
        <v>952</v>
      </c>
      <c r="F19" s="986"/>
      <c r="G19" s="986"/>
      <c r="H19" s="986"/>
      <c r="I19" s="987"/>
    </row>
    <row r="20" spans="2:9" ht="24" customHeight="1" thickBot="1">
      <c r="B20" s="988"/>
      <c r="C20" s="953"/>
      <c r="D20" s="989"/>
      <c r="E20" s="985" t="s">
        <v>953</v>
      </c>
      <c r="F20" s="986"/>
      <c r="G20" s="986"/>
      <c r="H20" s="986"/>
      <c r="I20" s="987"/>
    </row>
    <row r="21" spans="2:9" ht="24" customHeight="1">
      <c r="B21" s="405" t="s">
        <v>482</v>
      </c>
      <c r="C21" s="406"/>
      <c r="D21" s="407"/>
      <c r="E21" s="408" t="s">
        <v>483</v>
      </c>
      <c r="F21" s="990">
        <f>支出内訳総括表!C22</f>
        <v>0</v>
      </c>
      <c r="G21" s="990"/>
      <c r="H21" s="990"/>
      <c r="I21" s="991"/>
    </row>
    <row r="22" spans="2:9" ht="24" customHeight="1" thickBot="1">
      <c r="B22" s="942"/>
      <c r="C22" s="943"/>
      <c r="D22" s="944"/>
      <c r="E22" s="372" t="s">
        <v>484</v>
      </c>
      <c r="F22" s="963"/>
      <c r="G22" s="964"/>
      <c r="H22" s="964"/>
      <c r="I22" s="965"/>
    </row>
    <row r="23" spans="2:9" ht="17.25" customHeight="1" thickBot="1">
      <c r="B23" s="953"/>
      <c r="C23" s="953"/>
      <c r="D23" s="953"/>
      <c r="E23" s="953"/>
      <c r="F23" s="953"/>
      <c r="G23" s="953"/>
      <c r="H23" s="953"/>
      <c r="I23" s="953"/>
    </row>
    <row r="24" spans="2:9" ht="19.5" customHeight="1">
      <c r="B24" s="954" t="s">
        <v>485</v>
      </c>
      <c r="C24" s="956" t="s">
        <v>486</v>
      </c>
      <c r="D24" s="957"/>
      <c r="E24" s="958"/>
      <c r="F24" s="956" t="s">
        <v>487</v>
      </c>
      <c r="G24" s="957"/>
      <c r="H24" s="958"/>
      <c r="I24" s="959" t="s">
        <v>488</v>
      </c>
    </row>
    <row r="25" spans="2:9" ht="19.5" customHeight="1" thickBot="1">
      <c r="B25" s="955"/>
      <c r="C25" s="373" t="s">
        <v>489</v>
      </c>
      <c r="D25" s="961" t="s">
        <v>490</v>
      </c>
      <c r="E25" s="962"/>
      <c r="F25" s="373" t="s">
        <v>489</v>
      </c>
      <c r="G25" s="961" t="s">
        <v>490</v>
      </c>
      <c r="H25" s="962"/>
      <c r="I25" s="960"/>
    </row>
    <row r="26" spans="2:9" ht="34.5" customHeight="1">
      <c r="B26" s="644"/>
      <c r="C26" s="374"/>
      <c r="D26" s="949"/>
      <c r="E26" s="950"/>
      <c r="F26" s="374"/>
      <c r="G26" s="951"/>
      <c r="H26" s="950"/>
      <c r="I26" s="375"/>
    </row>
    <row r="27" spans="2:9" ht="34.5" customHeight="1">
      <c r="B27" s="645"/>
      <c r="C27" s="377"/>
      <c r="D27" s="952"/>
      <c r="E27" s="946"/>
      <c r="F27" s="377"/>
      <c r="G27" s="945"/>
      <c r="H27" s="946"/>
      <c r="I27" s="378"/>
    </row>
    <row r="28" spans="2:9" ht="34.5" customHeight="1">
      <c r="B28" s="645"/>
      <c r="C28" s="377"/>
      <c r="D28" s="952"/>
      <c r="E28" s="946"/>
      <c r="F28" s="377"/>
      <c r="G28" s="945"/>
      <c r="H28" s="946"/>
      <c r="I28" s="378"/>
    </row>
    <row r="29" spans="2:9" ht="34.5" customHeight="1">
      <c r="B29" s="376"/>
      <c r="C29" s="377"/>
      <c r="D29" s="945"/>
      <c r="E29" s="946"/>
      <c r="F29" s="377"/>
      <c r="G29" s="945"/>
      <c r="H29" s="946"/>
      <c r="I29" s="378"/>
    </row>
    <row r="30" spans="2:9" ht="34.5" customHeight="1">
      <c r="B30" s="376"/>
      <c r="C30" s="377"/>
      <c r="D30" s="945"/>
      <c r="E30" s="946"/>
      <c r="F30" s="377"/>
      <c r="G30" s="945"/>
      <c r="H30" s="946"/>
      <c r="I30" s="378"/>
    </row>
    <row r="31" spans="2:9" ht="34.5" customHeight="1" thickBot="1">
      <c r="B31" s="379"/>
      <c r="C31" s="380"/>
      <c r="D31" s="947"/>
      <c r="E31" s="948"/>
      <c r="F31" s="380"/>
      <c r="G31" s="947"/>
      <c r="H31" s="948"/>
      <c r="I31" s="381"/>
    </row>
    <row r="32" spans="2:9" ht="16.5" customHeight="1">
      <c r="B32" s="940" t="s">
        <v>873</v>
      </c>
      <c r="C32" s="940"/>
      <c r="D32" s="940"/>
      <c r="E32" s="940"/>
      <c r="F32" s="940"/>
      <c r="G32" s="940"/>
      <c r="H32" s="940"/>
      <c r="I32" s="940"/>
    </row>
    <row r="33" spans="2:9" ht="16.5" customHeight="1">
      <c r="B33" s="941" t="s">
        <v>491</v>
      </c>
      <c r="C33" s="941"/>
      <c r="D33" s="941"/>
      <c r="E33" s="941"/>
      <c r="F33" s="941"/>
      <c r="G33" s="941"/>
      <c r="H33" s="941"/>
      <c r="I33" s="941"/>
    </row>
    <row r="34" spans="2:9" ht="21.75" customHeight="1">
      <c r="B34" s="382"/>
      <c r="C34" s="382"/>
      <c r="D34" s="382"/>
      <c r="E34" s="382"/>
      <c r="F34" s="382"/>
      <c r="G34" s="382"/>
      <c r="H34" s="382"/>
      <c r="I34" s="382"/>
    </row>
    <row r="35" spans="2:9" ht="21.75" customHeight="1">
      <c r="B35" s="383"/>
      <c r="C35"/>
      <c r="D35"/>
      <c r="E35"/>
      <c r="F35"/>
      <c r="G35"/>
      <c r="H35"/>
      <c r="I35"/>
    </row>
    <row r="36" spans="2:9" ht="21.75" customHeight="1">
      <c r="C36"/>
      <c r="D36"/>
      <c r="E36"/>
      <c r="F36"/>
      <c r="G36"/>
      <c r="H36"/>
      <c r="I36"/>
    </row>
    <row r="37" spans="2:9" ht="21.75" customHeight="1">
      <c r="B37" s="383"/>
      <c r="C37"/>
      <c r="D37"/>
      <c r="E37"/>
      <c r="F37"/>
      <c r="G37"/>
      <c r="H37"/>
      <c r="I37"/>
    </row>
    <row r="38" spans="2:9" ht="21.75" customHeight="1">
      <c r="C38"/>
      <c r="D38"/>
      <c r="E38"/>
      <c r="F38"/>
      <c r="G38"/>
      <c r="H38"/>
      <c r="I38"/>
    </row>
    <row r="39" spans="2:9" ht="21.75" customHeight="1">
      <c r="B39" s="383"/>
      <c r="C39"/>
      <c r="D39"/>
      <c r="E39"/>
      <c r="F39"/>
      <c r="G39"/>
      <c r="H39"/>
      <c r="I39"/>
    </row>
    <row r="40" spans="2:9" ht="21.75" customHeight="1">
      <c r="B40" s="383"/>
      <c r="C40"/>
      <c r="D40"/>
      <c r="E40"/>
      <c r="F40"/>
      <c r="G40"/>
      <c r="H40"/>
      <c r="I40"/>
    </row>
    <row r="41" spans="2:9" ht="21.75" customHeight="1">
      <c r="B41" s="383"/>
      <c r="C41"/>
      <c r="D41"/>
      <c r="E41"/>
      <c r="F41"/>
      <c r="G41"/>
      <c r="H41"/>
      <c r="I41"/>
    </row>
    <row r="42" spans="2:9" ht="21.75" customHeight="1">
      <c r="C42"/>
      <c r="D42"/>
      <c r="E42"/>
      <c r="F42"/>
      <c r="G42"/>
      <c r="H42"/>
      <c r="I42"/>
    </row>
    <row r="43" spans="2:9" ht="21.75" customHeight="1">
      <c r="C43"/>
      <c r="D43"/>
      <c r="E43"/>
      <c r="F43"/>
      <c r="G43"/>
      <c r="H43"/>
      <c r="I43"/>
    </row>
    <row r="44" spans="2:9" ht="21.75" customHeight="1">
      <c r="C44"/>
      <c r="D44"/>
      <c r="E44"/>
      <c r="F44"/>
      <c r="G44"/>
      <c r="H44"/>
      <c r="I44"/>
    </row>
    <row r="45" spans="2:9" ht="21.75" customHeight="1">
      <c r="C45"/>
      <c r="D45"/>
      <c r="E45"/>
      <c r="F45"/>
      <c r="G45"/>
      <c r="H45"/>
      <c r="I45"/>
    </row>
  </sheetData>
  <mergeCells count="41">
    <mergeCell ref="E11:F11"/>
    <mergeCell ref="B3:C3"/>
    <mergeCell ref="C5:I5"/>
    <mergeCell ref="G7:I7"/>
    <mergeCell ref="E9:F9"/>
    <mergeCell ref="E10:F10"/>
    <mergeCell ref="F22:I22"/>
    <mergeCell ref="B14:E15"/>
    <mergeCell ref="F14:I14"/>
    <mergeCell ref="F15:I15"/>
    <mergeCell ref="B16:I16"/>
    <mergeCell ref="B17:I17"/>
    <mergeCell ref="B18:D18"/>
    <mergeCell ref="E18:I18"/>
    <mergeCell ref="B19:D19"/>
    <mergeCell ref="E19:I19"/>
    <mergeCell ref="B20:D20"/>
    <mergeCell ref="E20:I20"/>
    <mergeCell ref="F21:I21"/>
    <mergeCell ref="B24:B25"/>
    <mergeCell ref="C24:E24"/>
    <mergeCell ref="F24:H24"/>
    <mergeCell ref="I24:I25"/>
    <mergeCell ref="D25:E25"/>
    <mergeCell ref="G25:H25"/>
    <mergeCell ref="B32:I32"/>
    <mergeCell ref="B33:I33"/>
    <mergeCell ref="B22:D22"/>
    <mergeCell ref="D29:E29"/>
    <mergeCell ref="G29:H29"/>
    <mergeCell ref="D30:E30"/>
    <mergeCell ref="G30:H30"/>
    <mergeCell ref="D31:E31"/>
    <mergeCell ref="G31:H31"/>
    <mergeCell ref="D26:E26"/>
    <mergeCell ref="G26:H26"/>
    <mergeCell ref="D27:E27"/>
    <mergeCell ref="G27:H27"/>
    <mergeCell ref="D28:E28"/>
    <mergeCell ref="G28:H28"/>
    <mergeCell ref="B23:I23"/>
  </mergeCells>
  <phoneticPr fontId="2"/>
  <pageMargins left="0.70866141732283472" right="0.70866141732283472" top="0.74803149606299213" bottom="0.74803149606299213" header="0.31496062992125984" footer="0.31496062992125984"/>
  <pageSetup paperSize="9" scale="99" orientation="portrait" blackAndWhite="1"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V60"/>
  <sheetViews>
    <sheetView view="pageBreakPreview" zoomScaleNormal="100" zoomScaleSheetLayoutView="100" workbookViewId="0">
      <selection activeCell="E5" sqref="E5:L6"/>
    </sheetView>
  </sheetViews>
  <sheetFormatPr defaultRowHeight="13.5"/>
  <cols>
    <col min="1" max="1" width="1.625" style="411" customWidth="1"/>
    <col min="2" max="2" width="1.875" style="411" customWidth="1"/>
    <col min="3" max="3" width="2.125" style="411" customWidth="1"/>
    <col min="4" max="4" width="5.5" style="411" customWidth="1"/>
    <col min="5" max="5" width="4.625" style="411" customWidth="1"/>
    <col min="6" max="16" width="3.25" style="411" customWidth="1"/>
    <col min="17" max="17" width="1.875" style="411" customWidth="1"/>
    <col min="18" max="18" width="8.125" style="411" customWidth="1"/>
    <col min="19" max="19" width="3.5" style="411" customWidth="1"/>
    <col min="20" max="20" width="7.625" style="411" customWidth="1"/>
    <col min="21" max="21" width="11.375" style="411" customWidth="1"/>
    <col min="22" max="22" width="4.125" style="411" customWidth="1"/>
  </cols>
  <sheetData>
    <row r="1" spans="2:22" ht="14.25" thickBot="1"/>
    <row r="2" spans="2:22" ht="24.75" thickBot="1">
      <c r="C2" s="994" t="s">
        <v>496</v>
      </c>
      <c r="D2" s="995"/>
      <c r="E2" s="995"/>
      <c r="F2" s="996"/>
      <c r="G2" s="997"/>
      <c r="H2" s="997"/>
      <c r="I2" s="997"/>
      <c r="J2" s="997"/>
      <c r="K2" s="997"/>
      <c r="L2" s="997"/>
      <c r="M2" s="997"/>
      <c r="N2" s="997"/>
      <c r="O2" s="997"/>
      <c r="P2" s="412" t="s">
        <v>497</v>
      </c>
      <c r="S2" s="413"/>
    </row>
    <row r="5" spans="2:22" ht="21">
      <c r="E5" s="998" t="s">
        <v>498</v>
      </c>
      <c r="F5" s="998"/>
      <c r="G5" s="998"/>
      <c r="H5" s="998"/>
      <c r="I5" s="998"/>
      <c r="J5" s="998"/>
      <c r="K5" s="998"/>
      <c r="L5" s="998"/>
      <c r="M5" s="414"/>
      <c r="U5" s="415" t="str">
        <f>IF(B7="豊田市事業管理者 様","（豊田市上下水道事業用）","")</f>
        <v/>
      </c>
    </row>
    <row r="6" spans="2:22" ht="21">
      <c r="E6" s="998"/>
      <c r="F6" s="998"/>
      <c r="G6" s="998"/>
      <c r="H6" s="998"/>
      <c r="I6" s="998"/>
      <c r="J6" s="998"/>
      <c r="K6" s="998"/>
      <c r="L6" s="998"/>
      <c r="M6" s="414"/>
      <c r="P6" s="999" t="s">
        <v>499</v>
      </c>
      <c r="Q6" s="1000"/>
      <c r="R6" s="416" t="s">
        <v>500</v>
      </c>
      <c r="S6" s="1001" t="s">
        <v>501</v>
      </c>
      <c r="T6" s="1002"/>
      <c r="U6" s="1003"/>
    </row>
    <row r="7" spans="2:22" ht="26.25" thickBot="1">
      <c r="B7" s="1004" t="s">
        <v>502</v>
      </c>
      <c r="C7" s="1004"/>
      <c r="D7" s="1004"/>
      <c r="E7" s="1004"/>
      <c r="F7" s="1004"/>
      <c r="G7" s="1005"/>
      <c r="H7" s="417" t="s">
        <v>503</v>
      </c>
      <c r="I7" s="418"/>
      <c r="J7" s="419" t="s">
        <v>504</v>
      </c>
      <c r="K7" s="1006"/>
      <c r="L7" s="1007"/>
      <c r="M7" s="1007"/>
      <c r="N7" s="1007"/>
      <c r="O7" s="420" t="s">
        <v>497</v>
      </c>
      <c r="P7" s="1008"/>
      <c r="Q7" s="1009"/>
      <c r="R7" s="416" t="s">
        <v>505</v>
      </c>
      <c r="S7" s="1010" t="s">
        <v>506</v>
      </c>
      <c r="T7" s="1010"/>
      <c r="U7" s="1010"/>
    </row>
    <row r="8" spans="2:22" ht="14.25" thickBot="1">
      <c r="B8" s="421" t="s">
        <v>507</v>
      </c>
      <c r="C8" s="1015" t="s">
        <v>541</v>
      </c>
      <c r="D8" s="1015"/>
      <c r="E8" s="1015"/>
      <c r="F8" s="1015"/>
      <c r="G8" s="1015"/>
      <c r="H8" s="422" t="s">
        <v>508</v>
      </c>
      <c r="I8" s="423"/>
      <c r="J8" s="1016" t="s">
        <v>954</v>
      </c>
      <c r="K8" s="1016"/>
      <c r="L8" s="1016"/>
      <c r="M8" s="1016"/>
      <c r="N8" s="1016"/>
      <c r="O8" s="1016"/>
      <c r="P8" s="1016"/>
      <c r="Q8" s="424"/>
      <c r="R8" s="425" t="s">
        <v>509</v>
      </c>
      <c r="S8" s="1017"/>
      <c r="T8" s="1018"/>
      <c r="U8" s="426"/>
    </row>
    <row r="9" spans="2:22">
      <c r="B9" s="427"/>
      <c r="C9" s="428"/>
      <c r="D9" s="428"/>
      <c r="E9" s="428"/>
      <c r="F9" s="428"/>
      <c r="G9" s="428"/>
      <c r="H9" s="428"/>
      <c r="I9" s="428"/>
      <c r="J9" s="428"/>
      <c r="K9" s="428"/>
      <c r="L9" s="428"/>
      <c r="M9" s="428"/>
      <c r="N9" s="428"/>
      <c r="O9" s="428"/>
      <c r="P9" s="428"/>
      <c r="Q9" s="428"/>
      <c r="R9" s="1019" t="s">
        <v>510</v>
      </c>
      <c r="S9" s="1021"/>
      <c r="T9" s="1022"/>
      <c r="U9" s="1023"/>
    </row>
    <row r="10" spans="2:22">
      <c r="B10" s="429"/>
      <c r="C10" s="1027" t="s">
        <v>511</v>
      </c>
      <c r="D10" s="1028"/>
      <c r="E10" s="1029"/>
      <c r="F10" s="430"/>
      <c r="G10" s="431"/>
      <c r="H10" s="432"/>
      <c r="I10" s="430"/>
      <c r="J10" s="431"/>
      <c r="K10" s="432"/>
      <c r="L10" s="430"/>
      <c r="M10" s="431"/>
      <c r="N10" s="432"/>
      <c r="O10" s="430"/>
      <c r="P10" s="433" t="s">
        <v>497</v>
      </c>
      <c r="R10" s="1020"/>
      <c r="S10" s="1024"/>
      <c r="T10" s="1025"/>
      <c r="U10" s="1026"/>
    </row>
    <row r="11" spans="2:22">
      <c r="B11" s="429"/>
      <c r="C11" s="1030"/>
      <c r="D11" s="1031"/>
      <c r="E11" s="1032"/>
      <c r="F11" s="1036" t="str">
        <f>IF(F2="","",IF(F2&lt;1000000000,"",IF(F2&lt;10000000000,"\",RIGHTB(ROUNDDOWN(F2/10000000000,0),1))))</f>
        <v/>
      </c>
      <c r="G11" s="1038" t="str">
        <f>IF(F2="","",IF(F2&lt;100000000,"",IF(F2&lt;1000000000,"\",RIGHTB(ROUNDDOWN(F2/1000000000,0),1))))</f>
        <v/>
      </c>
      <c r="H11" s="1040" t="str">
        <f>IF(F2="","",IF(F2&lt;10000000,"",IF(F2&lt;100000000,"\",RIGHTB(ROUNDDOWN(F2/100000000,0),1))))</f>
        <v/>
      </c>
      <c r="I11" s="1011" t="str">
        <f>IF(F2="","",IF(F2&lt;1000000,"",IF(F2&lt;10000000,"\",RIGHTB(ROUNDDOWN(F2/10000000,0),1))))</f>
        <v/>
      </c>
      <c r="J11" s="1038" t="str">
        <f>IF(F2="","",IF(F2&lt;100000,"",IF(F2&lt;1000000,"\",RIGHTB(ROUNDDOWN(F2/1000000,0),1))))</f>
        <v/>
      </c>
      <c r="K11" s="1040" t="str">
        <f>IF(F2="","",IF(F2&lt;10000,"",IF(F2&lt;100000,"\",RIGHTB(ROUNDDOWN(F2/100000,0),1))))</f>
        <v/>
      </c>
      <c r="L11" s="1011" t="str">
        <f>IF(F2="","",IF(F2&lt;1000,"",IF(F2&lt;10000,"\",RIGHTB(ROUNDDOWN(F2/10000,0),1))))</f>
        <v/>
      </c>
      <c r="M11" s="1038" t="str">
        <f>IF(F2="","",IF(F2&lt;100,"",IF(F2&lt;1000,"\",RIGHTB(ROUNDDOWN(F2/1000,0),1))))</f>
        <v/>
      </c>
      <c r="N11" s="1040" t="str">
        <f>IF(F2="","",IF(F2&lt;10,"",IF(F2&lt;100,"\",RIGHTB(ROUNDDOWN(F2/100,0),1))))</f>
        <v/>
      </c>
      <c r="O11" s="1011" t="str">
        <f>IF(F2="","",IF(F2&lt;1,"",IF(F2&lt;10,"\",RIGHTB(ROUNDDOWN(F2/10,0),1))))</f>
        <v/>
      </c>
      <c r="P11" s="1042" t="str">
        <f>IF(F2="","",IF(F2&lt;1,0,RIGHTB(ROUNDDOWN(F2,0),1)))</f>
        <v/>
      </c>
      <c r="R11" s="434" t="s">
        <v>512</v>
      </c>
      <c r="S11" s="435"/>
      <c r="T11" s="436"/>
      <c r="U11" s="437"/>
    </row>
    <row r="12" spans="2:22">
      <c r="B12" s="429"/>
      <c r="C12" s="1033"/>
      <c r="D12" s="1034"/>
      <c r="E12" s="1035"/>
      <c r="F12" s="1037"/>
      <c r="G12" s="1039"/>
      <c r="H12" s="1041"/>
      <c r="I12" s="1012"/>
      <c r="J12" s="1039"/>
      <c r="K12" s="1041"/>
      <c r="L12" s="1012"/>
      <c r="M12" s="1039"/>
      <c r="N12" s="1041"/>
      <c r="O12" s="1012"/>
      <c r="P12" s="1043"/>
      <c r="R12" s="1044" t="s">
        <v>513</v>
      </c>
      <c r="S12" s="1045"/>
      <c r="T12" s="1045"/>
      <c r="U12" s="1046"/>
      <c r="V12" s="1067" t="s">
        <v>514</v>
      </c>
    </row>
    <row r="13" spans="2:22">
      <c r="B13" s="429"/>
      <c r="C13" s="1068" t="s">
        <v>515</v>
      </c>
      <c r="D13" s="1068"/>
      <c r="R13" s="1047"/>
      <c r="S13" s="1048"/>
      <c r="T13" s="1048"/>
      <c r="U13" s="1049"/>
      <c r="V13" s="1067"/>
    </row>
    <row r="14" spans="2:22">
      <c r="B14" s="429"/>
      <c r="C14" s="1069"/>
      <c r="D14" s="1069"/>
      <c r="R14" s="1070"/>
      <c r="S14" s="1071"/>
      <c r="T14" s="1071"/>
      <c r="U14" s="1072"/>
      <c r="V14" s="1067"/>
    </row>
    <row r="15" spans="2:22">
      <c r="B15" s="429"/>
      <c r="C15" s="1013" t="s">
        <v>540</v>
      </c>
      <c r="D15" s="1013"/>
      <c r="E15" s="1013"/>
      <c r="F15" s="1013"/>
      <c r="G15" s="1013"/>
      <c r="H15" s="1013"/>
      <c r="I15" s="1013"/>
      <c r="J15" s="1013"/>
      <c r="K15" s="1013"/>
      <c r="L15" s="1013"/>
      <c r="M15" s="1013"/>
      <c r="N15" s="1013"/>
      <c r="O15" s="1013"/>
      <c r="P15" s="1013"/>
      <c r="R15" s="1070"/>
      <c r="S15" s="1071"/>
      <c r="T15" s="1071"/>
      <c r="U15" s="1072"/>
      <c r="V15" s="1067"/>
    </row>
    <row r="16" spans="2:22">
      <c r="B16" s="429"/>
      <c r="C16" s="1013"/>
      <c r="D16" s="1013"/>
      <c r="E16" s="1013"/>
      <c r="F16" s="1013"/>
      <c r="G16" s="1013"/>
      <c r="H16" s="1013"/>
      <c r="I16" s="1013"/>
      <c r="J16" s="1013"/>
      <c r="K16" s="1013"/>
      <c r="L16" s="1013"/>
      <c r="M16" s="1013"/>
      <c r="N16" s="1013"/>
      <c r="O16" s="1013"/>
      <c r="P16" s="1013"/>
      <c r="R16" s="1073"/>
      <c r="S16" s="1074"/>
      <c r="T16" s="1074"/>
      <c r="U16" s="1075"/>
      <c r="V16" s="1067"/>
    </row>
    <row r="17" spans="2:22">
      <c r="B17" s="429"/>
      <c r="C17" s="1013">
        <f>補助金交付申請入力シート!C27</f>
        <v>0</v>
      </c>
      <c r="D17" s="1013"/>
      <c r="E17" s="1013"/>
      <c r="F17" s="1013"/>
      <c r="G17" s="1013"/>
      <c r="H17" s="1013"/>
      <c r="I17" s="1013"/>
      <c r="J17" s="1013"/>
      <c r="K17" s="1013"/>
      <c r="L17" s="1013"/>
      <c r="M17" s="1013"/>
      <c r="N17" s="1013"/>
      <c r="O17" s="1013"/>
      <c r="P17" s="1013"/>
      <c r="R17" s="1076" t="s">
        <v>516</v>
      </c>
      <c r="S17" s="1077"/>
      <c r="T17" s="1077"/>
      <c r="U17" s="1078"/>
      <c r="V17" s="1067"/>
    </row>
    <row r="18" spans="2:22" ht="15">
      <c r="B18" s="438"/>
      <c r="C18" s="1014"/>
      <c r="D18" s="1014"/>
      <c r="E18" s="1014"/>
      <c r="F18" s="1014"/>
      <c r="G18" s="1014"/>
      <c r="H18" s="1014"/>
      <c r="I18" s="1014"/>
      <c r="J18" s="1014"/>
      <c r="K18" s="1014"/>
      <c r="L18" s="1014"/>
      <c r="M18" s="1014"/>
      <c r="N18" s="1014"/>
      <c r="O18" s="1014"/>
      <c r="P18" s="1014"/>
      <c r="Q18" s="439"/>
      <c r="R18" s="500" t="s">
        <v>542</v>
      </c>
      <c r="S18" s="501" t="s">
        <v>517</v>
      </c>
      <c r="T18" s="1079"/>
      <c r="U18" s="1080"/>
      <c r="V18" s="1067"/>
    </row>
    <row r="19" spans="2:22">
      <c r="B19" s="429"/>
      <c r="C19" s="440" t="s">
        <v>518</v>
      </c>
      <c r="Q19" s="441"/>
      <c r="R19" s="1081" t="s">
        <v>519</v>
      </c>
      <c r="S19" s="1082"/>
      <c r="T19" s="1082"/>
      <c r="U19" s="1083"/>
      <c r="V19" s="1067"/>
    </row>
    <row r="20" spans="2:22">
      <c r="B20" s="429"/>
      <c r="C20" s="1056" t="s">
        <v>520</v>
      </c>
      <c r="D20" s="1056"/>
      <c r="E20" s="1057"/>
      <c r="F20" s="1057"/>
      <c r="G20" s="1057"/>
      <c r="J20" s="442" t="s">
        <v>521</v>
      </c>
      <c r="K20" s="1058" t="str">
        <f>'補助金申請書（当初）様式１'!AU16</f>
        <v/>
      </c>
      <c r="L20" s="1058"/>
      <c r="M20" s="1058"/>
      <c r="N20" s="1058"/>
      <c r="O20" s="1058"/>
      <c r="P20" s="443" t="s">
        <v>522</v>
      </c>
      <c r="Q20" s="444"/>
      <c r="R20" s="1059" t="str">
        <f>'補助金申請書（当初）様式１'!AU10</f>
        <v>　</v>
      </c>
      <c r="S20" s="1060"/>
      <c r="T20" s="1060"/>
      <c r="U20" s="1061"/>
      <c r="V20" s="1067"/>
    </row>
    <row r="21" spans="2:22">
      <c r="B21" s="429"/>
      <c r="Q21" s="444"/>
      <c r="R21" s="1059"/>
      <c r="S21" s="1060"/>
      <c r="T21" s="1060"/>
      <c r="U21" s="1061"/>
      <c r="V21" s="1067"/>
    </row>
    <row r="22" spans="2:22">
      <c r="B22" s="429"/>
      <c r="C22" s="1056" t="s">
        <v>523</v>
      </c>
      <c r="D22" s="1056"/>
      <c r="E22" s="1062" t="str">
        <f>'補助金申請書（当初）様式１'!AU8</f>
        <v/>
      </c>
      <c r="F22" s="1062"/>
      <c r="G22" s="1062"/>
      <c r="H22" s="1062"/>
      <c r="I22" s="1062"/>
      <c r="J22" s="1062"/>
      <c r="K22" s="1062"/>
      <c r="L22" s="1062"/>
      <c r="M22" s="1062"/>
      <c r="N22" s="1062"/>
      <c r="O22" s="1062"/>
      <c r="P22" s="1062"/>
      <c r="Q22" s="444"/>
      <c r="R22" s="1063" t="str">
        <f>'補助金申請書（当初）様式１'!AU12</f>
        <v>　</v>
      </c>
      <c r="S22" s="1064"/>
      <c r="T22" s="1064"/>
      <c r="U22" s="1065"/>
      <c r="V22" s="1067"/>
    </row>
    <row r="23" spans="2:22">
      <c r="B23" s="429"/>
      <c r="E23" s="1066"/>
      <c r="F23" s="1066"/>
      <c r="G23" s="1066"/>
      <c r="H23" s="1066"/>
      <c r="I23" s="1066"/>
      <c r="J23" s="1066"/>
      <c r="K23" s="1066"/>
      <c r="L23" s="1066"/>
      <c r="M23" s="1066"/>
      <c r="N23" s="1066"/>
      <c r="O23" s="1066"/>
      <c r="P23" s="1066"/>
      <c r="Q23" s="444"/>
      <c r="R23" s="1063"/>
      <c r="S23" s="1064"/>
      <c r="T23" s="1064"/>
      <c r="U23" s="1065"/>
      <c r="V23" s="1067"/>
    </row>
    <row r="24" spans="2:22" ht="14.25" thickBot="1">
      <c r="B24" s="429"/>
      <c r="E24" s="1094"/>
      <c r="F24" s="1094"/>
      <c r="G24" s="1094"/>
      <c r="H24" s="1094"/>
      <c r="I24" s="1094"/>
      <c r="J24" s="1094"/>
      <c r="K24" s="1094"/>
      <c r="L24" s="1094"/>
      <c r="M24" s="1094"/>
      <c r="N24" s="1094"/>
      <c r="O24" s="1094"/>
      <c r="P24" s="1094"/>
      <c r="Q24" s="444"/>
      <c r="R24" s="445"/>
      <c r="S24" s="446"/>
      <c r="T24" s="446"/>
      <c r="U24" s="447"/>
      <c r="V24" s="1067"/>
    </row>
    <row r="25" spans="2:22" ht="14.25">
      <c r="B25" s="429"/>
      <c r="C25" s="1056" t="s">
        <v>524</v>
      </c>
      <c r="D25" s="1056"/>
      <c r="E25" s="1095" t="str">
        <f>'補助金申請書（当初）様式１'!AU12</f>
        <v>　</v>
      </c>
      <c r="F25" s="1095"/>
      <c r="G25" s="1095"/>
      <c r="H25" s="1095"/>
      <c r="I25" s="1095"/>
      <c r="J25" s="1095"/>
      <c r="K25" s="1095"/>
      <c r="L25" s="1095"/>
      <c r="M25" s="1095"/>
      <c r="N25" s="1095"/>
      <c r="O25" s="1096" t="s">
        <v>525</v>
      </c>
      <c r="P25" s="1096"/>
      <c r="Q25" s="448"/>
      <c r="R25" s="449" t="s">
        <v>955</v>
      </c>
      <c r="S25" s="450"/>
      <c r="T25" s="450"/>
      <c r="U25" s="451"/>
      <c r="V25" s="1067"/>
    </row>
    <row r="26" spans="2:22">
      <c r="B26" s="429"/>
      <c r="E26" s="1066"/>
      <c r="F26" s="1066"/>
      <c r="G26" s="1066"/>
      <c r="H26" s="1066"/>
      <c r="I26" s="1066"/>
      <c r="J26" s="1066"/>
      <c r="K26" s="1066"/>
      <c r="L26" s="1066"/>
      <c r="M26" s="1066"/>
      <c r="N26" s="1066"/>
      <c r="O26" s="1066"/>
      <c r="P26" s="1066"/>
      <c r="Q26" s="448"/>
      <c r="R26" s="429"/>
      <c r="S26" s="448"/>
      <c r="T26" s="448"/>
      <c r="U26" s="444"/>
      <c r="V26" s="1050" t="s">
        <v>526</v>
      </c>
    </row>
    <row r="27" spans="2:22" ht="14.25" thickBot="1">
      <c r="B27" s="452"/>
      <c r="C27" s="446"/>
      <c r="D27" s="453" t="s">
        <v>527</v>
      </c>
      <c r="E27" s="446"/>
      <c r="F27" s="446"/>
      <c r="G27" s="446"/>
      <c r="H27" s="446"/>
      <c r="I27" s="446"/>
      <c r="J27" s="446"/>
      <c r="K27" s="446"/>
      <c r="L27" s="446"/>
      <c r="M27" s="446"/>
      <c r="N27" s="446"/>
      <c r="O27" s="446"/>
      <c r="P27" s="446"/>
      <c r="Q27" s="446"/>
      <c r="R27" s="429"/>
      <c r="S27" s="448"/>
      <c r="T27" s="448"/>
      <c r="U27" s="444"/>
      <c r="V27" s="1050"/>
    </row>
    <row r="28" spans="2:22">
      <c r="B28" s="1051" t="s">
        <v>528</v>
      </c>
      <c r="C28" s="1052"/>
      <c r="D28" s="1052"/>
      <c r="E28" s="1053"/>
      <c r="F28" s="1053"/>
      <c r="G28" s="1053"/>
      <c r="H28" s="1053"/>
      <c r="I28" s="1053"/>
      <c r="J28" s="1053"/>
      <c r="K28" s="1053"/>
      <c r="L28" s="1053"/>
      <c r="M28" s="1053"/>
      <c r="N28" s="1054" t="s">
        <v>529</v>
      </c>
      <c r="O28" s="1054"/>
      <c r="P28" s="1054"/>
      <c r="Q28" s="1055"/>
      <c r="R28" s="454" t="s">
        <v>530</v>
      </c>
      <c r="S28" s="455"/>
      <c r="T28" s="455"/>
      <c r="U28" s="456" t="s">
        <v>531</v>
      </c>
      <c r="V28" s="1050"/>
    </row>
    <row r="35" spans="1:22">
      <c r="A35" s="457"/>
      <c r="B35" s="457"/>
      <c r="C35" s="457"/>
      <c r="D35" s="457"/>
      <c r="E35" s="457"/>
      <c r="F35" s="457"/>
      <c r="G35" s="457"/>
      <c r="H35" s="457"/>
      <c r="I35" s="457"/>
      <c r="J35" s="457"/>
      <c r="K35" s="457"/>
      <c r="L35" s="457"/>
      <c r="M35" s="457"/>
      <c r="N35" s="457"/>
      <c r="O35" s="457"/>
      <c r="P35" s="457"/>
      <c r="Q35" s="457"/>
      <c r="R35" s="457"/>
      <c r="S35" s="457"/>
      <c r="T35" s="457"/>
      <c r="U35" s="457"/>
      <c r="V35" s="457"/>
    </row>
    <row r="36" spans="1:22" ht="21">
      <c r="A36" s="457"/>
      <c r="B36" s="457"/>
      <c r="C36" s="457"/>
      <c r="D36" s="457"/>
      <c r="E36" s="1084" t="s">
        <v>498</v>
      </c>
      <c r="F36" s="1084"/>
      <c r="G36" s="1084"/>
      <c r="H36" s="1084"/>
      <c r="I36" s="1084"/>
      <c r="J36" s="1084"/>
      <c r="K36" s="1084"/>
      <c r="L36" s="1084"/>
      <c r="M36" s="458"/>
      <c r="N36" s="457"/>
      <c r="O36" s="457"/>
      <c r="P36" s="457"/>
      <c r="Q36" s="457"/>
      <c r="R36" s="457"/>
      <c r="S36" s="457"/>
      <c r="T36" s="457"/>
      <c r="U36" s="415" t="str">
        <f>IF(B38="豊田市事業管理者 様","（豊田市上下水道事業用）","")</f>
        <v/>
      </c>
      <c r="V36" s="457"/>
    </row>
    <row r="37" spans="1:22" ht="21">
      <c r="A37" s="457"/>
      <c r="B37" s="457"/>
      <c r="C37" s="457"/>
      <c r="D37" s="457"/>
      <c r="E37" s="1084"/>
      <c r="F37" s="1084"/>
      <c r="G37" s="1084"/>
      <c r="H37" s="1084"/>
      <c r="I37" s="1084"/>
      <c r="J37" s="1084"/>
      <c r="K37" s="1084"/>
      <c r="L37" s="1084"/>
      <c r="M37" s="458"/>
      <c r="N37" s="457"/>
      <c r="O37" s="457"/>
      <c r="P37" s="1085" t="s">
        <v>499</v>
      </c>
      <c r="Q37" s="1086"/>
      <c r="R37" s="459" t="s">
        <v>500</v>
      </c>
      <c r="S37" s="1001" t="s">
        <v>532</v>
      </c>
      <c r="T37" s="1002"/>
      <c r="U37" s="1003"/>
      <c r="V37" s="457"/>
    </row>
    <row r="38" spans="1:22" ht="26.25" thickBot="1">
      <c r="A38" s="457"/>
      <c r="B38" s="1087" t="str">
        <f>B7</f>
        <v>豊 田 市 長　様</v>
      </c>
      <c r="C38" s="1087"/>
      <c r="D38" s="1087"/>
      <c r="E38" s="1087"/>
      <c r="F38" s="1087"/>
      <c r="G38" s="1088"/>
      <c r="H38" s="460" t="s">
        <v>503</v>
      </c>
      <c r="I38" s="461"/>
      <c r="J38" s="462" t="s">
        <v>504</v>
      </c>
      <c r="K38" s="1089"/>
      <c r="L38" s="1090"/>
      <c r="M38" s="1090"/>
      <c r="N38" s="1090"/>
      <c r="O38" s="463" t="s">
        <v>497</v>
      </c>
      <c r="P38" s="1091"/>
      <c r="Q38" s="1092"/>
      <c r="R38" s="459" t="s">
        <v>505</v>
      </c>
      <c r="S38" s="1093" t="s">
        <v>533</v>
      </c>
      <c r="T38" s="1093"/>
      <c r="U38" s="1093"/>
      <c r="V38" s="457"/>
    </row>
    <row r="39" spans="1:22" ht="14.25" thickBot="1">
      <c r="A39" s="457"/>
      <c r="B39" s="421" t="s">
        <v>534</v>
      </c>
      <c r="C39" s="1097" t="str">
        <f>C8</f>
        <v>文化財</v>
      </c>
      <c r="D39" s="1097"/>
      <c r="E39" s="1097"/>
      <c r="F39" s="1097"/>
      <c r="G39" s="1097"/>
      <c r="H39" s="422" t="s">
        <v>508</v>
      </c>
      <c r="I39" s="464"/>
      <c r="J39" s="1016" t="str">
        <f>J8</f>
        <v>令和　　年　　月　　日</v>
      </c>
      <c r="K39" s="1016"/>
      <c r="L39" s="1016"/>
      <c r="M39" s="1016"/>
      <c r="N39" s="1016"/>
      <c r="O39" s="1016"/>
      <c r="P39" s="1016"/>
      <c r="Q39" s="465"/>
      <c r="R39" s="466" t="s">
        <v>509</v>
      </c>
      <c r="S39" s="1098"/>
      <c r="T39" s="1099"/>
      <c r="U39" s="467"/>
      <c r="V39" s="457"/>
    </row>
    <row r="40" spans="1:22">
      <c r="A40" s="457"/>
      <c r="B40" s="468"/>
      <c r="C40" s="469"/>
      <c r="D40" s="469"/>
      <c r="E40" s="469"/>
      <c r="F40" s="469"/>
      <c r="G40" s="469"/>
      <c r="H40" s="469"/>
      <c r="I40" s="469"/>
      <c r="J40" s="469"/>
      <c r="K40" s="469"/>
      <c r="L40" s="469"/>
      <c r="M40" s="469"/>
      <c r="N40" s="469"/>
      <c r="O40" s="469"/>
      <c r="P40" s="469"/>
      <c r="Q40" s="469"/>
      <c r="R40" s="1100" t="s">
        <v>510</v>
      </c>
      <c r="S40" s="1102"/>
      <c r="T40" s="1103"/>
      <c r="U40" s="1104"/>
      <c r="V40" s="457"/>
    </row>
    <row r="41" spans="1:22">
      <c r="A41" s="457"/>
      <c r="B41" s="470"/>
      <c r="C41" s="1027" t="s">
        <v>511</v>
      </c>
      <c r="D41" s="1028"/>
      <c r="E41" s="1029"/>
      <c r="F41" s="471"/>
      <c r="G41" s="472"/>
      <c r="H41" s="473"/>
      <c r="I41" s="471"/>
      <c r="J41" s="472"/>
      <c r="K41" s="473"/>
      <c r="L41" s="471"/>
      <c r="M41" s="472"/>
      <c r="N41" s="473"/>
      <c r="O41" s="471"/>
      <c r="P41" s="474" t="s">
        <v>497</v>
      </c>
      <c r="Q41" s="457"/>
      <c r="R41" s="1101"/>
      <c r="S41" s="1105"/>
      <c r="T41" s="1106"/>
      <c r="U41" s="1107"/>
      <c r="V41" s="457"/>
    </row>
    <row r="42" spans="1:22">
      <c r="A42" s="457"/>
      <c r="B42" s="470"/>
      <c r="C42" s="1030"/>
      <c r="D42" s="1031"/>
      <c r="E42" s="1032"/>
      <c r="F42" s="1036" t="str">
        <f>F11</f>
        <v/>
      </c>
      <c r="G42" s="1038" t="str">
        <f>G11</f>
        <v/>
      </c>
      <c r="H42" s="1040" t="str">
        <f t="shared" ref="H42:O42" si="0">H11</f>
        <v/>
      </c>
      <c r="I42" s="1011" t="str">
        <f t="shared" si="0"/>
        <v/>
      </c>
      <c r="J42" s="1038" t="str">
        <f t="shared" si="0"/>
        <v/>
      </c>
      <c r="K42" s="1040" t="str">
        <f t="shared" si="0"/>
        <v/>
      </c>
      <c r="L42" s="1011" t="str">
        <f t="shared" si="0"/>
        <v/>
      </c>
      <c r="M42" s="1038" t="str">
        <f t="shared" si="0"/>
        <v/>
      </c>
      <c r="N42" s="1040" t="str">
        <f t="shared" si="0"/>
        <v/>
      </c>
      <c r="O42" s="1011" t="str">
        <f t="shared" si="0"/>
        <v/>
      </c>
      <c r="P42" s="1042" t="str">
        <f>P11</f>
        <v/>
      </c>
      <c r="Q42" s="457"/>
      <c r="R42" s="475" t="s">
        <v>512</v>
      </c>
      <c r="S42" s="476"/>
      <c r="T42" s="477"/>
      <c r="U42" s="478"/>
      <c r="V42" s="457"/>
    </row>
    <row r="43" spans="1:22">
      <c r="A43" s="457"/>
      <c r="B43" s="470"/>
      <c r="C43" s="1033"/>
      <c r="D43" s="1034"/>
      <c r="E43" s="1035"/>
      <c r="F43" s="1037"/>
      <c r="G43" s="1039"/>
      <c r="H43" s="1041"/>
      <c r="I43" s="1012"/>
      <c r="J43" s="1039"/>
      <c r="K43" s="1041"/>
      <c r="L43" s="1012"/>
      <c r="M43" s="1039"/>
      <c r="N43" s="1041"/>
      <c r="O43" s="1012"/>
      <c r="P43" s="1043"/>
      <c r="Q43" s="457"/>
      <c r="R43" s="1135" t="s">
        <v>513</v>
      </c>
      <c r="S43" s="1136"/>
      <c r="T43" s="1136"/>
      <c r="U43" s="1137"/>
      <c r="V43" s="1112" t="s">
        <v>514</v>
      </c>
    </row>
    <row r="44" spans="1:22">
      <c r="A44" s="457"/>
      <c r="B44" s="470"/>
      <c r="C44" s="1141" t="s">
        <v>515</v>
      </c>
      <c r="D44" s="1141"/>
      <c r="E44" s="457"/>
      <c r="F44" s="457"/>
      <c r="G44" s="457"/>
      <c r="H44" s="457"/>
      <c r="I44" s="457"/>
      <c r="J44" s="457"/>
      <c r="K44" s="457"/>
      <c r="L44" s="457"/>
      <c r="M44" s="457"/>
      <c r="N44" s="457"/>
      <c r="O44" s="457"/>
      <c r="P44" s="457"/>
      <c r="Q44" s="457"/>
      <c r="R44" s="1138"/>
      <c r="S44" s="1139"/>
      <c r="T44" s="1139"/>
      <c r="U44" s="1140"/>
      <c r="V44" s="1112"/>
    </row>
    <row r="45" spans="1:22">
      <c r="A45" s="457"/>
      <c r="B45" s="470"/>
      <c r="C45" s="1142"/>
      <c r="D45" s="1142"/>
      <c r="E45" s="457"/>
      <c r="F45" s="457"/>
      <c r="G45" s="457"/>
      <c r="H45" s="457"/>
      <c r="I45" s="457"/>
      <c r="J45" s="457"/>
      <c r="K45" s="457"/>
      <c r="L45" s="457"/>
      <c r="M45" s="457"/>
      <c r="N45" s="457"/>
      <c r="O45" s="457"/>
      <c r="P45" s="457"/>
      <c r="Q45" s="457"/>
      <c r="R45" s="1143" t="str">
        <f>IF(R14="","",R14)</f>
        <v/>
      </c>
      <c r="S45" s="1144"/>
      <c r="T45" s="1144"/>
      <c r="U45" s="1145"/>
      <c r="V45" s="1112"/>
    </row>
    <row r="46" spans="1:22">
      <c r="A46" s="457"/>
      <c r="B46" s="470"/>
      <c r="C46" s="1113" t="str">
        <f>C15</f>
        <v>豊田市伝統的建造物群保存地区補助金</v>
      </c>
      <c r="D46" s="1113"/>
      <c r="E46" s="1113"/>
      <c r="F46" s="1113"/>
      <c r="G46" s="1113"/>
      <c r="H46" s="1113"/>
      <c r="I46" s="1113"/>
      <c r="J46" s="1113"/>
      <c r="K46" s="1113"/>
      <c r="L46" s="1113"/>
      <c r="M46" s="1113"/>
      <c r="N46" s="1113"/>
      <c r="O46" s="1113"/>
      <c r="P46" s="1113"/>
      <c r="Q46" s="457"/>
      <c r="R46" s="1143"/>
      <c r="S46" s="1144"/>
      <c r="T46" s="1144"/>
      <c r="U46" s="1145"/>
      <c r="V46" s="1112"/>
    </row>
    <row r="47" spans="1:22">
      <c r="A47" s="457"/>
      <c r="B47" s="470"/>
      <c r="C47" s="1113"/>
      <c r="D47" s="1113"/>
      <c r="E47" s="1113"/>
      <c r="F47" s="1113"/>
      <c r="G47" s="1113"/>
      <c r="H47" s="1113"/>
      <c r="I47" s="1113"/>
      <c r="J47" s="1113"/>
      <c r="K47" s="1113"/>
      <c r="L47" s="1113"/>
      <c r="M47" s="1113"/>
      <c r="N47" s="1113"/>
      <c r="O47" s="1113"/>
      <c r="P47" s="1113"/>
      <c r="Q47" s="457"/>
      <c r="R47" s="1115" t="str">
        <f>IF(R16="","",R16)</f>
        <v/>
      </c>
      <c r="S47" s="1116"/>
      <c r="T47" s="1116"/>
      <c r="U47" s="1117"/>
      <c r="V47" s="1112"/>
    </row>
    <row r="48" spans="1:22">
      <c r="A48" s="457"/>
      <c r="B48" s="470"/>
      <c r="C48" s="1113"/>
      <c r="D48" s="1113"/>
      <c r="E48" s="1113"/>
      <c r="F48" s="1113"/>
      <c r="G48" s="1113"/>
      <c r="H48" s="1113"/>
      <c r="I48" s="1113"/>
      <c r="J48" s="1113"/>
      <c r="K48" s="1113"/>
      <c r="L48" s="1113"/>
      <c r="M48" s="1113"/>
      <c r="N48" s="1113"/>
      <c r="O48" s="1113"/>
      <c r="P48" s="1113"/>
      <c r="Q48" s="457"/>
      <c r="R48" s="1118" t="s">
        <v>516</v>
      </c>
      <c r="S48" s="1119"/>
      <c r="T48" s="1119"/>
      <c r="U48" s="1120"/>
      <c r="V48" s="1112"/>
    </row>
    <row r="49" spans="1:22" ht="15">
      <c r="A49" s="457"/>
      <c r="B49" s="479"/>
      <c r="C49" s="1114"/>
      <c r="D49" s="1114"/>
      <c r="E49" s="1114"/>
      <c r="F49" s="1114"/>
      <c r="G49" s="1114"/>
      <c r="H49" s="1114"/>
      <c r="I49" s="1114"/>
      <c r="J49" s="1114"/>
      <c r="K49" s="1114"/>
      <c r="L49" s="1114"/>
      <c r="M49" s="1114"/>
      <c r="N49" s="1114"/>
      <c r="O49" s="1114"/>
      <c r="P49" s="1114"/>
      <c r="Q49" s="480"/>
      <c r="R49" s="481" t="str">
        <f>R18</f>
        <v>普通</v>
      </c>
      <c r="S49" s="482" t="s">
        <v>535</v>
      </c>
      <c r="T49" s="1121" t="str">
        <f>IF(T18="","",T18)</f>
        <v/>
      </c>
      <c r="U49" s="1122"/>
      <c r="V49" s="1112"/>
    </row>
    <row r="50" spans="1:22">
      <c r="A50" s="457"/>
      <c r="B50" s="470"/>
      <c r="C50" s="483" t="s">
        <v>518</v>
      </c>
      <c r="D50" s="457"/>
      <c r="E50" s="457"/>
      <c r="F50" s="457"/>
      <c r="G50" s="457"/>
      <c r="H50" s="457"/>
      <c r="I50" s="457"/>
      <c r="J50" s="457"/>
      <c r="K50" s="457"/>
      <c r="L50" s="457"/>
      <c r="M50" s="457"/>
      <c r="N50" s="457"/>
      <c r="O50" s="457"/>
      <c r="P50" s="457"/>
      <c r="Q50" s="484"/>
      <c r="R50" s="1123" t="s">
        <v>519</v>
      </c>
      <c r="S50" s="1124"/>
      <c r="T50" s="1124"/>
      <c r="U50" s="1125"/>
      <c r="V50" s="1112"/>
    </row>
    <row r="51" spans="1:22">
      <c r="A51" s="457"/>
      <c r="B51" s="470"/>
      <c r="C51" s="1109" t="s">
        <v>520</v>
      </c>
      <c r="D51" s="1109"/>
      <c r="E51" s="1126" t="str">
        <f>IF(E20=0,"",E20)</f>
        <v/>
      </c>
      <c r="F51" s="1126"/>
      <c r="G51" s="1126"/>
      <c r="H51" s="457"/>
      <c r="I51" s="457"/>
      <c r="J51" s="485" t="s">
        <v>521</v>
      </c>
      <c r="K51" s="1127" t="str">
        <f>K20</f>
        <v/>
      </c>
      <c r="L51" s="1127"/>
      <c r="M51" s="1127"/>
      <c r="N51" s="1127"/>
      <c r="O51" s="1127"/>
      <c r="P51" s="486" t="s">
        <v>536</v>
      </c>
      <c r="Q51" s="487"/>
      <c r="R51" s="1128" t="str">
        <f>IF(R20="","",R20)</f>
        <v>　</v>
      </c>
      <c r="S51" s="1129"/>
      <c r="T51" s="1129"/>
      <c r="U51" s="1130"/>
      <c r="V51" s="1112"/>
    </row>
    <row r="52" spans="1:22">
      <c r="A52" s="457"/>
      <c r="B52" s="470"/>
      <c r="C52" s="457"/>
      <c r="D52" s="457"/>
      <c r="E52" s="457"/>
      <c r="F52" s="457"/>
      <c r="G52" s="457"/>
      <c r="H52" s="457"/>
      <c r="I52" s="457"/>
      <c r="J52" s="457"/>
      <c r="K52" s="457"/>
      <c r="L52" s="457"/>
      <c r="M52" s="457"/>
      <c r="N52" s="457"/>
      <c r="O52" s="457"/>
      <c r="P52" s="457"/>
      <c r="Q52" s="487"/>
      <c r="R52" s="1128"/>
      <c r="S52" s="1129"/>
      <c r="T52" s="1129"/>
      <c r="U52" s="1130"/>
      <c r="V52" s="1112"/>
    </row>
    <row r="53" spans="1:22">
      <c r="A53" s="457"/>
      <c r="B53" s="470"/>
      <c r="C53" s="1109" t="s">
        <v>523</v>
      </c>
      <c r="D53" s="1109"/>
      <c r="E53" s="1131" t="str">
        <f>E22</f>
        <v/>
      </c>
      <c r="F53" s="1131"/>
      <c r="G53" s="1131"/>
      <c r="H53" s="1131"/>
      <c r="I53" s="1131"/>
      <c r="J53" s="1131"/>
      <c r="K53" s="1131"/>
      <c r="L53" s="1131"/>
      <c r="M53" s="1131"/>
      <c r="N53" s="1131"/>
      <c r="O53" s="1131"/>
      <c r="P53" s="1131"/>
      <c r="Q53" s="487"/>
      <c r="R53" s="1132" t="str">
        <f>IF(R22="","",R22)</f>
        <v>　</v>
      </c>
      <c r="S53" s="1133"/>
      <c r="T53" s="1133"/>
      <c r="U53" s="1134"/>
      <c r="V53" s="1112"/>
    </row>
    <row r="54" spans="1:22">
      <c r="A54" s="457"/>
      <c r="B54" s="470"/>
      <c r="C54" s="457"/>
      <c r="D54" s="457"/>
      <c r="E54" s="1111"/>
      <c r="F54" s="1111"/>
      <c r="G54" s="1111"/>
      <c r="H54" s="1111"/>
      <c r="I54" s="1111"/>
      <c r="J54" s="1111"/>
      <c r="K54" s="1111"/>
      <c r="L54" s="1111"/>
      <c r="M54" s="1111"/>
      <c r="N54" s="1111"/>
      <c r="O54" s="1111"/>
      <c r="P54" s="1111"/>
      <c r="Q54" s="487"/>
      <c r="R54" s="1132"/>
      <c r="S54" s="1133"/>
      <c r="T54" s="1133"/>
      <c r="U54" s="1134"/>
      <c r="V54" s="1112"/>
    </row>
    <row r="55" spans="1:22" ht="14.25" thickBot="1">
      <c r="A55" s="457"/>
      <c r="B55" s="470"/>
      <c r="C55" s="457"/>
      <c r="D55" s="457"/>
      <c r="E55" s="1108"/>
      <c r="F55" s="1108"/>
      <c r="G55" s="1108"/>
      <c r="H55" s="1108"/>
      <c r="I55" s="1108"/>
      <c r="J55" s="1108"/>
      <c r="K55" s="1108"/>
      <c r="L55" s="1108"/>
      <c r="M55" s="1108"/>
      <c r="N55" s="1108"/>
      <c r="O55" s="1108"/>
      <c r="P55" s="1108"/>
      <c r="Q55" s="487"/>
      <c r="R55" s="488"/>
      <c r="S55" s="489"/>
      <c r="T55" s="489"/>
      <c r="U55" s="490"/>
      <c r="V55" s="1112"/>
    </row>
    <row r="56" spans="1:22" ht="14.25">
      <c r="A56" s="457"/>
      <c r="B56" s="470"/>
      <c r="C56" s="1109" t="s">
        <v>524</v>
      </c>
      <c r="D56" s="1109"/>
      <c r="E56" s="1110" t="str">
        <f>E25</f>
        <v>　</v>
      </c>
      <c r="F56" s="1110"/>
      <c r="G56" s="1110"/>
      <c r="H56" s="1110"/>
      <c r="I56" s="1110"/>
      <c r="J56" s="1110"/>
      <c r="K56" s="1110"/>
      <c r="L56" s="1110"/>
      <c r="M56" s="1110"/>
      <c r="N56" s="1110"/>
      <c r="O56" s="1096" t="s">
        <v>525</v>
      </c>
      <c r="P56" s="1096"/>
      <c r="Q56" s="491"/>
      <c r="R56" s="492" t="s">
        <v>955</v>
      </c>
      <c r="S56" s="493"/>
      <c r="T56" s="493"/>
      <c r="U56" s="494"/>
      <c r="V56" s="1112"/>
    </row>
    <row r="57" spans="1:22">
      <c r="A57" s="457"/>
      <c r="B57" s="470"/>
      <c r="C57" s="457"/>
      <c r="D57" s="457"/>
      <c r="E57" s="1111"/>
      <c r="F57" s="1111"/>
      <c r="G57" s="1111"/>
      <c r="H57" s="1111"/>
      <c r="I57" s="1111"/>
      <c r="J57" s="1111"/>
      <c r="K57" s="1111"/>
      <c r="L57" s="1111"/>
      <c r="M57" s="1111"/>
      <c r="N57" s="1111"/>
      <c r="O57" s="1111"/>
      <c r="P57" s="1111"/>
      <c r="Q57" s="491"/>
      <c r="R57" s="470"/>
      <c r="S57" s="491"/>
      <c r="T57" s="491"/>
      <c r="U57" s="487"/>
      <c r="V57" s="457"/>
    </row>
    <row r="58" spans="1:22" ht="14.25" thickBot="1">
      <c r="A58" s="457"/>
      <c r="B58" s="495"/>
      <c r="C58" s="489"/>
      <c r="D58" s="496" t="s">
        <v>537</v>
      </c>
      <c r="E58" s="489"/>
      <c r="F58" s="489"/>
      <c r="G58" s="489"/>
      <c r="H58" s="489"/>
      <c r="I58" s="489"/>
      <c r="J58" s="489"/>
      <c r="K58" s="489"/>
      <c r="L58" s="489"/>
      <c r="M58" s="489"/>
      <c r="N58" s="489"/>
      <c r="O58" s="489"/>
      <c r="P58" s="489"/>
      <c r="Q58" s="489"/>
      <c r="R58" s="470"/>
      <c r="S58" s="491"/>
      <c r="T58" s="491"/>
      <c r="U58" s="487"/>
      <c r="V58" s="1050" t="s">
        <v>538</v>
      </c>
    </row>
    <row r="59" spans="1:22">
      <c r="A59" s="457"/>
      <c r="B59" s="1051" t="s">
        <v>528</v>
      </c>
      <c r="C59" s="1052"/>
      <c r="D59" s="1052"/>
      <c r="E59" s="1053"/>
      <c r="F59" s="1053"/>
      <c r="G59" s="1053"/>
      <c r="H59" s="1053"/>
      <c r="I59" s="1053"/>
      <c r="J59" s="1053"/>
      <c r="K59" s="1053"/>
      <c r="L59" s="1053"/>
      <c r="M59" s="1053"/>
      <c r="N59" s="1054" t="s">
        <v>529</v>
      </c>
      <c r="O59" s="1054"/>
      <c r="P59" s="1054"/>
      <c r="Q59" s="1055"/>
      <c r="R59" s="497" t="s">
        <v>530</v>
      </c>
      <c r="S59" s="498"/>
      <c r="T59" s="498"/>
      <c r="U59" s="499" t="s">
        <v>539</v>
      </c>
      <c r="V59" s="1050"/>
    </row>
    <row r="60" spans="1:22">
      <c r="A60" s="457"/>
      <c r="B60" s="457"/>
      <c r="C60" s="457"/>
      <c r="D60" s="457"/>
      <c r="E60" s="457"/>
      <c r="F60" s="457"/>
      <c r="G60" s="457"/>
      <c r="H60" s="457"/>
      <c r="I60" s="457"/>
      <c r="J60" s="457"/>
      <c r="K60" s="457"/>
      <c r="L60" s="457"/>
      <c r="M60" s="457"/>
      <c r="N60" s="457"/>
      <c r="O60" s="457"/>
      <c r="P60" s="457"/>
      <c r="Q60" s="457"/>
      <c r="R60" s="457"/>
      <c r="S60" s="457"/>
      <c r="T60" s="457"/>
      <c r="U60" s="457"/>
      <c r="V60" s="457"/>
    </row>
  </sheetData>
  <mergeCells count="103">
    <mergeCell ref="R51:U52"/>
    <mergeCell ref="C53:D53"/>
    <mergeCell ref="E53:P53"/>
    <mergeCell ref="R53:U54"/>
    <mergeCell ref="E54:P54"/>
    <mergeCell ref="P42:P43"/>
    <mergeCell ref="R43:U44"/>
    <mergeCell ref="C44:D45"/>
    <mergeCell ref="R45:U46"/>
    <mergeCell ref="E55:P55"/>
    <mergeCell ref="C56:D56"/>
    <mergeCell ref="E56:N56"/>
    <mergeCell ref="O56:P56"/>
    <mergeCell ref="E57:P57"/>
    <mergeCell ref="V58:V59"/>
    <mergeCell ref="B59:D59"/>
    <mergeCell ref="E59:M59"/>
    <mergeCell ref="N59:Q59"/>
    <mergeCell ref="V43:V56"/>
    <mergeCell ref="C46:P49"/>
    <mergeCell ref="R47:U47"/>
    <mergeCell ref="R48:U48"/>
    <mergeCell ref="T49:U49"/>
    <mergeCell ref="R50:U50"/>
    <mergeCell ref="J42:J43"/>
    <mergeCell ref="K42:K43"/>
    <mergeCell ref="L42:L43"/>
    <mergeCell ref="M42:M43"/>
    <mergeCell ref="N42:N43"/>
    <mergeCell ref="O42:O43"/>
    <mergeCell ref="C51:D51"/>
    <mergeCell ref="E51:G51"/>
    <mergeCell ref="K51:O51"/>
    <mergeCell ref="C39:G39"/>
    <mergeCell ref="J39:P39"/>
    <mergeCell ref="S39:T39"/>
    <mergeCell ref="R40:R41"/>
    <mergeCell ref="S40:U41"/>
    <mergeCell ref="C41:E43"/>
    <mergeCell ref="F42:F43"/>
    <mergeCell ref="G42:G43"/>
    <mergeCell ref="H42:H43"/>
    <mergeCell ref="I42:I43"/>
    <mergeCell ref="E36:L37"/>
    <mergeCell ref="P37:Q37"/>
    <mergeCell ref="S37:U37"/>
    <mergeCell ref="B38:G38"/>
    <mergeCell ref="K38:N38"/>
    <mergeCell ref="P38:Q38"/>
    <mergeCell ref="S38:U38"/>
    <mergeCell ref="E24:P24"/>
    <mergeCell ref="C25:D25"/>
    <mergeCell ref="E25:N25"/>
    <mergeCell ref="O25:P25"/>
    <mergeCell ref="E26:P26"/>
    <mergeCell ref="V26:V28"/>
    <mergeCell ref="B28:D28"/>
    <mergeCell ref="E28:M28"/>
    <mergeCell ref="N28:Q28"/>
    <mergeCell ref="C20:D20"/>
    <mergeCell ref="E20:G20"/>
    <mergeCell ref="K20:O20"/>
    <mergeCell ref="R20:U21"/>
    <mergeCell ref="C22:D22"/>
    <mergeCell ref="E22:P22"/>
    <mergeCell ref="R22:U23"/>
    <mergeCell ref="E23:P23"/>
    <mergeCell ref="V12:V25"/>
    <mergeCell ref="C13:D14"/>
    <mergeCell ref="R14:U15"/>
    <mergeCell ref="R16:U16"/>
    <mergeCell ref="R17:U17"/>
    <mergeCell ref="T18:U18"/>
    <mergeCell ref="R19:U19"/>
    <mergeCell ref="J11:J12"/>
    <mergeCell ref="K11:K12"/>
    <mergeCell ref="L11:L12"/>
    <mergeCell ref="M11:M12"/>
    <mergeCell ref="N11:N12"/>
    <mergeCell ref="O11:O12"/>
    <mergeCell ref="C15:P16"/>
    <mergeCell ref="C17:P18"/>
    <mergeCell ref="C8:G8"/>
    <mergeCell ref="J8:P8"/>
    <mergeCell ref="S8:T8"/>
    <mergeCell ref="R9:R10"/>
    <mergeCell ref="S9:U10"/>
    <mergeCell ref="C10:E12"/>
    <mergeCell ref="F11:F12"/>
    <mergeCell ref="G11:G12"/>
    <mergeCell ref="H11:H12"/>
    <mergeCell ref="I11:I12"/>
    <mergeCell ref="P11:P12"/>
    <mergeCell ref="R12:U13"/>
    <mergeCell ref="C2:E2"/>
    <mergeCell ref="F2:O2"/>
    <mergeCell ref="E5:L6"/>
    <mergeCell ref="P6:Q6"/>
    <mergeCell ref="S6:U6"/>
    <mergeCell ref="B7:G7"/>
    <mergeCell ref="K7:N7"/>
    <mergeCell ref="P7:Q7"/>
    <mergeCell ref="S7:U7"/>
  </mergeCells>
  <phoneticPr fontId="2"/>
  <conditionalFormatting sqref="R49 R18">
    <cfRule type="expression" dxfId="1" priority="1" stopIfTrue="1">
      <formula>R18="普・当"</formula>
    </cfRule>
  </conditionalFormatting>
  <conditionalFormatting sqref="J8:P8 J39:P39">
    <cfRule type="expression" dxfId="0" priority="2" stopIfTrue="1">
      <formula>J8="平成　　年　　月　　日"</formula>
    </cfRule>
  </conditionalFormatting>
  <dataValidations count="5">
    <dataValidation type="list" allowBlank="1" showInputMessage="1" showErrorMessage="1" sqref="R18 R65554 R131090 R196626 R262162 R327698 R393234 R458770 R524306 R589842 R655378 R720914 R786450 R851986 R917522 R983058">
      <formula1>"普通,当座,普・当,　"</formula1>
    </dataValidation>
    <dataValidation imeMode="halfKatakana" allowBlank="1" showInputMessage="1" showErrorMessage="1" sqref="R20:U21 R65556:U65557 R131092:U131093 R196628:U196629 R262164:U262165 R327700:U327701 R393236:U393237 R458772:U458773 R524308:U524309 R589844:U589845 R655380:U655381 R720916:U720917 R786452:U786453 R851988:U851989 R917524:U917525 R983060:U983061"/>
    <dataValidation imeMode="hiragana" allowBlank="1" showInputMessage="1" showErrorMessage="1" sqref="R22:U23 R65558:U65559 R131094:U131095 R196630:U196631 R262166:U262167 R327702:U327703 R393238:U393239 R458774:U458775 R524310:U524311 R589846:U589847 R655382:U655383 R720918:U720919 R786454:U786455 R851990:U851991 R917526:U917527 R983062:U983063 E26:P26 E65562:P65562 E131098:P131098 E196634:P196634 E262170:P262170 E327706:P327706 E393242:P393242 E458778:P458778 E524314:P524314 E589850:P589850 E655386:P655386 E720922:P720922 E786458:P786458 E851994:P851994 E917530:P917530 E983066:P983066 S9:U10 S65545:U65546 S131081:U131082 S196617:U196618 S262153:U262154 S327689:U327690 S393225:U393226 S458761:U458762 S524297:U524298 S589833:U589834 S655369:U655370 S720905:U720906 S786441:U786442 S851977:U851978 S917513:U917514 S983049:U983050 R14:U16 R65550:U65552 R131086:U131088 R196622:U196624 R262158:U262160 R327694:U327696 R393230:U393232 R458766:U458768 R524302:U524304 R589838:U589840 R655374:U655376 R720910:U720912 R786446:U786448 R851982:U851984 R917518:U917520 R983054:U983056 C983048:G983048 C65551:P65554 C131087:P131090 C196623:P196626 C262159:P262162 C327695:P327698 C393231:P393234 C458767:P458770 C524303:P524306 C589839:P589842 C655375:P655378 C720911:P720914 C786447:P786450 C851983:P851986 C917519:P917522 C983055:P983058 E22:P23 E65558:P65559 E131094:P131095 E196630:P196631 E262166:P262167 E327702:P327703 E393238:P393239 E458774:P458775 E524310:P524311 E589846:P589847 E655382:P655383 E720918:P720919 E786454:P786455 E851990:P851991 E917526:P917527 E983062:P983063 E25:N25 E65561:N65561 E131097:N131097 E196633:N196633 E262169:N262169 E327705:N327705 E393241:N393241 E458777:N458777 E524313:N524313 E589849:N589849 E655385:N655385 E720921:N720921 E786457:N786457 E851993:N851993 E917529:N917529 E983065:N983065 C8:G8 C65544:G65544 C131080:G131080 C196616:G196616 C262152:G262152 C327688:G327688 C393224:G393224 C458760:G458760 C524296:G524296 C589832:G589832 C655368:G655368 C720904:G720904 C786440:G786440 C851976:G851976 C917512:G917512 C15 C17"/>
    <dataValidation imeMode="off" allowBlank="1" showInputMessage="1" showErrorMessage="1" sqref="T18:U18 T65554:U65554 T131090:U131090 T196626:U196626 T262162:U262162 T327698:U327698 T393234:U393234 T458770:U458770 T524306:U524306 T589842:U589842 T655378:U655378 T720914:U720914 T786450:U786450 T851986:U851986 T917522:U917522 T983058:U983058 J8:P8 J65544:P65544 J131080:P131080 J196616:P196616 J262152:P262152 J327688:P327688 J393224:P393224 J458760:P458760 J524296:P524296 J589832:P589832 J655368:P655368 J720904:P720904 J786440:P786440 J851976:P851976 J917512:P917512 J983048:P983048 E20:G20 E65556:G65556 E131092:G131092 E196628:G196628 E262164:G262164 E327700:G327700 E393236:G393236 E458772:G458772 E524308:G524308 E589844:G589844 E655380:G655380 E720916:G720916 E786452:G786452 E851988:G851988 E917524:G917524 E983060:G983060 K20:O20 K65556:O65556 K131092:O131092 K196628:O196628 K262164:O262164 K327700:O327700 K393236:O393236 K458772:O458772 K524308:O524308 K589844:O589844 K655380:O655380 K720916:O720916 K786452:O786452 K851988:O851988 K917524:O917524 K983060:O983060 J39:P39 J65575:P65575 J131111:P131111 J196647:P196647 J262183:P262183 J327719:P327719 J393255:P393255 J458791:P458791 J524327:P524327 J589863:P589863 J655399:P655399 J720935:P720935 J786471:P786471 J852007:P852007 J917543:P917543 J983079:P983079 F2:O2 F65538:O65538 F131074:O131074 F196610:O196610 F262146:O262146 F327682:O327682 F393218:O393218 F458754:O458754 F524290:O524290 F589826:O589826 F655362:O655362 F720898:O720898 F786434:O786434 F851970:O851970 F917506:O917506 F983042:O983042"/>
    <dataValidation type="list" allowBlank="1" showInputMessage="1" showErrorMessage="1" sqref="B7:G7 B65543:G65543 B131079:G131079 B196615:G196615 B262151:G262151 B327687:G327687 B393223:G393223 B458759:G458759 B524295:G524295 B589831:G589831 B655367:G655367 B720903:G720903 B786439:G786439 B851975:G851975 B917511:G917511 B983047:G983047">
      <formula1>"豊 田 市 長　様,豊田市事業管理者 様"</formula1>
    </dataValidation>
  </dataValidations>
  <pageMargins left="0.70866141732283472" right="0.70866141732283472" top="0.74803149606299213" bottom="0.74803149606299213" header="0.31496062992125984" footer="0.31496062992125984"/>
  <pageSetup paperSize="9" scale="98" orientation="portrait" horizontalDpi="4294967293"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L16"/>
  <sheetViews>
    <sheetView view="pageBreakPreview" zoomScale="80" zoomScaleNormal="100" workbookViewId="0">
      <selection activeCell="E13" sqref="E13"/>
    </sheetView>
  </sheetViews>
  <sheetFormatPr defaultRowHeight="17.25" customHeight="1"/>
  <cols>
    <col min="2" max="2" width="10.375" customWidth="1"/>
    <col min="3" max="3" width="28.75" customWidth="1"/>
  </cols>
  <sheetData>
    <row r="2" spans="2:12" ht="17.25" customHeight="1">
      <c r="B2" s="118"/>
    </row>
    <row r="9" spans="2:12" ht="17.25" customHeight="1">
      <c r="C9" s="119" t="s">
        <v>940</v>
      </c>
      <c r="D9" s="94" t="s">
        <v>223</v>
      </c>
      <c r="I9" s="352" t="s">
        <v>555</v>
      </c>
      <c r="J9" s="352" t="s">
        <v>940</v>
      </c>
      <c r="K9" s="352"/>
      <c r="L9" s="352"/>
    </row>
    <row r="10" spans="2:12" ht="17.25" customHeight="1">
      <c r="I10" s="352"/>
      <c r="J10" s="352"/>
      <c r="K10" s="352"/>
      <c r="L10" s="352"/>
    </row>
    <row r="11" spans="2:12" ht="17.25" customHeight="1">
      <c r="C11" s="119" t="s">
        <v>941</v>
      </c>
      <c r="D11" s="94" t="s">
        <v>223</v>
      </c>
      <c r="I11" s="352" t="s">
        <v>556</v>
      </c>
      <c r="J11" s="352" t="s">
        <v>941</v>
      </c>
      <c r="K11" s="352"/>
      <c r="L11" s="352"/>
    </row>
    <row r="16" spans="2:12" ht="17.25" customHeight="1">
      <c r="B16" s="70"/>
    </row>
  </sheetData>
  <phoneticPr fontId="2"/>
  <dataValidations count="2">
    <dataValidation type="list" allowBlank="1" showInputMessage="1" showErrorMessage="1" sqref="C9">
      <formula1>$I$9:$J$9</formula1>
    </dataValidation>
    <dataValidation type="list" allowBlank="1" showInputMessage="1" showErrorMessage="1" sqref="C11">
      <formula1>$I$11:$J$11</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1"/>
  </sheetPr>
  <dimension ref="A1:L44"/>
  <sheetViews>
    <sheetView view="pageBreakPreview" topLeftCell="A31" zoomScale="80" zoomScaleNormal="100" zoomScaleSheetLayoutView="100" workbookViewId="0">
      <selection activeCell="B40" sqref="B40"/>
    </sheetView>
  </sheetViews>
  <sheetFormatPr defaultRowHeight="13.5"/>
  <cols>
    <col min="1" max="1" width="17.25" bestFit="1" customWidth="1"/>
    <col min="2" max="2" width="17.25" style="11" bestFit="1" customWidth="1"/>
    <col min="4" max="4" width="5.25" customWidth="1"/>
    <col min="5" max="5" width="17.25" customWidth="1"/>
    <col min="6" max="6" width="5.25" bestFit="1" customWidth="1"/>
    <col min="7" max="7" width="17.25" customWidth="1"/>
    <col min="8" max="8" width="3.375" bestFit="1" customWidth="1"/>
    <col min="9" max="9" width="17.25" customWidth="1"/>
    <col min="10" max="10" width="3.375" bestFit="1" customWidth="1"/>
    <col min="11" max="11" width="17.25" customWidth="1"/>
    <col min="12" max="12" width="3.375" bestFit="1" customWidth="1"/>
  </cols>
  <sheetData>
    <row r="1" spans="1:12" ht="44.25" customHeight="1" thickBot="1">
      <c r="A1" s="779" t="s">
        <v>47</v>
      </c>
      <c r="B1" s="780"/>
      <c r="C1" s="780"/>
      <c r="D1" s="780"/>
      <c r="E1" s="780"/>
      <c r="F1" s="780"/>
      <c r="G1" s="780"/>
      <c r="H1" s="780"/>
      <c r="I1" s="780"/>
      <c r="J1" s="780"/>
      <c r="K1" s="780"/>
      <c r="L1" s="781"/>
    </row>
    <row r="2" spans="1:12" ht="44.25" customHeight="1" thickBot="1">
      <c r="A2" s="553" t="s">
        <v>636</v>
      </c>
      <c r="B2" s="552"/>
      <c r="C2" s="552"/>
      <c r="D2" s="552"/>
      <c r="E2" s="552"/>
      <c r="F2" s="552"/>
      <c r="G2" s="552"/>
      <c r="H2" s="552"/>
      <c r="I2" s="552"/>
      <c r="J2" s="552"/>
      <c r="K2" s="552"/>
      <c r="L2" s="552"/>
    </row>
    <row r="3" spans="1:12" ht="15" customHeight="1">
      <c r="A3" s="91"/>
      <c r="B3" s="91"/>
      <c r="C3" s="91"/>
      <c r="D3" s="91"/>
      <c r="E3" s="91"/>
      <c r="F3" s="91"/>
      <c r="G3" s="91"/>
      <c r="H3" s="91"/>
      <c r="I3" s="91"/>
      <c r="J3" s="91"/>
      <c r="K3" s="91"/>
      <c r="L3" s="91"/>
    </row>
    <row r="4" spans="1:12" ht="20.25" customHeight="1">
      <c r="A4" s="725" t="s">
        <v>34</v>
      </c>
      <c r="B4" s="65" t="s">
        <v>10</v>
      </c>
      <c r="C4" s="783"/>
      <c r="D4" s="784"/>
      <c r="E4" s="784"/>
      <c r="F4" s="784"/>
      <c r="G4" s="784"/>
      <c r="H4" s="784"/>
      <c r="I4" s="784"/>
      <c r="J4" s="784"/>
      <c r="K4" s="784"/>
      <c r="L4" s="785"/>
    </row>
    <row r="5" spans="1:12" ht="20.25" customHeight="1">
      <c r="A5" s="717"/>
      <c r="B5" s="68" t="s">
        <v>11</v>
      </c>
      <c r="C5" s="786"/>
      <c r="D5" s="786"/>
      <c r="E5" s="786"/>
      <c r="F5" s="11" t="s">
        <v>43</v>
      </c>
      <c r="G5" s="559"/>
      <c r="H5" s="11" t="s">
        <v>44</v>
      </c>
      <c r="I5" s="560"/>
      <c r="J5" s="75"/>
    </row>
    <row r="6" spans="1:12" ht="20.25" customHeight="1">
      <c r="A6" s="717"/>
      <c r="B6" s="536"/>
      <c r="C6" s="788" t="s">
        <v>45</v>
      </c>
      <c r="D6" s="788"/>
      <c r="E6" s="788"/>
      <c r="F6" s="788"/>
      <c r="G6" s="19"/>
      <c r="H6" s="720" t="s">
        <v>46</v>
      </c>
      <c r="I6" s="720"/>
      <c r="J6" s="720"/>
      <c r="K6" s="720"/>
      <c r="L6" s="720"/>
    </row>
    <row r="7" spans="1:12" ht="19.5" customHeight="1">
      <c r="A7" s="717"/>
      <c r="B7" s="554" t="s">
        <v>12</v>
      </c>
      <c r="C7" s="782" t="str">
        <f>PHONETIC(C8)</f>
        <v/>
      </c>
      <c r="D7" s="782"/>
      <c r="E7" s="782"/>
      <c r="F7" s="782"/>
      <c r="G7" s="1"/>
      <c r="H7" s="782" t="str">
        <f>PHONETIC(H8)</f>
        <v/>
      </c>
      <c r="I7" s="782"/>
      <c r="J7" s="782"/>
      <c r="K7" s="782"/>
      <c r="L7" s="782"/>
    </row>
    <row r="8" spans="1:12" ht="20.25" customHeight="1">
      <c r="A8" s="717"/>
      <c r="B8" s="537" t="s">
        <v>13</v>
      </c>
      <c r="C8" s="787"/>
      <c r="D8" s="787"/>
      <c r="E8" s="787"/>
      <c r="F8" s="787"/>
      <c r="G8" s="1"/>
      <c r="H8" s="787"/>
      <c r="I8" s="787"/>
      <c r="J8" s="787"/>
      <c r="K8" s="787"/>
      <c r="L8" s="787"/>
    </row>
    <row r="9" spans="1:12" ht="20.25" customHeight="1">
      <c r="A9" s="718"/>
      <c r="B9" s="65" t="s">
        <v>14</v>
      </c>
      <c r="C9" s="789"/>
      <c r="D9" s="790"/>
      <c r="E9" s="790"/>
      <c r="F9" s="791"/>
      <c r="G9" s="561"/>
      <c r="H9" s="42" t="s">
        <v>2</v>
      </c>
      <c r="I9" s="561"/>
      <c r="J9" s="42" t="s">
        <v>7</v>
      </c>
      <c r="K9" s="561"/>
      <c r="L9" s="42" t="s">
        <v>33</v>
      </c>
    </row>
    <row r="10" spans="1:12" ht="15" customHeight="1">
      <c r="A10" s="555"/>
      <c r="B10" s="555"/>
      <c r="C10" s="92"/>
      <c r="D10" s="92"/>
      <c r="E10" s="92"/>
      <c r="F10" s="92"/>
      <c r="G10" s="92"/>
      <c r="H10" s="92"/>
      <c r="I10" s="92"/>
      <c r="J10" s="92"/>
      <c r="K10" s="92"/>
      <c r="L10" s="92"/>
    </row>
    <row r="11" spans="1:12" ht="20.25" customHeight="1">
      <c r="A11" s="65" t="s">
        <v>15</v>
      </c>
      <c r="B11" s="65" t="s">
        <v>10</v>
      </c>
      <c r="C11" s="772" t="s">
        <v>16</v>
      </c>
      <c r="D11" s="761"/>
      <c r="E11" s="773"/>
      <c r="F11" s="774"/>
      <c r="G11" s="774"/>
      <c r="H11" s="774"/>
      <c r="I11" s="774"/>
      <c r="J11" s="774"/>
      <c r="K11" s="774"/>
      <c r="L11" s="775"/>
    </row>
    <row r="12" spans="1:12" ht="15" customHeight="1">
      <c r="A12" s="556"/>
      <c r="B12" s="556"/>
      <c r="C12" s="38"/>
      <c r="D12" s="38"/>
      <c r="E12" s="38"/>
      <c r="F12" s="38"/>
      <c r="G12" s="38"/>
      <c r="H12" s="38"/>
      <c r="I12" s="38"/>
      <c r="J12" s="38"/>
      <c r="K12" s="38"/>
      <c r="L12" s="38"/>
    </row>
    <row r="13" spans="1:12" ht="20.25" customHeight="1">
      <c r="A13" s="725" t="s">
        <v>17</v>
      </c>
      <c r="B13" s="65" t="s">
        <v>18</v>
      </c>
      <c r="C13" s="769"/>
      <c r="D13" s="770"/>
      <c r="E13" s="771"/>
      <c r="F13" s="43" t="s">
        <v>5</v>
      </c>
    </row>
    <row r="14" spans="1:12" ht="42" customHeight="1">
      <c r="A14" s="717"/>
      <c r="B14" s="65" t="s">
        <v>6</v>
      </c>
      <c r="C14" s="776"/>
      <c r="D14" s="777"/>
      <c r="E14" s="777"/>
      <c r="F14" s="777"/>
      <c r="G14" s="777"/>
      <c r="H14" s="777"/>
      <c r="I14" s="777"/>
      <c r="J14" s="777"/>
      <c r="K14" s="777"/>
      <c r="L14" s="778"/>
    </row>
    <row r="15" spans="1:12" ht="20.25" customHeight="1">
      <c r="A15" s="717"/>
      <c r="B15" s="725" t="s">
        <v>19</v>
      </c>
      <c r="C15" s="756" t="s">
        <v>35</v>
      </c>
      <c r="D15" s="756"/>
      <c r="E15" s="756"/>
      <c r="F15" s="42" t="s">
        <v>942</v>
      </c>
      <c r="G15" s="561"/>
      <c r="H15" s="42" t="s">
        <v>2</v>
      </c>
      <c r="I15" s="561"/>
      <c r="J15" s="42" t="s">
        <v>7</v>
      </c>
      <c r="K15" s="561"/>
      <c r="L15" s="42" t="s">
        <v>0</v>
      </c>
    </row>
    <row r="16" spans="1:12" ht="20.25" customHeight="1">
      <c r="A16" s="718"/>
      <c r="B16" s="718"/>
      <c r="C16" s="756" t="s">
        <v>36</v>
      </c>
      <c r="D16" s="756"/>
      <c r="E16" s="756"/>
      <c r="F16" s="42" t="s">
        <v>942</v>
      </c>
      <c r="G16" s="561"/>
      <c r="H16" s="42" t="s">
        <v>2</v>
      </c>
      <c r="I16" s="561"/>
      <c r="J16" s="42" t="s">
        <v>7</v>
      </c>
      <c r="K16" s="561"/>
      <c r="L16" s="42" t="s">
        <v>0</v>
      </c>
    </row>
    <row r="17" spans="1:12" ht="15" customHeight="1">
      <c r="A17" s="556"/>
      <c r="B17" s="556"/>
      <c r="C17" s="38"/>
      <c r="D17" s="38"/>
      <c r="E17" s="38"/>
      <c r="F17" s="38"/>
      <c r="G17" s="38"/>
      <c r="H17" s="38"/>
      <c r="I17" s="38"/>
      <c r="J17" s="38"/>
      <c r="K17" s="38"/>
      <c r="L17" s="38"/>
    </row>
    <row r="18" spans="1:12" ht="20.25" customHeight="1">
      <c r="A18" s="705" t="s">
        <v>37</v>
      </c>
      <c r="B18" s="65"/>
      <c r="C18" s="756"/>
      <c r="D18" s="756"/>
      <c r="E18" s="65" t="s">
        <v>637</v>
      </c>
      <c r="F18" s="65"/>
      <c r="G18" s="65" t="s">
        <v>638</v>
      </c>
      <c r="H18" s="65"/>
      <c r="I18" s="65" t="s">
        <v>639</v>
      </c>
      <c r="J18" s="538"/>
      <c r="K18" s="705" t="s">
        <v>9</v>
      </c>
      <c r="L18" s="705"/>
    </row>
    <row r="19" spans="1:12" ht="20.25" customHeight="1">
      <c r="A19" s="705"/>
      <c r="B19" s="557" t="s">
        <v>38</v>
      </c>
      <c r="C19" s="47" t="s">
        <v>943</v>
      </c>
      <c r="D19" s="45" t="s">
        <v>8</v>
      </c>
      <c r="E19" s="560"/>
      <c r="F19" s="42" t="s">
        <v>27</v>
      </c>
      <c r="G19" s="560"/>
      <c r="H19" s="42" t="s">
        <v>27</v>
      </c>
      <c r="I19" s="560"/>
      <c r="J19" s="42" t="s">
        <v>27</v>
      </c>
      <c r="K19" s="705"/>
      <c r="L19" s="705"/>
    </row>
    <row r="20" spans="1:12" ht="19.5" customHeight="1">
      <c r="A20" s="705"/>
      <c r="B20" s="558" t="s">
        <v>39</v>
      </c>
      <c r="C20" s="760"/>
      <c r="D20" s="761"/>
      <c r="E20" s="562"/>
      <c r="F20" s="42" t="s">
        <v>5</v>
      </c>
      <c r="G20" s="562"/>
      <c r="H20" s="42" t="s">
        <v>5</v>
      </c>
      <c r="I20" s="562"/>
      <c r="J20" s="42" t="s">
        <v>5</v>
      </c>
      <c r="K20" s="102">
        <f>SUM(E20,G20,I20)</f>
        <v>0</v>
      </c>
      <c r="L20" s="60" t="s">
        <v>5</v>
      </c>
    </row>
    <row r="21" spans="1:12" ht="20.25" customHeight="1">
      <c r="A21" s="705"/>
      <c r="B21" s="762" t="s">
        <v>103</v>
      </c>
      <c r="C21" s="765" t="s">
        <v>942</v>
      </c>
      <c r="D21" s="766"/>
      <c r="E21" s="561"/>
      <c r="F21" s="65" t="s">
        <v>2</v>
      </c>
      <c r="G21" s="561"/>
      <c r="H21" s="65" t="s">
        <v>2</v>
      </c>
      <c r="I21" s="561"/>
      <c r="J21" s="65" t="s">
        <v>2</v>
      </c>
      <c r="K21" s="73">
        <f>SUM(E21,G21,I21)</f>
        <v>0</v>
      </c>
    </row>
    <row r="22" spans="1:12" ht="20.25" customHeight="1">
      <c r="A22" s="705"/>
      <c r="B22" s="763"/>
      <c r="C22" s="721"/>
      <c r="D22" s="767"/>
      <c r="E22" s="561"/>
      <c r="F22" s="65" t="s">
        <v>102</v>
      </c>
      <c r="G22" s="561"/>
      <c r="H22" s="65" t="s">
        <v>102</v>
      </c>
      <c r="I22" s="561"/>
      <c r="J22" s="67" t="s">
        <v>102</v>
      </c>
      <c r="K22" s="72"/>
    </row>
    <row r="23" spans="1:12" ht="20.25" customHeight="1">
      <c r="A23" s="705"/>
      <c r="B23" s="764"/>
      <c r="C23" s="720"/>
      <c r="D23" s="768"/>
      <c r="E23" s="561"/>
      <c r="F23" s="65" t="s">
        <v>33</v>
      </c>
      <c r="G23" s="561"/>
      <c r="H23" s="65" t="s">
        <v>33</v>
      </c>
      <c r="I23" s="561"/>
      <c r="J23" s="65" t="s">
        <v>33</v>
      </c>
    </row>
    <row r="24" spans="1:12">
      <c r="A24" s="70"/>
      <c r="B24" s="68"/>
    </row>
    <row r="25" spans="1:12" ht="20.25" customHeight="1">
      <c r="A25" s="558" t="s">
        <v>104</v>
      </c>
      <c r="B25" s="558" t="s">
        <v>104</v>
      </c>
      <c r="C25" s="704" t="s">
        <v>942</v>
      </c>
      <c r="D25" s="704"/>
      <c r="E25" s="561"/>
      <c r="F25" s="65" t="s">
        <v>2</v>
      </c>
      <c r="G25" s="561"/>
      <c r="H25" s="65" t="s">
        <v>102</v>
      </c>
      <c r="I25" s="561"/>
      <c r="J25" s="65" t="s">
        <v>33</v>
      </c>
    </row>
    <row r="26" spans="1:12" s="70" customFormat="1" ht="13.5" customHeight="1">
      <c r="A26" s="61"/>
      <c r="B26" s="61"/>
      <c r="C26" s="69"/>
      <c r="D26" s="69"/>
      <c r="E26" s="75"/>
      <c r="F26" s="61"/>
      <c r="G26" s="75"/>
      <c r="H26" s="61"/>
      <c r="I26" s="75"/>
      <c r="J26" s="61"/>
    </row>
    <row r="27" spans="1:12" ht="21" customHeight="1">
      <c r="A27" s="756" t="s">
        <v>640</v>
      </c>
      <c r="B27" s="756"/>
      <c r="C27" s="757"/>
      <c r="D27" s="758"/>
      <c r="E27" s="758"/>
      <c r="F27" s="758"/>
      <c r="G27" s="758"/>
      <c r="H27" s="758"/>
      <c r="I27" s="758"/>
      <c r="J27" s="759"/>
    </row>
    <row r="28" spans="1:12" ht="14.25" thickBot="1"/>
    <row r="29" spans="1:12" ht="44.25" customHeight="1" thickBot="1">
      <c r="A29" s="553" t="s">
        <v>643</v>
      </c>
      <c r="B29" s="552"/>
      <c r="C29" s="552"/>
      <c r="D29" s="552"/>
      <c r="E29" s="552"/>
      <c r="F29" s="552"/>
      <c r="G29" s="552"/>
      <c r="H29" s="552"/>
      <c r="I29" s="552"/>
      <c r="J29" s="552"/>
      <c r="K29" s="552"/>
      <c r="L29" s="552"/>
    </row>
    <row r="30" spans="1:12" ht="15" customHeight="1">
      <c r="A30" s="91"/>
      <c r="B30" s="91"/>
      <c r="C30" s="91"/>
      <c r="D30" s="91"/>
      <c r="E30" s="91"/>
      <c r="F30" s="91"/>
      <c r="G30" s="91"/>
      <c r="H30" s="91"/>
      <c r="I30" s="91"/>
      <c r="J30" s="91"/>
      <c r="K30" s="91"/>
      <c r="L30" s="91"/>
    </row>
    <row r="31" spans="1:12" ht="15" customHeight="1">
      <c r="A31" s="50"/>
      <c r="B31" s="50"/>
      <c r="C31" s="50"/>
      <c r="D31" s="50"/>
      <c r="E31" s="50"/>
      <c r="F31" s="50"/>
      <c r="G31" s="50"/>
      <c r="H31" s="50"/>
      <c r="I31" s="50"/>
      <c r="J31" s="50"/>
      <c r="K31" s="50"/>
      <c r="L31" s="50"/>
    </row>
    <row r="32" spans="1:12" ht="20.25" customHeight="1">
      <c r="A32" s="65" t="s">
        <v>40</v>
      </c>
      <c r="B32" s="538" t="s">
        <v>942</v>
      </c>
      <c r="C32" s="66"/>
      <c r="D32" s="538" t="s">
        <v>2</v>
      </c>
      <c r="E32" s="66"/>
      <c r="F32" s="538" t="s">
        <v>7</v>
      </c>
      <c r="G32" s="66"/>
      <c r="H32" s="538" t="s">
        <v>33</v>
      </c>
      <c r="I32" s="40"/>
      <c r="J32" s="41"/>
      <c r="K32" s="40"/>
      <c r="L32" s="40"/>
    </row>
    <row r="33" spans="1:12" ht="20.25" customHeight="1">
      <c r="A33" s="65" t="s">
        <v>41</v>
      </c>
      <c r="B33" s="704" t="s">
        <v>943</v>
      </c>
      <c r="C33" s="704"/>
      <c r="D33" s="538" t="s">
        <v>8</v>
      </c>
      <c r="E33" s="66"/>
      <c r="F33" s="538" t="s">
        <v>27</v>
      </c>
      <c r="G33" s="563"/>
      <c r="H33" s="538"/>
      <c r="I33" s="40"/>
      <c r="J33" s="41"/>
      <c r="K33" s="40"/>
      <c r="L33" s="40"/>
    </row>
    <row r="34" spans="1:12" ht="20.25" customHeight="1">
      <c r="A34" s="65" t="s">
        <v>42</v>
      </c>
      <c r="B34" s="578"/>
      <c r="C34" s="578"/>
      <c r="D34" s="538"/>
      <c r="E34" s="579"/>
      <c r="F34" s="538" t="s">
        <v>5</v>
      </c>
      <c r="G34" s="563"/>
      <c r="H34" s="538"/>
      <c r="I34" s="40"/>
      <c r="J34" s="41"/>
      <c r="K34" s="40"/>
      <c r="L34" s="40"/>
    </row>
    <row r="35" spans="1:12" ht="15" customHeight="1">
      <c r="A35" s="41"/>
      <c r="B35" s="48"/>
      <c r="C35" s="49"/>
      <c r="D35" s="41"/>
      <c r="E35" s="40"/>
      <c r="F35" s="41"/>
      <c r="G35" s="41"/>
      <c r="H35" s="41"/>
      <c r="I35" s="40"/>
      <c r="J35" s="41"/>
      <c r="K35" s="40"/>
      <c r="L35" s="40"/>
    </row>
    <row r="36" spans="1:12" ht="20.25" customHeight="1">
      <c r="A36" s="536" t="s">
        <v>105</v>
      </c>
      <c r="B36" s="538" t="s">
        <v>942</v>
      </c>
      <c r="C36" s="580"/>
      <c r="D36" s="538" t="s">
        <v>2</v>
      </c>
      <c r="E36" s="580"/>
      <c r="F36" s="538" t="s">
        <v>7</v>
      </c>
      <c r="G36" s="580"/>
      <c r="H36" s="538" t="s">
        <v>33</v>
      </c>
      <c r="I36" s="689"/>
      <c r="J36" s="690"/>
    </row>
    <row r="37" spans="1:12" ht="66.75" customHeight="1">
      <c r="A37" s="65" t="s">
        <v>30</v>
      </c>
      <c r="B37" s="792"/>
      <c r="C37" s="793"/>
      <c r="D37" s="793"/>
      <c r="E37" s="793"/>
      <c r="F37" s="793"/>
      <c r="G37" s="793"/>
      <c r="H37" s="793"/>
      <c r="I37" s="793"/>
      <c r="J37" s="794"/>
    </row>
    <row r="38" spans="1:12" ht="66.75" customHeight="1">
      <c r="A38" s="65" t="s">
        <v>31</v>
      </c>
      <c r="B38" s="792"/>
      <c r="C38" s="793"/>
      <c r="D38" s="793"/>
      <c r="E38" s="793"/>
      <c r="F38" s="793"/>
      <c r="G38" s="793"/>
      <c r="H38" s="793"/>
      <c r="I38" s="793"/>
      <c r="J38" s="794"/>
    </row>
    <row r="39" spans="1:12" ht="66.75" customHeight="1">
      <c r="A39" s="65" t="s">
        <v>32</v>
      </c>
      <c r="B39" s="792"/>
      <c r="C39" s="793"/>
      <c r="D39" s="793"/>
      <c r="E39" s="793"/>
      <c r="F39" s="793"/>
      <c r="G39" s="793"/>
      <c r="H39" s="793"/>
      <c r="I39" s="793"/>
      <c r="J39" s="794"/>
    </row>
    <row r="40" spans="1:12" ht="15" customHeight="1">
      <c r="A40" s="11"/>
      <c r="B40"/>
      <c r="D40" s="11"/>
      <c r="F40" s="11"/>
      <c r="H40" s="11"/>
      <c r="J40" s="11"/>
    </row>
    <row r="41" spans="1:12" ht="14.25" thickBot="1">
      <c r="B41" s="535"/>
    </row>
    <row r="42" spans="1:12" ht="44.25" customHeight="1" thickBot="1">
      <c r="A42" s="553" t="s">
        <v>644</v>
      </c>
      <c r="B42" s="552"/>
      <c r="C42" s="552"/>
      <c r="D42" s="552"/>
      <c r="E42" s="552"/>
      <c r="F42" s="552"/>
      <c r="G42" s="552"/>
      <c r="H42" s="552"/>
      <c r="I42" s="552"/>
      <c r="J42" s="552"/>
      <c r="K42" s="552"/>
      <c r="L42" s="552"/>
    </row>
    <row r="43" spans="1:12" ht="15" customHeight="1">
      <c r="A43" s="91"/>
      <c r="B43" s="91"/>
      <c r="C43" s="91"/>
      <c r="D43" s="91"/>
      <c r="E43" s="91"/>
      <c r="F43" s="91"/>
      <c r="G43" s="91"/>
      <c r="H43" s="91"/>
      <c r="I43" s="91"/>
      <c r="J43" s="91"/>
      <c r="K43" s="91"/>
      <c r="L43" s="91"/>
    </row>
    <row r="44" spans="1:12" ht="20.25" customHeight="1">
      <c r="A44" s="65" t="s">
        <v>645</v>
      </c>
      <c r="B44" s="538" t="s">
        <v>942</v>
      </c>
      <c r="C44" s="74"/>
      <c r="D44" s="538" t="s">
        <v>2</v>
      </c>
      <c r="E44" s="74"/>
      <c r="F44" s="538" t="s">
        <v>7</v>
      </c>
      <c r="G44" s="74"/>
      <c r="H44" s="538" t="s">
        <v>33</v>
      </c>
      <c r="J44" s="11"/>
    </row>
  </sheetData>
  <dataConsolidate/>
  <mergeCells count="34">
    <mergeCell ref="B37:J37"/>
    <mergeCell ref="B38:J38"/>
    <mergeCell ref="B39:J39"/>
    <mergeCell ref="B33:C33"/>
    <mergeCell ref="I36:J36"/>
    <mergeCell ref="A1:L1"/>
    <mergeCell ref="A4:A9"/>
    <mergeCell ref="C7:F7"/>
    <mergeCell ref="H6:L6"/>
    <mergeCell ref="H7:L7"/>
    <mergeCell ref="C4:L4"/>
    <mergeCell ref="C5:E5"/>
    <mergeCell ref="C8:F8"/>
    <mergeCell ref="C6:F6"/>
    <mergeCell ref="H8:L8"/>
    <mergeCell ref="C9:F9"/>
    <mergeCell ref="C11:D11"/>
    <mergeCell ref="E11:L11"/>
    <mergeCell ref="C14:L14"/>
    <mergeCell ref="C18:D18"/>
    <mergeCell ref="C15:E15"/>
    <mergeCell ref="C16:E16"/>
    <mergeCell ref="K18:L19"/>
    <mergeCell ref="A27:B27"/>
    <mergeCell ref="C27:J27"/>
    <mergeCell ref="A13:A16"/>
    <mergeCell ref="B15:B16"/>
    <mergeCell ref="C20:D20"/>
    <mergeCell ref="C25:D25"/>
    <mergeCell ref="A18:A23"/>
    <mergeCell ref="B21:B23"/>
    <mergeCell ref="C21:D21"/>
    <mergeCell ref="C22:D23"/>
    <mergeCell ref="C13:E13"/>
  </mergeCells>
  <phoneticPr fontId="2"/>
  <dataValidations count="4">
    <dataValidation imeMode="fullAlpha" allowBlank="1" showInputMessage="1" showErrorMessage="1" sqref="I5:J5 G5 E25:E26 I25:I26 G25:G26 I21:I23 G21:G23 E21:E23 I19 G19 E19 K15:K16 I15:I16 G15:G16 K9 I9 C5:E5 G9 C32 G32 E32:E33 C36 E36 G36 C44 E44 G44"/>
    <dataValidation type="list" allowBlank="1" showInputMessage="1" showErrorMessage="1" sqref="C9:D9">
      <formula1>"昭和,大正,明治,平成"</formula1>
    </dataValidation>
    <dataValidation imeMode="on" allowBlank="1" showInputMessage="1" showErrorMessage="1" sqref="C8:F8 C14:L14 E11:L11 H8:L8 C4:L4 B37:J39"/>
    <dataValidation imeMode="halfAlpha" allowBlank="1" showInputMessage="1" showErrorMessage="1" sqref="C13:E13"/>
  </dataValidations>
  <pageMargins left="0.78740157480314965" right="0.78740157480314965" top="0.98425196850393704" bottom="0.98425196850393704" header="0.51181102362204722" footer="0.51181102362204722"/>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7"/>
  </sheetPr>
  <dimension ref="A1:FE124"/>
  <sheetViews>
    <sheetView view="pageBreakPreview" zoomScale="90" zoomScaleNormal="100" zoomScaleSheetLayoutView="90" workbookViewId="0">
      <selection activeCell="A6" sqref="A6:N7"/>
    </sheetView>
  </sheetViews>
  <sheetFormatPr defaultColWidth="1.25" defaultRowHeight="7.9" customHeight="1"/>
  <cols>
    <col min="1" max="16384" width="1.25" style="15"/>
  </cols>
  <sheetData>
    <row r="1" spans="1:128" ht="7.9" customHeight="1">
      <c r="A1" s="735" t="s">
        <v>558</v>
      </c>
      <c r="B1" s="735"/>
      <c r="C1" s="735"/>
      <c r="D1" s="735"/>
      <c r="E1" s="735"/>
      <c r="F1" s="735"/>
      <c r="G1" s="735"/>
      <c r="H1" s="735"/>
      <c r="I1" s="735"/>
      <c r="J1" s="735"/>
      <c r="K1" s="735"/>
      <c r="L1" s="735"/>
      <c r="M1" s="735"/>
      <c r="N1" s="735"/>
      <c r="O1" s="735"/>
      <c r="P1" s="735"/>
      <c r="Q1" s="735"/>
      <c r="R1" s="735"/>
      <c r="S1" s="735"/>
      <c r="T1" s="735"/>
      <c r="U1" s="735"/>
      <c r="V1" s="735"/>
      <c r="W1" s="735"/>
      <c r="AT1" s="5"/>
      <c r="AU1" s="5"/>
      <c r="AV1" s="5"/>
      <c r="AW1" s="5"/>
      <c r="AX1" s="5"/>
      <c r="AY1" s="5"/>
      <c r="AZ1" s="5"/>
      <c r="BA1" s="5"/>
      <c r="BB1" s="5"/>
      <c r="BC1" s="5"/>
      <c r="BD1" s="5"/>
      <c r="BE1" s="5"/>
      <c r="BF1" s="5"/>
    </row>
    <row r="2" spans="1:128" ht="7.9" customHeight="1">
      <c r="A2" s="735"/>
      <c r="B2" s="735"/>
      <c r="C2" s="735"/>
      <c r="D2" s="735"/>
      <c r="E2" s="735"/>
      <c r="F2" s="735"/>
      <c r="G2" s="735"/>
      <c r="H2" s="735"/>
      <c r="I2" s="735"/>
      <c r="J2" s="735"/>
      <c r="K2" s="735"/>
      <c r="L2" s="735"/>
      <c r="M2" s="735"/>
      <c r="N2" s="735"/>
      <c r="O2" s="735"/>
      <c r="P2" s="735"/>
      <c r="Q2" s="735"/>
      <c r="R2" s="735"/>
      <c r="S2" s="735"/>
      <c r="T2" s="735"/>
      <c r="U2" s="735"/>
      <c r="V2" s="735"/>
      <c r="W2" s="735"/>
      <c r="AT2" s="5"/>
      <c r="AU2" s="5"/>
      <c r="AV2" s="5"/>
      <c r="AW2" s="5"/>
      <c r="AX2" s="5"/>
      <c r="AY2" s="5"/>
      <c r="AZ2" s="5"/>
      <c r="BA2" s="5"/>
      <c r="BB2" s="5"/>
      <c r="BC2" s="5"/>
      <c r="BD2" s="5"/>
      <c r="BE2" s="5"/>
      <c r="BF2" s="5"/>
    </row>
    <row r="3" spans="1:128" ht="7.9" customHeight="1">
      <c r="A3" s="12"/>
      <c r="B3" s="5"/>
      <c r="C3" s="5"/>
      <c r="D3" s="5"/>
      <c r="E3" s="5"/>
      <c r="F3" s="5"/>
      <c r="G3" s="5"/>
      <c r="H3" s="5"/>
      <c r="I3" s="5"/>
      <c r="J3" s="5"/>
      <c r="K3" s="5"/>
      <c r="L3" s="5"/>
      <c r="M3" s="5"/>
      <c r="N3" s="5"/>
      <c r="O3" s="5"/>
      <c r="P3" s="5"/>
      <c r="Q3" s="5"/>
      <c r="R3" s="5"/>
      <c r="S3" s="5"/>
      <c r="T3" s="5"/>
      <c r="U3" s="5"/>
      <c r="V3" s="5"/>
      <c r="W3" s="5"/>
      <c r="AS3" s="739" t="s">
        <v>874</v>
      </c>
      <c r="AT3" s="739"/>
      <c r="AU3" s="739"/>
      <c r="AV3" s="739"/>
      <c r="AW3" s="737">
        <f>補助金交付申請入力シート!E25</f>
        <v>0</v>
      </c>
      <c r="AX3" s="737"/>
      <c r="AY3" s="737"/>
      <c r="AZ3" s="739" t="s">
        <v>2</v>
      </c>
      <c r="BA3" s="739"/>
      <c r="BB3" s="737">
        <f>補助金交付申請入力シート!G25</f>
        <v>0</v>
      </c>
      <c r="BC3" s="737"/>
      <c r="BD3" s="737"/>
      <c r="BE3" s="739" t="s">
        <v>1</v>
      </c>
      <c r="BF3" s="739"/>
      <c r="BG3" s="737">
        <f>補助金交付申請入力シート!I25</f>
        <v>0</v>
      </c>
      <c r="BH3" s="737"/>
      <c r="BI3" s="737"/>
      <c r="BJ3" s="739" t="s">
        <v>0</v>
      </c>
      <c r="BK3" s="739"/>
    </row>
    <row r="4" spans="1:128" ht="7.9" customHeight="1">
      <c r="AS4" s="739"/>
      <c r="AT4" s="739"/>
      <c r="AU4" s="739"/>
      <c r="AV4" s="739"/>
      <c r="AW4" s="737"/>
      <c r="AX4" s="737"/>
      <c r="AY4" s="737"/>
      <c r="AZ4" s="739"/>
      <c r="BA4" s="739"/>
      <c r="BB4" s="737"/>
      <c r="BC4" s="737"/>
      <c r="BD4" s="737"/>
      <c r="BE4" s="739"/>
      <c r="BF4" s="739"/>
      <c r="BG4" s="737"/>
      <c r="BH4" s="737"/>
      <c r="BI4" s="737"/>
      <c r="BJ4" s="739"/>
      <c r="BK4" s="739"/>
      <c r="BP4" s="836" t="s">
        <v>649</v>
      </c>
      <c r="BQ4" s="836"/>
      <c r="BR4" s="836"/>
      <c r="BS4" s="836"/>
      <c r="BT4" s="836"/>
      <c r="BU4" s="836"/>
      <c r="BV4" s="836"/>
      <c r="BW4" s="836"/>
      <c r="BX4" s="836"/>
      <c r="BY4" s="836"/>
      <c r="BZ4" s="836"/>
      <c r="CA4" s="836"/>
      <c r="CB4" s="836"/>
      <c r="CC4" s="836"/>
      <c r="CD4" s="836"/>
      <c r="CE4" s="836"/>
      <c r="CF4" s="836"/>
      <c r="CG4" s="836"/>
      <c r="CH4" s="836"/>
      <c r="CI4" s="836"/>
      <c r="CJ4" s="836"/>
      <c r="CK4" s="836"/>
      <c r="CL4" s="836"/>
      <c r="CM4" s="836"/>
      <c r="CN4" s="836"/>
      <c r="CO4" s="836"/>
      <c r="CP4" s="836"/>
      <c r="CQ4" s="836"/>
      <c r="CR4" s="836"/>
      <c r="CS4" s="836"/>
      <c r="CT4" s="836"/>
      <c r="CU4" s="836"/>
      <c r="CV4" s="836"/>
      <c r="CW4" s="836"/>
      <c r="CX4" s="836"/>
      <c r="CY4" s="836"/>
      <c r="CZ4" s="836"/>
      <c r="DA4" s="836"/>
      <c r="DB4" s="836"/>
      <c r="DC4" s="836"/>
      <c r="DD4" s="836"/>
      <c r="DE4" s="836"/>
      <c r="DF4" s="836"/>
      <c r="DG4" s="836"/>
      <c r="DH4" s="836"/>
      <c r="DI4" s="836"/>
      <c r="DJ4" s="836"/>
      <c r="DK4" s="836"/>
      <c r="DL4" s="836"/>
      <c r="DM4" s="836"/>
      <c r="DN4" s="836"/>
      <c r="DO4" s="836"/>
      <c r="DP4" s="836"/>
      <c r="DQ4" s="836"/>
      <c r="DR4" s="836"/>
      <c r="DS4" s="836"/>
      <c r="DT4" s="836"/>
      <c r="DU4" s="836"/>
      <c r="DV4" s="836"/>
      <c r="DW4" s="836"/>
      <c r="DX4" s="836"/>
    </row>
    <row r="5" spans="1:128" ht="7.9" customHeight="1">
      <c r="AY5" s="5"/>
      <c r="AZ5" s="5"/>
      <c r="BD5" s="5"/>
      <c r="BE5" s="5"/>
      <c r="BH5" s="5"/>
      <c r="BI5" s="5"/>
      <c r="BM5" s="5"/>
      <c r="BP5" s="836"/>
      <c r="BQ5" s="836"/>
      <c r="BR5" s="836"/>
      <c r="BS5" s="836"/>
      <c r="BT5" s="836"/>
      <c r="BU5" s="836"/>
      <c r="BV5" s="836"/>
      <c r="BW5" s="836"/>
      <c r="BX5" s="836"/>
      <c r="BY5" s="836"/>
      <c r="BZ5" s="836"/>
      <c r="CA5" s="836"/>
      <c r="CB5" s="836"/>
      <c r="CC5" s="836"/>
      <c r="CD5" s="836"/>
      <c r="CE5" s="836"/>
      <c r="CF5" s="836"/>
      <c r="CG5" s="836"/>
      <c r="CH5" s="836"/>
      <c r="CI5" s="836"/>
      <c r="CJ5" s="836"/>
      <c r="CK5" s="836"/>
      <c r="CL5" s="836"/>
      <c r="CM5" s="836"/>
      <c r="CN5" s="836"/>
      <c r="CO5" s="836"/>
      <c r="CP5" s="836"/>
      <c r="CQ5" s="836"/>
      <c r="CR5" s="836"/>
      <c r="CS5" s="836"/>
      <c r="CT5" s="836"/>
      <c r="CU5" s="836"/>
      <c r="CV5" s="836"/>
      <c r="CW5" s="836"/>
      <c r="CX5" s="836"/>
      <c r="CY5" s="836"/>
      <c r="CZ5" s="836"/>
      <c r="DA5" s="836"/>
      <c r="DB5" s="836"/>
      <c r="DC5" s="836"/>
      <c r="DD5" s="836"/>
      <c r="DE5" s="836"/>
      <c r="DF5" s="836"/>
      <c r="DG5" s="836"/>
      <c r="DH5" s="836"/>
      <c r="DI5" s="836"/>
      <c r="DJ5" s="836"/>
      <c r="DK5" s="836"/>
      <c r="DL5" s="836"/>
      <c r="DM5" s="836"/>
      <c r="DN5" s="836"/>
      <c r="DO5" s="836"/>
      <c r="DP5" s="836"/>
      <c r="DQ5" s="836"/>
      <c r="DR5" s="836"/>
      <c r="DS5" s="836"/>
      <c r="DT5" s="836"/>
      <c r="DU5" s="836"/>
      <c r="DV5" s="836"/>
      <c r="DW5" s="836"/>
      <c r="DX5" s="836"/>
    </row>
    <row r="6" spans="1:128" ht="7.9" customHeight="1">
      <c r="A6" s="739" t="s">
        <v>560</v>
      </c>
      <c r="B6" s="739"/>
      <c r="C6" s="739"/>
      <c r="D6" s="739"/>
      <c r="E6" s="739"/>
      <c r="F6" s="739"/>
      <c r="G6" s="739"/>
      <c r="H6" s="739"/>
      <c r="I6" s="739"/>
      <c r="J6" s="739"/>
      <c r="K6" s="739"/>
      <c r="L6" s="739"/>
      <c r="M6" s="739"/>
      <c r="N6" s="739"/>
      <c r="AY6" s="5"/>
      <c r="AZ6" s="5"/>
      <c r="BD6" s="5"/>
      <c r="BE6" s="5"/>
      <c r="BH6" s="5"/>
      <c r="BI6" s="5"/>
      <c r="BP6" s="836"/>
      <c r="BQ6" s="836"/>
      <c r="BR6" s="836"/>
      <c r="BS6" s="836"/>
      <c r="BT6" s="836"/>
      <c r="BU6" s="836"/>
      <c r="BV6" s="836"/>
      <c r="BW6" s="836"/>
      <c r="BX6" s="836"/>
      <c r="BY6" s="836"/>
      <c r="BZ6" s="836"/>
      <c r="CA6" s="836"/>
      <c r="CB6" s="836"/>
      <c r="CC6" s="836"/>
      <c r="CD6" s="836"/>
      <c r="CE6" s="836"/>
      <c r="CF6" s="836"/>
      <c r="CG6" s="836"/>
      <c r="CH6" s="836"/>
      <c r="CI6" s="836"/>
      <c r="CJ6" s="836"/>
      <c r="CK6" s="836"/>
      <c r="CL6" s="836"/>
      <c r="CM6" s="836"/>
      <c r="CN6" s="836"/>
      <c r="CO6" s="836"/>
      <c r="CP6" s="836"/>
      <c r="CQ6" s="836"/>
      <c r="CR6" s="836"/>
      <c r="CS6" s="836"/>
      <c r="CT6" s="836"/>
      <c r="CU6" s="836"/>
      <c r="CV6" s="836"/>
      <c r="CW6" s="836"/>
      <c r="CX6" s="836"/>
      <c r="CY6" s="836"/>
      <c r="CZ6" s="836"/>
      <c r="DA6" s="836"/>
      <c r="DB6" s="836"/>
      <c r="DC6" s="836"/>
      <c r="DD6" s="836"/>
      <c r="DE6" s="836"/>
      <c r="DF6" s="836"/>
      <c r="DG6" s="836"/>
      <c r="DH6" s="836"/>
      <c r="DI6" s="836"/>
      <c r="DJ6" s="836"/>
      <c r="DK6" s="836"/>
      <c r="DL6" s="836"/>
      <c r="DM6" s="836"/>
      <c r="DN6" s="836"/>
      <c r="DO6" s="836"/>
      <c r="DP6" s="836"/>
      <c r="DQ6" s="836"/>
      <c r="DR6" s="836"/>
      <c r="DS6" s="836"/>
      <c r="DT6" s="836"/>
      <c r="DU6" s="836"/>
      <c r="DV6" s="836"/>
      <c r="DW6" s="836"/>
      <c r="DX6" s="836"/>
    </row>
    <row r="7" spans="1:128" ht="7.9" customHeight="1">
      <c r="A7" s="739"/>
      <c r="B7" s="739"/>
      <c r="C7" s="739"/>
      <c r="D7" s="739"/>
      <c r="E7" s="739"/>
      <c r="F7" s="739"/>
      <c r="G7" s="739"/>
      <c r="H7" s="739"/>
      <c r="I7" s="739"/>
      <c r="J7" s="739"/>
      <c r="K7" s="739"/>
      <c r="L7" s="739"/>
      <c r="M7" s="739"/>
      <c r="N7" s="739"/>
    </row>
    <row r="8" spans="1:128" ht="7.9" customHeight="1">
      <c r="AD8" s="739" t="s">
        <v>559</v>
      </c>
      <c r="AE8" s="739"/>
      <c r="AF8" s="739"/>
      <c r="AG8" s="739"/>
      <c r="AH8" s="739"/>
      <c r="AI8" s="739"/>
      <c r="AJ8" s="739"/>
      <c r="AK8" s="739"/>
      <c r="AM8" s="739" t="s">
        <v>21</v>
      </c>
      <c r="AN8" s="739"/>
      <c r="AO8" s="739"/>
      <c r="AP8" s="739"/>
      <c r="AQ8" s="739"/>
      <c r="AR8" s="739"/>
      <c r="AS8" s="739"/>
      <c r="AT8" s="739"/>
      <c r="AU8" s="803" t="str">
        <f>CONCATENATE(補助金交付申請入力シート!C4)</f>
        <v/>
      </c>
      <c r="AV8" s="803"/>
      <c r="AW8" s="803"/>
      <c r="AX8" s="803"/>
      <c r="AY8" s="803"/>
      <c r="AZ8" s="803"/>
      <c r="BA8" s="803"/>
      <c r="BB8" s="803"/>
      <c r="BC8" s="803"/>
      <c r="BD8" s="803"/>
      <c r="BE8" s="803"/>
      <c r="BF8" s="803"/>
      <c r="BG8" s="803"/>
      <c r="BH8" s="803"/>
      <c r="BI8" s="803"/>
      <c r="BJ8" s="803"/>
      <c r="BK8" s="803"/>
      <c r="BL8" s="803"/>
      <c r="BM8" s="803"/>
      <c r="BP8" s="755" t="s">
        <v>653</v>
      </c>
      <c r="BQ8" s="755"/>
      <c r="BR8" s="755"/>
      <c r="BS8" s="755"/>
      <c r="BT8" s="755"/>
      <c r="BU8" s="755"/>
      <c r="BV8" s="755"/>
      <c r="BW8" s="755"/>
      <c r="BX8" s="755"/>
      <c r="BY8" s="755"/>
      <c r="BZ8" s="755"/>
      <c r="CA8" s="755"/>
      <c r="CB8" s="755"/>
      <c r="CC8" s="755"/>
      <c r="CD8" s="755"/>
      <c r="CE8" s="755"/>
      <c r="CF8" s="755"/>
      <c r="CG8" s="755"/>
      <c r="CH8" s="755"/>
      <c r="CI8" s="755"/>
      <c r="CJ8" s="755"/>
      <c r="CK8" s="755"/>
      <c r="CL8" s="755"/>
      <c r="CM8" s="755"/>
      <c r="CN8" s="755"/>
      <c r="CO8" s="755"/>
      <c r="CP8" s="755"/>
      <c r="CQ8" s="755"/>
      <c r="CR8" s="755"/>
      <c r="CS8" s="755"/>
      <c r="CT8" s="755"/>
      <c r="CU8" s="755"/>
      <c r="CV8" s="755"/>
      <c r="CW8" s="755"/>
      <c r="CX8" s="755"/>
      <c r="CY8" s="755"/>
      <c r="CZ8" s="755"/>
      <c r="DA8" s="755"/>
      <c r="DB8" s="755"/>
      <c r="DC8" s="755"/>
      <c r="DD8" s="755"/>
      <c r="DE8" s="755"/>
      <c r="DF8" s="755"/>
      <c r="DG8" s="755"/>
      <c r="DH8" s="755"/>
      <c r="DI8" s="755"/>
      <c r="DJ8" s="755"/>
      <c r="DK8" s="755"/>
      <c r="DL8" s="755"/>
      <c r="DM8" s="755"/>
      <c r="DN8" s="755"/>
      <c r="DO8" s="755"/>
      <c r="DP8" s="755"/>
      <c r="DQ8" s="755"/>
      <c r="DR8" s="755"/>
      <c r="DS8" s="755"/>
      <c r="DT8" s="755"/>
      <c r="DU8" s="755"/>
      <c r="DV8" s="755"/>
      <c r="DW8" s="755"/>
      <c r="DX8" s="755"/>
    </row>
    <row r="9" spans="1:128" ht="7.9" customHeight="1">
      <c r="A9" s="5"/>
      <c r="B9" s="5"/>
      <c r="C9" s="5"/>
      <c r="D9" s="5"/>
      <c r="E9" s="5"/>
      <c r="F9" s="5"/>
      <c r="G9" s="5"/>
      <c r="H9" s="5"/>
      <c r="I9" s="5"/>
      <c r="J9" s="5"/>
      <c r="K9" s="5"/>
      <c r="L9" s="5"/>
      <c r="M9" s="5"/>
      <c r="N9" s="5"/>
      <c r="AD9" s="739"/>
      <c r="AE9" s="739"/>
      <c r="AF9" s="739"/>
      <c r="AG9" s="739"/>
      <c r="AH9" s="739"/>
      <c r="AI9" s="739"/>
      <c r="AJ9" s="739"/>
      <c r="AK9" s="739"/>
      <c r="AL9" s="5"/>
      <c r="AM9" s="739"/>
      <c r="AN9" s="739"/>
      <c r="AO9" s="739"/>
      <c r="AP9" s="739"/>
      <c r="AQ9" s="739"/>
      <c r="AR9" s="739"/>
      <c r="AS9" s="739"/>
      <c r="AT9" s="739"/>
      <c r="AU9" s="803"/>
      <c r="AV9" s="803"/>
      <c r="AW9" s="803"/>
      <c r="AX9" s="803"/>
      <c r="AY9" s="803"/>
      <c r="AZ9" s="803"/>
      <c r="BA9" s="803"/>
      <c r="BB9" s="803"/>
      <c r="BC9" s="803"/>
      <c r="BD9" s="803"/>
      <c r="BE9" s="803"/>
      <c r="BF9" s="803"/>
      <c r="BG9" s="803"/>
      <c r="BH9" s="803"/>
      <c r="BI9" s="803"/>
      <c r="BJ9" s="803"/>
      <c r="BK9" s="803"/>
      <c r="BL9" s="803"/>
      <c r="BM9" s="803"/>
      <c r="BP9" s="755"/>
      <c r="BQ9" s="755"/>
      <c r="BR9" s="755"/>
      <c r="BS9" s="755"/>
      <c r="BT9" s="755"/>
      <c r="BU9" s="755"/>
      <c r="BV9" s="755"/>
      <c r="BW9" s="755"/>
      <c r="BX9" s="755"/>
      <c r="BY9" s="755"/>
      <c r="BZ9" s="755"/>
      <c r="CA9" s="755"/>
      <c r="CB9" s="755"/>
      <c r="CC9" s="755"/>
      <c r="CD9" s="755"/>
      <c r="CE9" s="755"/>
      <c r="CF9" s="755"/>
      <c r="CG9" s="755"/>
      <c r="CH9" s="755"/>
      <c r="CI9" s="755"/>
      <c r="CJ9" s="755"/>
      <c r="CK9" s="755"/>
      <c r="CL9" s="755"/>
      <c r="CM9" s="755"/>
      <c r="CN9" s="755"/>
      <c r="CO9" s="755"/>
      <c r="CP9" s="755"/>
      <c r="CQ9" s="755"/>
      <c r="CR9" s="755"/>
      <c r="CS9" s="755"/>
      <c r="CT9" s="755"/>
      <c r="CU9" s="755"/>
      <c r="CV9" s="755"/>
      <c r="CW9" s="755"/>
      <c r="CX9" s="755"/>
      <c r="CY9" s="755"/>
      <c r="CZ9" s="755"/>
      <c r="DA9" s="755"/>
      <c r="DB9" s="755"/>
      <c r="DC9" s="755"/>
      <c r="DD9" s="755"/>
      <c r="DE9" s="755"/>
      <c r="DF9" s="755"/>
      <c r="DG9" s="755"/>
      <c r="DH9" s="755"/>
      <c r="DI9" s="755"/>
      <c r="DJ9" s="755"/>
      <c r="DK9" s="755"/>
      <c r="DL9" s="755"/>
      <c r="DM9" s="755"/>
      <c r="DN9" s="755"/>
      <c r="DO9" s="755"/>
      <c r="DP9" s="755"/>
      <c r="DQ9" s="755"/>
      <c r="DR9" s="755"/>
      <c r="DS9" s="755"/>
      <c r="DT9" s="755"/>
      <c r="DU9" s="755"/>
      <c r="DV9" s="755"/>
      <c r="DW9" s="755"/>
      <c r="DX9" s="755"/>
    </row>
    <row r="10" spans="1:128" ht="7.9" customHeight="1">
      <c r="B10" s="5"/>
      <c r="C10" s="5"/>
      <c r="D10" s="5"/>
      <c r="E10" s="5"/>
      <c r="F10" s="5"/>
      <c r="G10" s="5"/>
      <c r="H10" s="5"/>
      <c r="I10" s="5"/>
      <c r="J10" s="5"/>
      <c r="K10" s="5"/>
      <c r="L10" s="5"/>
      <c r="M10" s="5"/>
      <c r="N10" s="5"/>
      <c r="AM10" s="748" t="s">
        <v>22</v>
      </c>
      <c r="AN10" s="748"/>
      <c r="AO10" s="748"/>
      <c r="AP10" s="748"/>
      <c r="AQ10" s="748"/>
      <c r="AR10" s="748"/>
      <c r="AS10" s="748"/>
      <c r="AT10" s="748"/>
      <c r="AU10" s="830" t="str">
        <f>CONCATENATE(補助金交付申請入力シート!C7,"　",補助金交付申請入力シート!H7)</f>
        <v>　</v>
      </c>
      <c r="AV10" s="830"/>
      <c r="AW10" s="830"/>
      <c r="AX10" s="830"/>
      <c r="AY10" s="830"/>
      <c r="AZ10" s="830"/>
      <c r="BA10" s="830"/>
      <c r="BB10" s="830"/>
      <c r="BC10" s="830"/>
      <c r="BD10" s="830"/>
      <c r="BE10" s="830"/>
      <c r="BF10" s="830"/>
      <c r="BG10" s="830"/>
      <c r="BH10" s="830"/>
      <c r="BI10" s="830"/>
      <c r="BJ10" s="830"/>
      <c r="BK10" s="830"/>
      <c r="BL10" s="830"/>
      <c r="BM10" s="830"/>
      <c r="BP10" s="755"/>
      <c r="BQ10" s="755"/>
      <c r="BR10" s="755"/>
      <c r="BS10" s="755"/>
      <c r="BT10" s="755"/>
      <c r="BU10" s="755"/>
      <c r="BV10" s="755"/>
      <c r="BW10" s="755"/>
      <c r="BX10" s="755"/>
      <c r="BY10" s="755"/>
      <c r="BZ10" s="755"/>
      <c r="CA10" s="755"/>
      <c r="CB10" s="755"/>
      <c r="CC10" s="755"/>
      <c r="CD10" s="755"/>
      <c r="CE10" s="755"/>
      <c r="CF10" s="755"/>
      <c r="CG10" s="755"/>
      <c r="CH10" s="755"/>
      <c r="CI10" s="755"/>
      <c r="CJ10" s="755"/>
      <c r="CK10" s="755"/>
      <c r="CL10" s="755"/>
      <c r="CM10" s="755"/>
      <c r="CN10" s="755"/>
      <c r="CO10" s="755"/>
      <c r="CP10" s="755"/>
      <c r="CQ10" s="755"/>
      <c r="CR10" s="755"/>
      <c r="CS10" s="755"/>
      <c r="CT10" s="755"/>
      <c r="CU10" s="755"/>
      <c r="CV10" s="755"/>
      <c r="CW10" s="755"/>
      <c r="CX10" s="755"/>
      <c r="CY10" s="755"/>
      <c r="CZ10" s="755"/>
      <c r="DA10" s="755"/>
      <c r="DB10" s="755"/>
      <c r="DC10" s="755"/>
      <c r="DD10" s="755"/>
      <c r="DE10" s="755"/>
      <c r="DF10" s="755"/>
      <c r="DG10" s="755"/>
      <c r="DH10" s="755"/>
      <c r="DI10" s="755"/>
      <c r="DJ10" s="755"/>
      <c r="DK10" s="755"/>
      <c r="DL10" s="755"/>
      <c r="DM10" s="755"/>
      <c r="DN10" s="755"/>
      <c r="DO10" s="755"/>
      <c r="DP10" s="755"/>
      <c r="DQ10" s="755"/>
      <c r="DR10" s="755"/>
      <c r="DS10" s="755"/>
      <c r="DT10" s="755"/>
      <c r="DU10" s="755"/>
      <c r="DV10" s="755"/>
      <c r="DW10" s="755"/>
      <c r="DX10" s="755"/>
    </row>
    <row r="11" spans="1:128" ht="7.9" customHeight="1">
      <c r="AM11" s="748"/>
      <c r="AN11" s="748"/>
      <c r="AO11" s="748"/>
      <c r="AP11" s="748"/>
      <c r="AQ11" s="748"/>
      <c r="AR11" s="748"/>
      <c r="AS11" s="748"/>
      <c r="AT11" s="748"/>
      <c r="AU11" s="830"/>
      <c r="AV11" s="830"/>
      <c r="AW11" s="830"/>
      <c r="AX11" s="830"/>
      <c r="AY11" s="830"/>
      <c r="AZ11" s="830"/>
      <c r="BA11" s="830"/>
      <c r="BB11" s="830"/>
      <c r="BC11" s="830"/>
      <c r="BD11" s="830"/>
      <c r="BE11" s="830"/>
      <c r="BF11" s="830"/>
      <c r="BG11" s="830"/>
      <c r="BH11" s="830"/>
      <c r="BI11" s="830"/>
      <c r="BJ11" s="830"/>
      <c r="BK11" s="830"/>
      <c r="BL11" s="830"/>
      <c r="BM11" s="830"/>
      <c r="BP11" s="755"/>
      <c r="BQ11" s="755"/>
      <c r="BR11" s="755"/>
      <c r="BS11" s="755"/>
      <c r="BT11" s="755"/>
      <c r="BU11" s="755"/>
      <c r="BV11" s="755"/>
      <c r="BW11" s="755"/>
      <c r="BX11" s="755"/>
      <c r="BY11" s="755"/>
      <c r="BZ11" s="755"/>
      <c r="CA11" s="755"/>
      <c r="CB11" s="755"/>
      <c r="CC11" s="755"/>
      <c r="CD11" s="755"/>
      <c r="CE11" s="755"/>
      <c r="CF11" s="755"/>
      <c r="CG11" s="755"/>
      <c r="CH11" s="755"/>
      <c r="CI11" s="755"/>
      <c r="CJ11" s="755"/>
      <c r="CK11" s="755"/>
      <c r="CL11" s="755"/>
      <c r="CM11" s="755"/>
      <c r="CN11" s="755"/>
      <c r="CO11" s="755"/>
      <c r="CP11" s="755"/>
      <c r="CQ11" s="755"/>
      <c r="CR11" s="755"/>
      <c r="CS11" s="755"/>
      <c r="CT11" s="755"/>
      <c r="CU11" s="755"/>
      <c r="CV11" s="755"/>
      <c r="CW11" s="755"/>
      <c r="CX11" s="755"/>
      <c r="CY11" s="755"/>
      <c r="CZ11" s="755"/>
      <c r="DA11" s="755"/>
      <c r="DB11" s="755"/>
      <c r="DC11" s="755"/>
      <c r="DD11" s="755"/>
      <c r="DE11" s="755"/>
      <c r="DF11" s="755"/>
      <c r="DG11" s="755"/>
      <c r="DH11" s="755"/>
      <c r="DI11" s="755"/>
      <c r="DJ11" s="755"/>
      <c r="DK11" s="755"/>
      <c r="DL11" s="755"/>
      <c r="DM11" s="755"/>
      <c r="DN11" s="755"/>
      <c r="DO11" s="755"/>
      <c r="DP11" s="755"/>
      <c r="DQ11" s="755"/>
      <c r="DR11" s="755"/>
      <c r="DS11" s="755"/>
      <c r="DT11" s="755"/>
      <c r="DU11" s="755"/>
      <c r="DV11" s="755"/>
      <c r="DW11" s="755"/>
      <c r="DX11" s="755"/>
    </row>
    <row r="12" spans="1:128" ht="7.9" customHeight="1">
      <c r="AG12" s="5"/>
      <c r="AH12" s="5"/>
      <c r="AI12" s="5"/>
      <c r="AJ12" s="5"/>
      <c r="AK12" s="5"/>
      <c r="AL12" s="5"/>
      <c r="AM12" s="739" t="s">
        <v>23</v>
      </c>
      <c r="AN12" s="739"/>
      <c r="AO12" s="739"/>
      <c r="AP12" s="739"/>
      <c r="AQ12" s="739"/>
      <c r="AR12" s="739"/>
      <c r="AS12" s="739"/>
      <c r="AT12" s="739"/>
      <c r="AU12" s="814" t="str">
        <f>CONCATENATE(補助金交付申請入力シート!C8,"　",補助金交付申請入力シート!H8)</f>
        <v>　</v>
      </c>
      <c r="AV12" s="814"/>
      <c r="AW12" s="814"/>
      <c r="AX12" s="814"/>
      <c r="AY12" s="814"/>
      <c r="AZ12" s="814"/>
      <c r="BA12" s="814"/>
      <c r="BB12" s="814"/>
      <c r="BC12" s="814"/>
      <c r="BD12" s="814"/>
      <c r="BE12" s="814"/>
      <c r="BF12" s="814"/>
      <c r="BG12" s="814"/>
      <c r="BH12" s="814"/>
      <c r="BI12" s="814"/>
      <c r="BJ12" s="814"/>
      <c r="BK12" s="814"/>
      <c r="BL12" s="814"/>
      <c r="BM12" s="814"/>
      <c r="BP12" s="755"/>
      <c r="BQ12" s="755"/>
      <c r="BR12" s="755"/>
      <c r="BS12" s="755"/>
      <c r="BT12" s="755"/>
      <c r="BU12" s="755"/>
      <c r="BV12" s="755"/>
      <c r="BW12" s="755"/>
      <c r="BX12" s="755"/>
      <c r="BY12" s="755"/>
      <c r="BZ12" s="755"/>
      <c r="CA12" s="755"/>
      <c r="CB12" s="755"/>
      <c r="CC12" s="755"/>
      <c r="CD12" s="755"/>
      <c r="CE12" s="755"/>
      <c r="CF12" s="755"/>
      <c r="CG12" s="755"/>
      <c r="CH12" s="755"/>
      <c r="CI12" s="755"/>
      <c r="CJ12" s="755"/>
      <c r="CK12" s="755"/>
      <c r="CL12" s="755"/>
      <c r="CM12" s="755"/>
      <c r="CN12" s="755"/>
      <c r="CO12" s="755"/>
      <c r="CP12" s="755"/>
      <c r="CQ12" s="755"/>
      <c r="CR12" s="755"/>
      <c r="CS12" s="755"/>
      <c r="CT12" s="755"/>
      <c r="CU12" s="755"/>
      <c r="CV12" s="755"/>
      <c r="CW12" s="755"/>
      <c r="CX12" s="755"/>
      <c r="CY12" s="755"/>
      <c r="CZ12" s="755"/>
      <c r="DA12" s="755"/>
      <c r="DB12" s="755"/>
      <c r="DC12" s="755"/>
      <c r="DD12" s="755"/>
      <c r="DE12" s="755"/>
      <c r="DF12" s="755"/>
      <c r="DG12" s="755"/>
      <c r="DH12" s="755"/>
      <c r="DI12" s="755"/>
      <c r="DJ12" s="755"/>
      <c r="DK12" s="755"/>
      <c r="DL12" s="755"/>
      <c r="DM12" s="755"/>
      <c r="DN12" s="755"/>
      <c r="DO12" s="755"/>
      <c r="DP12" s="755"/>
      <c r="DQ12" s="755"/>
      <c r="DR12" s="755"/>
      <c r="DS12" s="755"/>
      <c r="DT12" s="755"/>
      <c r="DU12" s="755"/>
      <c r="DV12" s="755"/>
      <c r="DW12" s="755"/>
      <c r="DX12" s="755"/>
    </row>
    <row r="13" spans="1:128" ht="7.9" customHeight="1">
      <c r="O13" s="5"/>
      <c r="P13" s="5"/>
      <c r="Q13" s="5"/>
      <c r="R13" s="5"/>
      <c r="S13" s="5"/>
      <c r="T13" s="5"/>
      <c r="U13" s="5"/>
      <c r="V13" s="5"/>
      <c r="AM13" s="739"/>
      <c r="AN13" s="739"/>
      <c r="AO13" s="739"/>
      <c r="AP13" s="739"/>
      <c r="AQ13" s="739"/>
      <c r="AR13" s="739"/>
      <c r="AS13" s="739"/>
      <c r="AT13" s="739"/>
      <c r="AU13" s="814"/>
      <c r="AV13" s="814"/>
      <c r="AW13" s="814"/>
      <c r="AX13" s="814"/>
      <c r="AY13" s="814"/>
      <c r="AZ13" s="814"/>
      <c r="BA13" s="814"/>
      <c r="BB13" s="814"/>
      <c r="BC13" s="814"/>
      <c r="BD13" s="814"/>
      <c r="BE13" s="814"/>
      <c r="BF13" s="814"/>
      <c r="BG13" s="814"/>
      <c r="BH13" s="814"/>
      <c r="BI13" s="814"/>
      <c r="BJ13" s="814"/>
      <c r="BK13" s="814"/>
      <c r="BL13" s="814"/>
      <c r="BM13" s="814"/>
      <c r="BP13" s="755"/>
      <c r="BQ13" s="755"/>
      <c r="BR13" s="755"/>
      <c r="BS13" s="755"/>
      <c r="BT13" s="755"/>
      <c r="BU13" s="755"/>
      <c r="BV13" s="755"/>
      <c r="BW13" s="755"/>
      <c r="BX13" s="755"/>
      <c r="BY13" s="755"/>
      <c r="BZ13" s="755"/>
      <c r="CA13" s="755"/>
      <c r="CB13" s="755"/>
      <c r="CC13" s="755"/>
      <c r="CD13" s="755"/>
      <c r="CE13" s="755"/>
      <c r="CF13" s="755"/>
      <c r="CG13" s="755"/>
      <c r="CH13" s="755"/>
      <c r="CI13" s="755"/>
      <c r="CJ13" s="755"/>
      <c r="CK13" s="755"/>
      <c r="CL13" s="755"/>
      <c r="CM13" s="755"/>
      <c r="CN13" s="755"/>
      <c r="CO13" s="755"/>
      <c r="CP13" s="755"/>
      <c r="CQ13" s="755"/>
      <c r="CR13" s="755"/>
      <c r="CS13" s="755"/>
      <c r="CT13" s="755"/>
      <c r="CU13" s="755"/>
      <c r="CV13" s="755"/>
      <c r="CW13" s="755"/>
      <c r="CX13" s="755"/>
      <c r="CY13" s="755"/>
      <c r="CZ13" s="755"/>
      <c r="DA13" s="755"/>
      <c r="DB13" s="755"/>
      <c r="DC13" s="755"/>
      <c r="DD13" s="755"/>
      <c r="DE13" s="755"/>
      <c r="DF13" s="755"/>
      <c r="DG13" s="755"/>
      <c r="DH13" s="755"/>
      <c r="DI13" s="755"/>
      <c r="DJ13" s="755"/>
      <c r="DK13" s="755"/>
      <c r="DL13" s="755"/>
      <c r="DM13" s="755"/>
      <c r="DN13" s="755"/>
      <c r="DO13" s="755"/>
      <c r="DP13" s="755"/>
      <c r="DQ13" s="755"/>
      <c r="DR13" s="755"/>
      <c r="DS13" s="755"/>
      <c r="DT13" s="755"/>
      <c r="DU13" s="755"/>
      <c r="DV13" s="755"/>
      <c r="DW13" s="755"/>
      <c r="DX13" s="755"/>
    </row>
    <row r="14" spans="1:128" ht="7.9" customHeight="1">
      <c r="O14" s="5"/>
      <c r="P14" s="5"/>
      <c r="Q14" s="5"/>
      <c r="R14" s="5"/>
      <c r="S14" s="5"/>
      <c r="T14" s="5"/>
      <c r="U14" s="5"/>
      <c r="V14" s="5"/>
      <c r="AM14" s="739" t="s">
        <v>14</v>
      </c>
      <c r="AN14" s="739"/>
      <c r="AO14" s="739"/>
      <c r="AP14" s="739"/>
      <c r="AQ14" s="739"/>
      <c r="AR14" s="739"/>
      <c r="AS14" s="739"/>
      <c r="AT14" s="739"/>
      <c r="AU14" s="814" t="str">
        <f>CONCATENATE(IF(ISBLANK(補助金交付申請入力シート!G9),"",補助金交付申請入力シート!C9),補助金交付申請入力シート!G9,IF(ISBLANK(補助金交付申請入力シート!G9),"","年"),補助金交付申請入力シート!I9,IF(ISBLANK(補助金交付申請入力シート!I9),"","月"),補助金交付申請入力シート!K9,IF(ISBLANK(補助金交付申請入力シート!K9),"","日"))</f>
        <v/>
      </c>
      <c r="AV14" s="814"/>
      <c r="AW14" s="814"/>
      <c r="AX14" s="814"/>
      <c r="AY14" s="814"/>
      <c r="AZ14" s="814"/>
      <c r="BA14" s="814"/>
      <c r="BB14" s="814"/>
      <c r="BC14" s="814"/>
      <c r="BD14" s="814"/>
      <c r="BE14" s="814"/>
      <c r="BF14" s="814"/>
      <c r="BG14" s="814"/>
      <c r="BH14" s="814"/>
      <c r="BI14" s="814"/>
      <c r="BJ14" s="814"/>
      <c r="BK14" s="814"/>
      <c r="BL14" s="814"/>
      <c r="BM14" s="814"/>
      <c r="BP14" s="755"/>
      <c r="BQ14" s="755"/>
      <c r="BR14" s="755"/>
      <c r="BS14" s="755"/>
      <c r="BT14" s="755"/>
      <c r="BU14" s="755"/>
      <c r="BV14" s="755"/>
      <c r="BW14" s="755"/>
      <c r="BX14" s="755"/>
      <c r="BY14" s="755"/>
      <c r="BZ14" s="755"/>
      <c r="CA14" s="755"/>
      <c r="CB14" s="755"/>
      <c r="CC14" s="755"/>
      <c r="CD14" s="755"/>
      <c r="CE14" s="755"/>
      <c r="CF14" s="755"/>
      <c r="CG14" s="755"/>
      <c r="CH14" s="755"/>
      <c r="CI14" s="755"/>
      <c r="CJ14" s="755"/>
      <c r="CK14" s="755"/>
      <c r="CL14" s="755"/>
      <c r="CM14" s="755"/>
      <c r="CN14" s="755"/>
      <c r="CO14" s="755"/>
      <c r="CP14" s="755"/>
      <c r="CQ14" s="755"/>
      <c r="CR14" s="755"/>
      <c r="CS14" s="755"/>
      <c r="CT14" s="755"/>
      <c r="CU14" s="755"/>
      <c r="CV14" s="755"/>
      <c r="CW14" s="755"/>
      <c r="CX14" s="755"/>
      <c r="CY14" s="755"/>
      <c r="CZ14" s="755"/>
      <c r="DA14" s="755"/>
      <c r="DB14" s="755"/>
      <c r="DC14" s="755"/>
      <c r="DD14" s="755"/>
      <c r="DE14" s="755"/>
      <c r="DF14" s="755"/>
      <c r="DG14" s="755"/>
      <c r="DH14" s="755"/>
      <c r="DI14" s="755"/>
      <c r="DJ14" s="755"/>
      <c r="DK14" s="755"/>
      <c r="DL14" s="755"/>
      <c r="DM14" s="755"/>
      <c r="DN14" s="755"/>
      <c r="DO14" s="755"/>
      <c r="DP14" s="755"/>
      <c r="DQ14" s="755"/>
      <c r="DR14" s="755"/>
      <c r="DS14" s="755"/>
      <c r="DT14" s="755"/>
      <c r="DU14" s="755"/>
      <c r="DV14" s="755"/>
      <c r="DW14" s="755"/>
      <c r="DX14" s="755"/>
    </row>
    <row r="15" spans="1:128" ht="7.9" customHeight="1">
      <c r="O15" s="5"/>
      <c r="P15" s="5"/>
      <c r="Q15" s="5"/>
      <c r="R15" s="5"/>
      <c r="S15" s="5"/>
      <c r="T15" s="5"/>
      <c r="U15" s="5"/>
      <c r="V15" s="5"/>
      <c r="AM15" s="739"/>
      <c r="AN15" s="739"/>
      <c r="AO15" s="739"/>
      <c r="AP15" s="739"/>
      <c r="AQ15" s="739"/>
      <c r="AR15" s="739"/>
      <c r="AS15" s="739"/>
      <c r="AT15" s="739"/>
      <c r="AU15" s="814"/>
      <c r="AV15" s="814"/>
      <c r="AW15" s="814"/>
      <c r="AX15" s="814"/>
      <c r="AY15" s="814"/>
      <c r="AZ15" s="814"/>
      <c r="BA15" s="814"/>
      <c r="BB15" s="814"/>
      <c r="BC15" s="814"/>
      <c r="BD15" s="814"/>
      <c r="BE15" s="814"/>
      <c r="BF15" s="814"/>
      <c r="BG15" s="814"/>
      <c r="BH15" s="814"/>
      <c r="BI15" s="814"/>
      <c r="BJ15" s="814"/>
      <c r="BK15" s="814"/>
      <c r="BL15" s="814"/>
      <c r="BM15" s="814"/>
    </row>
    <row r="16" spans="1:128" ht="7.9" customHeight="1">
      <c r="AM16" s="739" t="s">
        <v>11</v>
      </c>
      <c r="AN16" s="739"/>
      <c r="AO16" s="739"/>
      <c r="AP16" s="739"/>
      <c r="AQ16" s="739"/>
      <c r="AR16" s="739"/>
      <c r="AS16" s="739"/>
      <c r="AT16" s="739"/>
      <c r="AU16" s="802" t="str">
        <f>IF(ISBLANK(補助金交付申請入力シート!C5),"",
CONCATENATE(補助金交付申請入力シート!C5,"－",補助金交付申請入力シート!G5,"－",補助金交付申請入力シート!I5))</f>
        <v/>
      </c>
      <c r="AV16" s="802"/>
      <c r="AW16" s="802"/>
      <c r="AX16" s="802"/>
      <c r="AY16" s="802"/>
      <c r="AZ16" s="802"/>
      <c r="BA16" s="802"/>
      <c r="BB16" s="802"/>
      <c r="BC16" s="802"/>
      <c r="BD16" s="802"/>
      <c r="BE16" s="802"/>
      <c r="BF16" s="802"/>
      <c r="BG16" s="802"/>
      <c r="BH16" s="802"/>
      <c r="BI16" s="802"/>
      <c r="BJ16" s="802"/>
      <c r="BK16" s="802"/>
      <c r="BL16" s="802"/>
      <c r="BM16" s="802"/>
      <c r="BP16" s="839" t="s">
        <v>646</v>
      </c>
      <c r="BQ16" s="839"/>
      <c r="BR16" s="839"/>
      <c r="BS16" s="839"/>
      <c r="BT16" s="837" t="s">
        <v>648</v>
      </c>
      <c r="BU16" s="837"/>
      <c r="BV16" s="837"/>
      <c r="BW16" s="837"/>
      <c r="BX16" s="837"/>
      <c r="BY16" s="837"/>
      <c r="BZ16" s="837"/>
      <c r="CA16" s="837"/>
      <c r="CB16" s="837"/>
      <c r="CC16" s="837"/>
      <c r="CD16" s="837"/>
      <c r="CE16" s="837"/>
      <c r="CF16" s="837"/>
      <c r="CG16" s="837"/>
      <c r="CH16" s="837"/>
      <c r="CI16" s="837"/>
      <c r="CJ16" s="837"/>
      <c r="CK16" s="837"/>
      <c r="CL16" s="837"/>
      <c r="CM16" s="837"/>
      <c r="CN16" s="837"/>
      <c r="CO16" s="837"/>
      <c r="CP16" s="837"/>
      <c r="CQ16" s="837"/>
      <c r="CR16" s="837"/>
      <c r="CS16" s="837"/>
      <c r="CT16" s="837"/>
      <c r="CU16" s="837"/>
      <c r="CV16" s="837"/>
      <c r="CW16" s="837"/>
      <c r="CX16" s="837"/>
      <c r="CY16" s="837"/>
      <c r="CZ16" s="837"/>
      <c r="DA16" s="837"/>
      <c r="DB16" s="837"/>
      <c r="DC16" s="837"/>
      <c r="DD16" s="837"/>
      <c r="DE16" s="837"/>
      <c r="DF16" s="837"/>
      <c r="DG16" s="837"/>
      <c r="DH16" s="837"/>
      <c r="DI16" s="837"/>
      <c r="DJ16" s="837"/>
      <c r="DK16" s="837"/>
      <c r="DL16" s="837"/>
      <c r="DM16" s="837"/>
      <c r="DN16" s="837"/>
      <c r="DO16" s="837"/>
      <c r="DP16" s="837"/>
      <c r="DQ16" s="837"/>
      <c r="DR16" s="837"/>
      <c r="DS16" s="837"/>
      <c r="DT16" s="837"/>
      <c r="DU16" s="837"/>
      <c r="DV16" s="837"/>
      <c r="DW16" s="837"/>
      <c r="DX16" s="837"/>
    </row>
    <row r="17" spans="1:128" ht="7.9" customHeight="1">
      <c r="AG17" s="5"/>
      <c r="AH17" s="5"/>
      <c r="AI17" s="5"/>
      <c r="AJ17" s="5"/>
      <c r="AK17" s="5"/>
      <c r="AL17" s="5"/>
      <c r="AM17" s="739"/>
      <c r="AN17" s="739"/>
      <c r="AO17" s="739"/>
      <c r="AP17" s="739"/>
      <c r="AQ17" s="739"/>
      <c r="AR17" s="739"/>
      <c r="AS17" s="739"/>
      <c r="AT17" s="739"/>
      <c r="AU17" s="802"/>
      <c r="AV17" s="802"/>
      <c r="AW17" s="802"/>
      <c r="AX17" s="802"/>
      <c r="AY17" s="802"/>
      <c r="AZ17" s="802"/>
      <c r="BA17" s="802"/>
      <c r="BB17" s="802"/>
      <c r="BC17" s="802"/>
      <c r="BD17" s="802"/>
      <c r="BE17" s="802"/>
      <c r="BF17" s="802"/>
      <c r="BG17" s="802"/>
      <c r="BH17" s="802"/>
      <c r="BI17" s="802"/>
      <c r="BJ17" s="802"/>
      <c r="BK17" s="802"/>
      <c r="BL17" s="802"/>
      <c r="BM17" s="802"/>
      <c r="BP17" s="839"/>
      <c r="BQ17" s="839"/>
      <c r="BR17" s="839"/>
      <c r="BS17" s="839"/>
      <c r="BT17" s="837"/>
      <c r="BU17" s="837"/>
      <c r="BV17" s="837"/>
      <c r="BW17" s="837"/>
      <c r="BX17" s="837"/>
      <c r="BY17" s="837"/>
      <c r="BZ17" s="837"/>
      <c r="CA17" s="837"/>
      <c r="CB17" s="837"/>
      <c r="CC17" s="837"/>
      <c r="CD17" s="837"/>
      <c r="CE17" s="837"/>
      <c r="CF17" s="837"/>
      <c r="CG17" s="837"/>
      <c r="CH17" s="837"/>
      <c r="CI17" s="837"/>
      <c r="CJ17" s="837"/>
      <c r="CK17" s="837"/>
      <c r="CL17" s="837"/>
      <c r="CM17" s="837"/>
      <c r="CN17" s="837"/>
      <c r="CO17" s="837"/>
      <c r="CP17" s="837"/>
      <c r="CQ17" s="837"/>
      <c r="CR17" s="837"/>
      <c r="CS17" s="837"/>
      <c r="CT17" s="837"/>
      <c r="CU17" s="837"/>
      <c r="CV17" s="837"/>
      <c r="CW17" s="837"/>
      <c r="CX17" s="837"/>
      <c r="CY17" s="837"/>
      <c r="CZ17" s="837"/>
      <c r="DA17" s="837"/>
      <c r="DB17" s="837"/>
      <c r="DC17" s="837"/>
      <c r="DD17" s="837"/>
      <c r="DE17" s="837"/>
      <c r="DF17" s="837"/>
      <c r="DG17" s="837"/>
      <c r="DH17" s="837"/>
      <c r="DI17" s="837"/>
      <c r="DJ17" s="837"/>
      <c r="DK17" s="837"/>
      <c r="DL17" s="837"/>
      <c r="DM17" s="837"/>
      <c r="DN17" s="837"/>
      <c r="DO17" s="837"/>
      <c r="DP17" s="837"/>
      <c r="DQ17" s="837"/>
      <c r="DR17" s="837"/>
      <c r="DS17" s="837"/>
      <c r="DT17" s="837"/>
      <c r="DU17" s="837"/>
      <c r="DV17" s="837"/>
      <c r="DW17" s="837"/>
      <c r="DX17" s="837"/>
    </row>
    <row r="18" spans="1:128" ht="7.9" customHeight="1">
      <c r="BP18" s="839"/>
      <c r="BQ18" s="839"/>
      <c r="BR18" s="839"/>
      <c r="BS18" s="839"/>
      <c r="BT18" s="837"/>
      <c r="BU18" s="837"/>
      <c r="BV18" s="837"/>
      <c r="BW18" s="837"/>
      <c r="BX18" s="837"/>
      <c r="BY18" s="837"/>
      <c r="BZ18" s="837"/>
      <c r="CA18" s="837"/>
      <c r="CB18" s="837"/>
      <c r="CC18" s="837"/>
      <c r="CD18" s="837"/>
      <c r="CE18" s="837"/>
      <c r="CF18" s="837"/>
      <c r="CG18" s="837"/>
      <c r="CH18" s="837"/>
      <c r="CI18" s="837"/>
      <c r="CJ18" s="837"/>
      <c r="CK18" s="837"/>
      <c r="CL18" s="837"/>
      <c r="CM18" s="837"/>
      <c r="CN18" s="837"/>
      <c r="CO18" s="837"/>
      <c r="CP18" s="837"/>
      <c r="CQ18" s="837"/>
      <c r="CR18" s="837"/>
      <c r="CS18" s="837"/>
      <c r="CT18" s="837"/>
      <c r="CU18" s="837"/>
      <c r="CV18" s="837"/>
      <c r="CW18" s="837"/>
      <c r="CX18" s="837"/>
      <c r="CY18" s="837"/>
      <c r="CZ18" s="837"/>
      <c r="DA18" s="837"/>
      <c r="DB18" s="837"/>
      <c r="DC18" s="837"/>
      <c r="DD18" s="837"/>
      <c r="DE18" s="837"/>
      <c r="DF18" s="837"/>
      <c r="DG18" s="837"/>
      <c r="DH18" s="837"/>
      <c r="DI18" s="837"/>
      <c r="DJ18" s="837"/>
      <c r="DK18" s="837"/>
      <c r="DL18" s="837"/>
      <c r="DM18" s="837"/>
      <c r="DN18" s="837"/>
      <c r="DO18" s="837"/>
      <c r="DP18" s="837"/>
      <c r="DQ18" s="837"/>
      <c r="DR18" s="837"/>
      <c r="DS18" s="837"/>
      <c r="DT18" s="837"/>
      <c r="DU18" s="837"/>
      <c r="DV18" s="837"/>
      <c r="DW18" s="837"/>
      <c r="DX18" s="837"/>
    </row>
    <row r="19" spans="1:128" ht="7.9" customHeight="1">
      <c r="BP19" s="831" t="s">
        <v>647</v>
      </c>
      <c r="BQ19" s="831"/>
      <c r="BR19" s="831"/>
      <c r="BS19" s="831"/>
      <c r="BT19" s="832" t="s">
        <v>569</v>
      </c>
      <c r="BU19" s="832"/>
      <c r="BV19" s="832"/>
      <c r="BW19" s="832"/>
      <c r="BX19" s="832"/>
      <c r="BY19" s="832"/>
      <c r="BZ19" s="832"/>
      <c r="CA19" s="832"/>
      <c r="CB19" s="832"/>
      <c r="CC19" s="832"/>
      <c r="CD19" s="832"/>
      <c r="CE19" s="832"/>
      <c r="CF19" s="832"/>
      <c r="CG19" s="832"/>
      <c r="CH19" s="832"/>
      <c r="CI19" s="832"/>
      <c r="CJ19" s="832"/>
      <c r="CK19" s="832"/>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832"/>
      <c r="DH19" s="832"/>
      <c r="DI19" s="832"/>
      <c r="DJ19" s="832"/>
      <c r="DK19" s="832"/>
      <c r="DL19" s="832"/>
      <c r="DM19" s="832"/>
      <c r="DN19" s="832"/>
      <c r="DO19" s="832"/>
      <c r="DP19" s="832"/>
      <c r="DQ19" s="832"/>
      <c r="DR19" s="832"/>
      <c r="DS19" s="832"/>
      <c r="DT19" s="832"/>
      <c r="DU19" s="832"/>
      <c r="DV19" s="832"/>
      <c r="DW19" s="832"/>
      <c r="DX19" s="832"/>
    </row>
    <row r="20" spans="1:128" ht="7.9" customHeight="1">
      <c r="AL20" s="745" t="s">
        <v>594</v>
      </c>
      <c r="AM20" s="745"/>
      <c r="AN20" s="745"/>
      <c r="AO20" s="745"/>
      <c r="AP20" s="745"/>
      <c r="AQ20" s="745"/>
      <c r="AR20" s="745"/>
      <c r="AS20" s="745"/>
      <c r="AT20" s="745"/>
      <c r="AU20" s="745"/>
      <c r="AV20" s="745"/>
      <c r="AW20" s="745"/>
      <c r="AX20" s="745"/>
      <c r="AY20" s="745"/>
      <c r="AZ20" s="745"/>
      <c r="BA20" s="745"/>
      <c r="BB20" s="745"/>
      <c r="BC20" s="745"/>
      <c r="BD20" s="745"/>
      <c r="BE20" s="745"/>
      <c r="BF20" s="745"/>
      <c r="BG20" s="745"/>
      <c r="BH20" s="745"/>
      <c r="BI20" s="745"/>
      <c r="BJ20" s="745"/>
      <c r="BK20" s="745"/>
      <c r="BL20" s="745"/>
      <c r="BP20" s="831"/>
      <c r="BQ20" s="831"/>
      <c r="BR20" s="831"/>
      <c r="BS20" s="831"/>
      <c r="BT20" s="832"/>
      <c r="BU20" s="832"/>
      <c r="BV20" s="832"/>
      <c r="BW20" s="832"/>
      <c r="BX20" s="832"/>
      <c r="BY20" s="832"/>
      <c r="BZ20" s="832"/>
      <c r="CA20" s="832"/>
      <c r="CB20" s="832"/>
      <c r="CC20" s="832"/>
      <c r="CD20" s="832"/>
      <c r="CE20" s="832"/>
      <c r="CF20" s="832"/>
      <c r="CG20" s="832"/>
      <c r="CH20" s="832"/>
      <c r="CI20" s="832"/>
      <c r="CJ20" s="832"/>
      <c r="CK20" s="832"/>
      <c r="CL20" s="832"/>
      <c r="CM20" s="832"/>
      <c r="CN20" s="832"/>
      <c r="CO20" s="832"/>
      <c r="CP20" s="832"/>
      <c r="CQ20" s="832"/>
      <c r="CR20" s="832"/>
      <c r="CS20" s="832"/>
      <c r="CT20" s="832"/>
      <c r="CU20" s="832"/>
      <c r="CV20" s="832"/>
      <c r="CW20" s="832"/>
      <c r="CX20" s="832"/>
      <c r="CY20" s="832"/>
      <c r="CZ20" s="832"/>
      <c r="DA20" s="832"/>
      <c r="DB20" s="832"/>
      <c r="DC20" s="832"/>
      <c r="DD20" s="832"/>
      <c r="DE20" s="832"/>
      <c r="DF20" s="832"/>
      <c r="DG20" s="832"/>
      <c r="DH20" s="832"/>
      <c r="DI20" s="832"/>
      <c r="DJ20" s="832"/>
      <c r="DK20" s="832"/>
      <c r="DL20" s="832"/>
      <c r="DM20" s="832"/>
      <c r="DN20" s="832"/>
      <c r="DO20" s="832"/>
      <c r="DP20" s="832"/>
      <c r="DQ20" s="832"/>
      <c r="DR20" s="832"/>
      <c r="DS20" s="832"/>
      <c r="DT20" s="832"/>
      <c r="DU20" s="832"/>
      <c r="DV20" s="832"/>
      <c r="DW20" s="832"/>
      <c r="DX20" s="832"/>
    </row>
    <row r="21" spans="1:128" ht="7.9" customHeight="1">
      <c r="AL21" s="745"/>
      <c r="AM21" s="745"/>
      <c r="AN21" s="745"/>
      <c r="AO21" s="745"/>
      <c r="AP21" s="745"/>
      <c r="AQ21" s="745"/>
      <c r="AR21" s="745"/>
      <c r="AS21" s="745"/>
      <c r="AT21" s="745"/>
      <c r="AU21" s="745"/>
      <c r="AV21" s="745"/>
      <c r="AW21" s="745"/>
      <c r="AX21" s="745"/>
      <c r="AY21" s="745"/>
      <c r="AZ21" s="745"/>
      <c r="BA21" s="745"/>
      <c r="BB21" s="745"/>
      <c r="BC21" s="745"/>
      <c r="BD21" s="745"/>
      <c r="BE21" s="745"/>
      <c r="BF21" s="745"/>
      <c r="BG21" s="745"/>
      <c r="BH21" s="745"/>
      <c r="BI21" s="745"/>
      <c r="BJ21" s="745"/>
      <c r="BK21" s="745"/>
      <c r="BL21" s="745"/>
      <c r="BM21" s="5"/>
      <c r="BP21" s="831"/>
      <c r="BQ21" s="831"/>
      <c r="BR21" s="831"/>
      <c r="BS21" s="831"/>
      <c r="BT21" s="832"/>
      <c r="BU21" s="832"/>
      <c r="BV21" s="832"/>
      <c r="BW21" s="832"/>
      <c r="BX21" s="832"/>
      <c r="BY21" s="832"/>
      <c r="BZ21" s="832"/>
      <c r="CA21" s="832"/>
      <c r="CB21" s="832"/>
      <c r="CC21" s="832"/>
      <c r="CD21" s="832"/>
      <c r="CE21" s="832"/>
      <c r="CF21" s="832"/>
      <c r="CG21" s="832"/>
      <c r="CH21" s="832"/>
      <c r="CI21" s="832"/>
      <c r="CJ21" s="832"/>
      <c r="CK21" s="832"/>
      <c r="CL21" s="832"/>
      <c r="CM21" s="832"/>
      <c r="CN21" s="832"/>
      <c r="CO21" s="832"/>
      <c r="CP21" s="832"/>
      <c r="CQ21" s="832"/>
      <c r="CR21" s="832"/>
      <c r="CS21" s="832"/>
      <c r="CT21" s="832"/>
      <c r="CU21" s="832"/>
      <c r="CV21" s="832"/>
      <c r="CW21" s="832"/>
      <c r="CX21" s="832"/>
      <c r="CY21" s="832"/>
      <c r="CZ21" s="832"/>
      <c r="DA21" s="832"/>
      <c r="DB21" s="832"/>
      <c r="DC21" s="832"/>
      <c r="DD21" s="832"/>
      <c r="DE21" s="832"/>
      <c r="DF21" s="832"/>
      <c r="DG21" s="832"/>
      <c r="DH21" s="832"/>
      <c r="DI21" s="832"/>
      <c r="DJ21" s="832"/>
      <c r="DK21" s="832"/>
      <c r="DL21" s="832"/>
      <c r="DM21" s="832"/>
      <c r="DN21" s="832"/>
      <c r="DO21" s="832"/>
      <c r="DP21" s="832"/>
      <c r="DQ21" s="832"/>
      <c r="DR21" s="832"/>
      <c r="DS21" s="832"/>
      <c r="DT21" s="832"/>
      <c r="DU21" s="832"/>
      <c r="DV21" s="832"/>
      <c r="DW21" s="832"/>
      <c r="DX21" s="832"/>
    </row>
    <row r="22" spans="1:128" ht="7.9" customHeight="1">
      <c r="AL22" s="745"/>
      <c r="AM22" s="745"/>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45"/>
      <c r="BL22" s="745"/>
      <c r="BP22" s="831" t="s">
        <v>647</v>
      </c>
      <c r="BQ22" s="831"/>
      <c r="BR22" s="831"/>
      <c r="BS22" s="831"/>
      <c r="BT22" s="838" t="s">
        <v>570</v>
      </c>
      <c r="BU22" s="838"/>
      <c r="BV22" s="838"/>
      <c r="BW22" s="838"/>
      <c r="BX22" s="838"/>
      <c r="BY22" s="838"/>
      <c r="BZ22" s="838"/>
      <c r="CA22" s="838"/>
      <c r="CB22" s="838"/>
      <c r="CC22" s="838"/>
      <c r="CD22" s="838"/>
      <c r="CE22" s="838"/>
      <c r="CF22" s="838"/>
      <c r="CG22" s="838"/>
      <c r="CH22" s="838"/>
      <c r="CI22" s="838"/>
      <c r="CJ22" s="838"/>
      <c r="CK22" s="838"/>
      <c r="CL22" s="838"/>
      <c r="CM22" s="838"/>
      <c r="CN22" s="838"/>
      <c r="CO22" s="838"/>
      <c r="CP22" s="838"/>
      <c r="CQ22" s="838"/>
      <c r="CR22" s="838"/>
      <c r="CS22" s="838"/>
      <c r="CT22" s="838"/>
      <c r="CU22" s="838"/>
      <c r="CV22" s="838"/>
      <c r="CW22" s="838"/>
      <c r="CX22" s="838"/>
      <c r="CY22" s="838"/>
      <c r="CZ22" s="838"/>
      <c r="DA22" s="838"/>
      <c r="DB22" s="838"/>
      <c r="DC22" s="838"/>
      <c r="DD22" s="838"/>
      <c r="DE22" s="838"/>
      <c r="DF22" s="838"/>
      <c r="DG22" s="838"/>
      <c r="DH22" s="838"/>
      <c r="DI22" s="838"/>
      <c r="DJ22" s="838"/>
      <c r="DK22" s="838"/>
      <c r="DL22" s="838"/>
      <c r="DM22" s="838"/>
      <c r="DN22" s="838"/>
      <c r="DO22" s="838"/>
      <c r="DP22" s="838"/>
      <c r="DQ22" s="838"/>
      <c r="DR22" s="838"/>
      <c r="DS22" s="838"/>
      <c r="DT22" s="838"/>
      <c r="DU22" s="838"/>
      <c r="DV22" s="838"/>
      <c r="DW22" s="838"/>
      <c r="DX22" s="838"/>
    </row>
    <row r="23" spans="1:128" ht="7.9" customHeight="1">
      <c r="AL23" s="745"/>
      <c r="AM23" s="745"/>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M23" s="5"/>
      <c r="BP23" s="831"/>
      <c r="BQ23" s="831"/>
      <c r="BR23" s="831"/>
      <c r="BS23" s="831"/>
      <c r="BT23" s="838"/>
      <c r="BU23" s="838"/>
      <c r="BV23" s="838"/>
      <c r="BW23" s="838"/>
      <c r="BX23" s="838"/>
      <c r="BY23" s="838"/>
      <c r="BZ23" s="838"/>
      <c r="CA23" s="838"/>
      <c r="CB23" s="838"/>
      <c r="CC23" s="838"/>
      <c r="CD23" s="838"/>
      <c r="CE23" s="838"/>
      <c r="CF23" s="838"/>
      <c r="CG23" s="838"/>
      <c r="CH23" s="838"/>
      <c r="CI23" s="838"/>
      <c r="CJ23" s="838"/>
      <c r="CK23" s="838"/>
      <c r="CL23" s="838"/>
      <c r="CM23" s="838"/>
      <c r="CN23" s="838"/>
      <c r="CO23" s="838"/>
      <c r="CP23" s="838"/>
      <c r="CQ23" s="838"/>
      <c r="CR23" s="838"/>
      <c r="CS23" s="838"/>
      <c r="CT23" s="838"/>
      <c r="CU23" s="838"/>
      <c r="CV23" s="838"/>
      <c r="CW23" s="838"/>
      <c r="CX23" s="838"/>
      <c r="CY23" s="838"/>
      <c r="CZ23" s="838"/>
      <c r="DA23" s="838"/>
      <c r="DB23" s="838"/>
      <c r="DC23" s="838"/>
      <c r="DD23" s="838"/>
      <c r="DE23" s="838"/>
      <c r="DF23" s="838"/>
      <c r="DG23" s="838"/>
      <c r="DH23" s="838"/>
      <c r="DI23" s="838"/>
      <c r="DJ23" s="838"/>
      <c r="DK23" s="838"/>
      <c r="DL23" s="838"/>
      <c r="DM23" s="838"/>
      <c r="DN23" s="838"/>
      <c r="DO23" s="838"/>
      <c r="DP23" s="838"/>
      <c r="DQ23" s="838"/>
      <c r="DR23" s="838"/>
      <c r="DS23" s="838"/>
      <c r="DT23" s="838"/>
      <c r="DU23" s="838"/>
      <c r="DV23" s="838"/>
      <c r="DW23" s="838"/>
      <c r="DX23" s="838"/>
    </row>
    <row r="24" spans="1:128" ht="7.9" customHeight="1">
      <c r="AD24" s="16"/>
      <c r="BM24" s="16"/>
      <c r="BP24" s="831"/>
      <c r="BQ24" s="831"/>
      <c r="BR24" s="831"/>
      <c r="BS24" s="831"/>
      <c r="BT24" s="838"/>
      <c r="BU24" s="838"/>
      <c r="BV24" s="838"/>
      <c r="BW24" s="838"/>
      <c r="BX24" s="838"/>
      <c r="BY24" s="838"/>
      <c r="BZ24" s="838"/>
      <c r="CA24" s="838"/>
      <c r="CB24" s="838"/>
      <c r="CC24" s="838"/>
      <c r="CD24" s="838"/>
      <c r="CE24" s="838"/>
      <c r="CF24" s="838"/>
      <c r="CG24" s="838"/>
      <c r="CH24" s="838"/>
      <c r="CI24" s="838"/>
      <c r="CJ24" s="838"/>
      <c r="CK24" s="838"/>
      <c r="CL24" s="838"/>
      <c r="CM24" s="838"/>
      <c r="CN24" s="838"/>
      <c r="CO24" s="838"/>
      <c r="CP24" s="838"/>
      <c r="CQ24" s="838"/>
      <c r="CR24" s="838"/>
      <c r="CS24" s="838"/>
      <c r="CT24" s="838"/>
      <c r="CU24" s="838"/>
      <c r="CV24" s="838"/>
      <c r="CW24" s="838"/>
      <c r="CX24" s="838"/>
      <c r="CY24" s="838"/>
      <c r="CZ24" s="838"/>
      <c r="DA24" s="838"/>
      <c r="DB24" s="838"/>
      <c r="DC24" s="838"/>
      <c r="DD24" s="838"/>
      <c r="DE24" s="838"/>
      <c r="DF24" s="838"/>
      <c r="DG24" s="838"/>
      <c r="DH24" s="838"/>
      <c r="DI24" s="838"/>
      <c r="DJ24" s="838"/>
      <c r="DK24" s="838"/>
      <c r="DL24" s="838"/>
      <c r="DM24" s="838"/>
      <c r="DN24" s="838"/>
      <c r="DO24" s="838"/>
      <c r="DP24" s="838"/>
      <c r="DQ24" s="838"/>
      <c r="DR24" s="838"/>
      <c r="DS24" s="838"/>
      <c r="DT24" s="838"/>
      <c r="DU24" s="838"/>
      <c r="DV24" s="838"/>
      <c r="DW24" s="838"/>
      <c r="DX24" s="838"/>
    </row>
    <row r="25" spans="1:128" ht="7.9" customHeight="1">
      <c r="BM25" s="16"/>
      <c r="BP25" s="831" t="s">
        <v>647</v>
      </c>
      <c r="BQ25" s="831"/>
      <c r="BR25" s="831"/>
      <c r="BS25" s="831"/>
      <c r="BT25" s="833" t="s">
        <v>596</v>
      </c>
      <c r="BU25" s="826"/>
      <c r="BV25" s="826"/>
      <c r="BW25" s="826"/>
      <c r="BX25" s="826"/>
      <c r="BY25" s="826"/>
      <c r="BZ25" s="826"/>
      <c r="CA25" s="826"/>
      <c r="CB25" s="826"/>
      <c r="CC25" s="826"/>
      <c r="CD25" s="826"/>
      <c r="CE25" s="826"/>
      <c r="CF25" s="826"/>
      <c r="CG25" s="826"/>
      <c r="CH25" s="826"/>
      <c r="CI25" s="826"/>
      <c r="CJ25" s="826"/>
      <c r="CK25" s="826"/>
      <c r="CL25" s="826"/>
      <c r="CM25" s="826"/>
      <c r="CN25" s="826"/>
      <c r="CO25" s="826"/>
      <c r="CP25" s="826"/>
      <c r="CQ25" s="826"/>
      <c r="CR25" s="826"/>
      <c r="CS25" s="826"/>
      <c r="CT25" s="826"/>
      <c r="CU25" s="826"/>
      <c r="CV25" s="826"/>
      <c r="CW25" s="826"/>
      <c r="CX25" s="826"/>
      <c r="CY25" s="826"/>
      <c r="CZ25" s="826"/>
      <c r="DA25" s="826"/>
      <c r="DB25" s="826"/>
      <c r="DC25" s="826"/>
      <c r="DD25" s="826"/>
      <c r="DE25" s="826"/>
      <c r="DF25" s="826"/>
      <c r="DG25" s="826"/>
      <c r="DH25" s="826"/>
      <c r="DI25" s="826"/>
      <c r="DJ25" s="826"/>
      <c r="DK25" s="826"/>
      <c r="DL25" s="826"/>
      <c r="DM25" s="826"/>
      <c r="DN25" s="826"/>
      <c r="DO25" s="826"/>
      <c r="DP25" s="826"/>
      <c r="DQ25" s="826"/>
      <c r="DR25" s="826"/>
      <c r="DS25" s="826"/>
      <c r="DT25" s="826"/>
      <c r="DU25" s="826"/>
      <c r="DV25" s="826"/>
      <c r="DW25" s="826"/>
      <c r="DX25" s="827"/>
    </row>
    <row r="26" spans="1:128" ht="7.9" customHeight="1">
      <c r="BM26" s="16"/>
      <c r="BP26" s="831"/>
      <c r="BQ26" s="831"/>
      <c r="BR26" s="831"/>
      <c r="BS26" s="831"/>
      <c r="BT26" s="834"/>
      <c r="BU26" s="735"/>
      <c r="BV26" s="735"/>
      <c r="BW26" s="735"/>
      <c r="BX26" s="735"/>
      <c r="BY26" s="735"/>
      <c r="BZ26" s="735"/>
      <c r="CA26" s="735"/>
      <c r="CB26" s="735"/>
      <c r="CC26" s="735"/>
      <c r="CD26" s="735"/>
      <c r="CE26" s="735"/>
      <c r="CF26" s="735"/>
      <c r="CG26" s="735"/>
      <c r="CH26" s="735"/>
      <c r="CI26" s="735"/>
      <c r="CJ26" s="735"/>
      <c r="CK26" s="735"/>
      <c r="CL26" s="735"/>
      <c r="CM26" s="735"/>
      <c r="CN26" s="735"/>
      <c r="CO26" s="735"/>
      <c r="CP26" s="735"/>
      <c r="CQ26" s="735"/>
      <c r="CR26" s="735"/>
      <c r="CS26" s="735"/>
      <c r="CT26" s="735"/>
      <c r="CU26" s="735"/>
      <c r="CV26" s="735"/>
      <c r="CW26" s="735"/>
      <c r="CX26" s="735"/>
      <c r="CY26" s="735"/>
      <c r="CZ26" s="735"/>
      <c r="DA26" s="735"/>
      <c r="DB26" s="735"/>
      <c r="DC26" s="735"/>
      <c r="DD26" s="735"/>
      <c r="DE26" s="735"/>
      <c r="DF26" s="735"/>
      <c r="DG26" s="735"/>
      <c r="DH26" s="735"/>
      <c r="DI26" s="735"/>
      <c r="DJ26" s="735"/>
      <c r="DK26" s="735"/>
      <c r="DL26" s="735"/>
      <c r="DM26" s="735"/>
      <c r="DN26" s="735"/>
      <c r="DO26" s="735"/>
      <c r="DP26" s="735"/>
      <c r="DQ26" s="735"/>
      <c r="DR26" s="735"/>
      <c r="DS26" s="735"/>
      <c r="DT26" s="735"/>
      <c r="DU26" s="735"/>
      <c r="DV26" s="735"/>
      <c r="DW26" s="735"/>
      <c r="DX26" s="828"/>
    </row>
    <row r="27" spans="1:128" ht="7.9" customHeight="1">
      <c r="A27" s="739" t="s">
        <v>24</v>
      </c>
      <c r="B27" s="739"/>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c r="BM27" s="16"/>
      <c r="BP27" s="831"/>
      <c r="BQ27" s="831"/>
      <c r="BR27" s="831"/>
      <c r="BS27" s="831"/>
      <c r="BT27" s="835"/>
      <c r="BU27" s="822"/>
      <c r="BV27" s="822"/>
      <c r="BW27" s="822"/>
      <c r="BX27" s="822"/>
      <c r="BY27" s="822"/>
      <c r="BZ27" s="822"/>
      <c r="CA27" s="822"/>
      <c r="CB27" s="822"/>
      <c r="CC27" s="822"/>
      <c r="CD27" s="822"/>
      <c r="CE27" s="822"/>
      <c r="CF27" s="822"/>
      <c r="CG27" s="822"/>
      <c r="CH27" s="822"/>
      <c r="CI27" s="822"/>
      <c r="CJ27" s="822"/>
      <c r="CK27" s="822"/>
      <c r="CL27" s="822"/>
      <c r="CM27" s="822"/>
      <c r="CN27" s="822"/>
      <c r="CO27" s="822"/>
      <c r="CP27" s="822"/>
      <c r="CQ27" s="822"/>
      <c r="CR27" s="822"/>
      <c r="CS27" s="822"/>
      <c r="CT27" s="822"/>
      <c r="CU27" s="822"/>
      <c r="CV27" s="822"/>
      <c r="CW27" s="822"/>
      <c r="CX27" s="822"/>
      <c r="CY27" s="822"/>
      <c r="CZ27" s="822"/>
      <c r="DA27" s="822"/>
      <c r="DB27" s="822"/>
      <c r="DC27" s="822"/>
      <c r="DD27" s="822"/>
      <c r="DE27" s="822"/>
      <c r="DF27" s="822"/>
      <c r="DG27" s="822"/>
      <c r="DH27" s="822"/>
      <c r="DI27" s="822"/>
      <c r="DJ27" s="822"/>
      <c r="DK27" s="822"/>
      <c r="DL27" s="822"/>
      <c r="DM27" s="822"/>
      <c r="DN27" s="822"/>
      <c r="DO27" s="822"/>
      <c r="DP27" s="822"/>
      <c r="DQ27" s="822"/>
      <c r="DR27" s="822"/>
      <c r="DS27" s="822"/>
      <c r="DT27" s="822"/>
      <c r="DU27" s="822"/>
      <c r="DV27" s="822"/>
      <c r="DW27" s="822"/>
      <c r="DX27" s="829"/>
    </row>
    <row r="28" spans="1:128" ht="7.9" customHeight="1">
      <c r="A28" s="739"/>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c r="AW28" s="739"/>
      <c r="AX28" s="739"/>
      <c r="AY28" s="739"/>
      <c r="AZ28" s="739"/>
      <c r="BA28" s="739"/>
      <c r="BB28" s="739"/>
      <c r="BC28" s="739"/>
      <c r="BD28" s="739"/>
      <c r="BE28" s="739"/>
      <c r="BF28" s="739"/>
      <c r="BG28" s="739"/>
      <c r="BH28" s="739"/>
      <c r="BI28" s="739"/>
      <c r="BJ28" s="739"/>
      <c r="BK28" s="739"/>
      <c r="BL28" s="739"/>
      <c r="BM28" s="16"/>
      <c r="BP28" s="831" t="s">
        <v>647</v>
      </c>
      <c r="BQ28" s="831"/>
      <c r="BR28" s="831"/>
      <c r="BS28" s="831"/>
      <c r="BT28" s="833" t="s">
        <v>571</v>
      </c>
      <c r="BU28" s="826"/>
      <c r="BV28" s="826"/>
      <c r="BW28" s="826"/>
      <c r="BX28" s="826"/>
      <c r="BY28" s="826"/>
      <c r="BZ28" s="826"/>
      <c r="CA28" s="826"/>
      <c r="CB28" s="826"/>
      <c r="CC28" s="826"/>
      <c r="CD28" s="826"/>
      <c r="CE28" s="826"/>
      <c r="CF28" s="826"/>
      <c r="CG28" s="826"/>
      <c r="CH28" s="826"/>
      <c r="CI28" s="826"/>
      <c r="CJ28" s="826"/>
      <c r="CK28" s="826"/>
      <c r="CL28" s="826"/>
      <c r="CM28" s="826"/>
      <c r="CN28" s="826"/>
      <c r="CO28" s="826"/>
      <c r="CP28" s="826"/>
      <c r="CQ28" s="826"/>
      <c r="CR28" s="826"/>
      <c r="CS28" s="826"/>
      <c r="CT28" s="826"/>
      <c r="CU28" s="826"/>
      <c r="CV28" s="826"/>
      <c r="CW28" s="826"/>
      <c r="CX28" s="826"/>
      <c r="CY28" s="826"/>
      <c r="CZ28" s="826"/>
      <c r="DA28" s="826"/>
      <c r="DB28" s="826"/>
      <c r="DC28" s="826"/>
      <c r="DD28" s="826"/>
      <c r="DE28" s="826"/>
      <c r="DF28" s="826"/>
      <c r="DG28" s="826"/>
      <c r="DH28" s="826"/>
      <c r="DI28" s="826"/>
      <c r="DJ28" s="826"/>
      <c r="DK28" s="826"/>
      <c r="DL28" s="826"/>
      <c r="DM28" s="826"/>
      <c r="DN28" s="826"/>
      <c r="DO28" s="826"/>
      <c r="DP28" s="826"/>
      <c r="DQ28" s="826"/>
      <c r="DR28" s="826"/>
      <c r="DS28" s="826"/>
      <c r="DT28" s="826"/>
      <c r="DU28" s="826"/>
      <c r="DV28" s="826"/>
      <c r="DW28" s="826"/>
      <c r="DX28" s="827"/>
    </row>
    <row r="29" spans="1:128" ht="7.9" customHeight="1">
      <c r="BM29" s="1"/>
      <c r="BP29" s="831"/>
      <c r="BQ29" s="831"/>
      <c r="BR29" s="831"/>
      <c r="BS29" s="831"/>
      <c r="BT29" s="834"/>
      <c r="BU29" s="735"/>
      <c r="BV29" s="735"/>
      <c r="BW29" s="735"/>
      <c r="BX29" s="735"/>
      <c r="BY29" s="735"/>
      <c r="BZ29" s="735"/>
      <c r="CA29" s="735"/>
      <c r="CB29" s="735"/>
      <c r="CC29" s="735"/>
      <c r="CD29" s="735"/>
      <c r="CE29" s="735"/>
      <c r="CF29" s="735"/>
      <c r="CG29" s="735"/>
      <c r="CH29" s="735"/>
      <c r="CI29" s="735"/>
      <c r="CJ29" s="735"/>
      <c r="CK29" s="735"/>
      <c r="CL29" s="735"/>
      <c r="CM29" s="735"/>
      <c r="CN29" s="735"/>
      <c r="CO29" s="735"/>
      <c r="CP29" s="735"/>
      <c r="CQ29" s="735"/>
      <c r="CR29" s="735"/>
      <c r="CS29" s="735"/>
      <c r="CT29" s="735"/>
      <c r="CU29" s="735"/>
      <c r="CV29" s="735"/>
      <c r="CW29" s="735"/>
      <c r="CX29" s="735"/>
      <c r="CY29" s="735"/>
      <c r="CZ29" s="735"/>
      <c r="DA29" s="735"/>
      <c r="DB29" s="735"/>
      <c r="DC29" s="735"/>
      <c r="DD29" s="735"/>
      <c r="DE29" s="735"/>
      <c r="DF29" s="735"/>
      <c r="DG29" s="735"/>
      <c r="DH29" s="735"/>
      <c r="DI29" s="735"/>
      <c r="DJ29" s="735"/>
      <c r="DK29" s="735"/>
      <c r="DL29" s="735"/>
      <c r="DM29" s="735"/>
      <c r="DN29" s="735"/>
      <c r="DO29" s="735"/>
      <c r="DP29" s="735"/>
      <c r="DQ29" s="735"/>
      <c r="DR29" s="735"/>
      <c r="DS29" s="735"/>
      <c r="DT29" s="735"/>
      <c r="DU29" s="735"/>
      <c r="DV29" s="735"/>
      <c r="DW29" s="735"/>
      <c r="DX29" s="828"/>
    </row>
    <row r="30" spans="1:128" ht="7.9" customHeight="1">
      <c r="BP30" s="831"/>
      <c r="BQ30" s="831"/>
      <c r="BR30" s="831"/>
      <c r="BS30" s="831"/>
      <c r="BT30" s="835"/>
      <c r="BU30" s="822"/>
      <c r="BV30" s="822"/>
      <c r="BW30" s="822"/>
      <c r="BX30" s="822"/>
      <c r="BY30" s="822"/>
      <c r="BZ30" s="822"/>
      <c r="CA30" s="822"/>
      <c r="CB30" s="822"/>
      <c r="CC30" s="822"/>
      <c r="CD30" s="822"/>
      <c r="CE30" s="822"/>
      <c r="CF30" s="822"/>
      <c r="CG30" s="822"/>
      <c r="CH30" s="822"/>
      <c r="CI30" s="822"/>
      <c r="CJ30" s="822"/>
      <c r="CK30" s="822"/>
      <c r="CL30" s="822"/>
      <c r="CM30" s="822"/>
      <c r="CN30" s="822"/>
      <c r="CO30" s="822"/>
      <c r="CP30" s="822"/>
      <c r="CQ30" s="822"/>
      <c r="CR30" s="822"/>
      <c r="CS30" s="822"/>
      <c r="CT30" s="822"/>
      <c r="CU30" s="822"/>
      <c r="CV30" s="822"/>
      <c r="CW30" s="822"/>
      <c r="CX30" s="822"/>
      <c r="CY30" s="822"/>
      <c r="CZ30" s="822"/>
      <c r="DA30" s="822"/>
      <c r="DB30" s="822"/>
      <c r="DC30" s="822"/>
      <c r="DD30" s="822"/>
      <c r="DE30" s="822"/>
      <c r="DF30" s="822"/>
      <c r="DG30" s="822"/>
      <c r="DH30" s="822"/>
      <c r="DI30" s="822"/>
      <c r="DJ30" s="822"/>
      <c r="DK30" s="822"/>
      <c r="DL30" s="822"/>
      <c r="DM30" s="822"/>
      <c r="DN30" s="822"/>
      <c r="DO30" s="822"/>
      <c r="DP30" s="822"/>
      <c r="DQ30" s="822"/>
      <c r="DR30" s="822"/>
      <c r="DS30" s="822"/>
      <c r="DT30" s="822"/>
      <c r="DU30" s="822"/>
      <c r="DV30" s="822"/>
      <c r="DW30" s="822"/>
      <c r="DX30" s="829"/>
    </row>
    <row r="31" spans="1:128" ht="7.9" customHeight="1">
      <c r="A31" s="746" t="s">
        <v>562</v>
      </c>
      <c r="B31" s="746"/>
      <c r="C31" s="746"/>
      <c r="D31" s="746"/>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c r="AN31" s="746"/>
      <c r="AO31" s="746"/>
      <c r="AP31" s="746"/>
      <c r="AQ31" s="746"/>
      <c r="AR31" s="746"/>
      <c r="AS31" s="746"/>
      <c r="AT31" s="746"/>
      <c r="AU31" s="746"/>
      <c r="AV31" s="746"/>
      <c r="AW31" s="746"/>
      <c r="AX31" s="746"/>
      <c r="AY31" s="746"/>
      <c r="AZ31" s="746"/>
      <c r="BA31" s="746"/>
      <c r="BB31" s="746"/>
      <c r="BC31" s="746"/>
      <c r="BD31" s="746"/>
      <c r="BE31" s="746"/>
      <c r="BF31" s="746"/>
      <c r="BG31" s="746"/>
      <c r="BH31" s="746"/>
      <c r="BI31" s="746"/>
      <c r="BJ31" s="746"/>
      <c r="BK31" s="746"/>
      <c r="BL31" s="746"/>
      <c r="BM31" s="746"/>
      <c r="BP31" s="831" t="s">
        <v>647</v>
      </c>
      <c r="BQ31" s="831"/>
      <c r="BR31" s="831"/>
      <c r="BS31" s="831"/>
      <c r="BT31" s="833" t="s">
        <v>572</v>
      </c>
      <c r="BU31" s="826"/>
      <c r="BV31" s="826"/>
      <c r="BW31" s="826"/>
      <c r="BX31" s="826"/>
      <c r="BY31" s="826"/>
      <c r="BZ31" s="826"/>
      <c r="CA31" s="826"/>
      <c r="CB31" s="826"/>
      <c r="CC31" s="826"/>
      <c r="CD31" s="826"/>
      <c r="CE31" s="826"/>
      <c r="CF31" s="826"/>
      <c r="CG31" s="826"/>
      <c r="CH31" s="826"/>
      <c r="CI31" s="826"/>
      <c r="CJ31" s="826"/>
      <c r="CK31" s="826"/>
      <c r="CL31" s="826"/>
      <c r="CM31" s="826"/>
      <c r="CN31" s="826"/>
      <c r="CO31" s="826"/>
      <c r="CP31" s="826"/>
      <c r="CQ31" s="826"/>
      <c r="CR31" s="826"/>
      <c r="CS31" s="826"/>
      <c r="CT31" s="826"/>
      <c r="CU31" s="826"/>
      <c r="CV31" s="826"/>
      <c r="CW31" s="826"/>
      <c r="CX31" s="826"/>
      <c r="CY31" s="826"/>
      <c r="CZ31" s="826"/>
      <c r="DA31" s="826"/>
      <c r="DB31" s="826"/>
      <c r="DC31" s="826"/>
      <c r="DD31" s="826"/>
      <c r="DE31" s="826"/>
      <c r="DF31" s="826"/>
      <c r="DG31" s="826"/>
      <c r="DH31" s="826"/>
      <c r="DI31" s="826"/>
      <c r="DJ31" s="826"/>
      <c r="DK31" s="826"/>
      <c r="DL31" s="826"/>
      <c r="DM31" s="826"/>
      <c r="DN31" s="826"/>
      <c r="DO31" s="826"/>
      <c r="DP31" s="826"/>
      <c r="DQ31" s="826"/>
      <c r="DR31" s="826"/>
      <c r="DS31" s="826"/>
      <c r="DT31" s="826"/>
      <c r="DU31" s="826"/>
      <c r="DV31" s="826"/>
      <c r="DW31" s="826"/>
      <c r="DX31" s="827"/>
    </row>
    <row r="32" spans="1:128" ht="7.9" customHeight="1">
      <c r="A32" s="746"/>
      <c r="B32" s="746"/>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c r="AN32" s="746"/>
      <c r="AO32" s="746"/>
      <c r="AP32" s="746"/>
      <c r="AQ32" s="746"/>
      <c r="AR32" s="746"/>
      <c r="AS32" s="746"/>
      <c r="AT32" s="746"/>
      <c r="AU32" s="746"/>
      <c r="AV32" s="746"/>
      <c r="AW32" s="746"/>
      <c r="AX32" s="746"/>
      <c r="AY32" s="746"/>
      <c r="AZ32" s="746"/>
      <c r="BA32" s="746"/>
      <c r="BB32" s="746"/>
      <c r="BC32" s="746"/>
      <c r="BD32" s="746"/>
      <c r="BE32" s="746"/>
      <c r="BF32" s="746"/>
      <c r="BG32" s="746"/>
      <c r="BH32" s="746"/>
      <c r="BI32" s="746"/>
      <c r="BJ32" s="746"/>
      <c r="BK32" s="746"/>
      <c r="BL32" s="746"/>
      <c r="BM32" s="746"/>
      <c r="BP32" s="831"/>
      <c r="BQ32" s="831"/>
      <c r="BR32" s="831"/>
      <c r="BS32" s="831"/>
      <c r="BT32" s="834"/>
      <c r="BU32" s="735"/>
      <c r="BV32" s="735"/>
      <c r="BW32" s="735"/>
      <c r="BX32" s="735"/>
      <c r="BY32" s="735"/>
      <c r="BZ32" s="735"/>
      <c r="CA32" s="735"/>
      <c r="CB32" s="735"/>
      <c r="CC32" s="735"/>
      <c r="CD32" s="735"/>
      <c r="CE32" s="735"/>
      <c r="CF32" s="735"/>
      <c r="CG32" s="735"/>
      <c r="CH32" s="735"/>
      <c r="CI32" s="735"/>
      <c r="CJ32" s="735"/>
      <c r="CK32" s="735"/>
      <c r="CL32" s="735"/>
      <c r="CM32" s="735"/>
      <c r="CN32" s="735"/>
      <c r="CO32" s="735"/>
      <c r="CP32" s="735"/>
      <c r="CQ32" s="735"/>
      <c r="CR32" s="735"/>
      <c r="CS32" s="735"/>
      <c r="CT32" s="735"/>
      <c r="CU32" s="735"/>
      <c r="CV32" s="735"/>
      <c r="CW32" s="735"/>
      <c r="CX32" s="735"/>
      <c r="CY32" s="735"/>
      <c r="CZ32" s="735"/>
      <c r="DA32" s="735"/>
      <c r="DB32" s="735"/>
      <c r="DC32" s="735"/>
      <c r="DD32" s="735"/>
      <c r="DE32" s="735"/>
      <c r="DF32" s="735"/>
      <c r="DG32" s="735"/>
      <c r="DH32" s="735"/>
      <c r="DI32" s="735"/>
      <c r="DJ32" s="735"/>
      <c r="DK32" s="735"/>
      <c r="DL32" s="735"/>
      <c r="DM32" s="735"/>
      <c r="DN32" s="735"/>
      <c r="DO32" s="735"/>
      <c r="DP32" s="735"/>
      <c r="DQ32" s="735"/>
      <c r="DR32" s="735"/>
      <c r="DS32" s="735"/>
      <c r="DT32" s="735"/>
      <c r="DU32" s="735"/>
      <c r="DV32" s="735"/>
      <c r="DW32" s="735"/>
      <c r="DX32" s="828"/>
    </row>
    <row r="33" spans="1:128" ht="7.9" customHeight="1">
      <c r="A33" s="746"/>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c r="AZ33" s="746"/>
      <c r="BA33" s="746"/>
      <c r="BB33" s="746"/>
      <c r="BC33" s="746"/>
      <c r="BD33" s="746"/>
      <c r="BE33" s="746"/>
      <c r="BF33" s="746"/>
      <c r="BG33" s="746"/>
      <c r="BH33" s="746"/>
      <c r="BI33" s="746"/>
      <c r="BJ33" s="746"/>
      <c r="BK33" s="746"/>
      <c r="BL33" s="746"/>
      <c r="BM33" s="746"/>
      <c r="BP33" s="831"/>
      <c r="BQ33" s="831"/>
      <c r="BR33" s="831"/>
      <c r="BS33" s="831"/>
      <c r="BT33" s="835"/>
      <c r="BU33" s="822"/>
      <c r="BV33" s="822"/>
      <c r="BW33" s="822"/>
      <c r="BX33" s="822"/>
      <c r="BY33" s="822"/>
      <c r="BZ33" s="822"/>
      <c r="CA33" s="822"/>
      <c r="CB33" s="822"/>
      <c r="CC33" s="822"/>
      <c r="CD33" s="822"/>
      <c r="CE33" s="822"/>
      <c r="CF33" s="822"/>
      <c r="CG33" s="822"/>
      <c r="CH33" s="822"/>
      <c r="CI33" s="822"/>
      <c r="CJ33" s="822"/>
      <c r="CK33" s="822"/>
      <c r="CL33" s="822"/>
      <c r="CM33" s="822"/>
      <c r="CN33" s="822"/>
      <c r="CO33" s="822"/>
      <c r="CP33" s="822"/>
      <c r="CQ33" s="822"/>
      <c r="CR33" s="822"/>
      <c r="CS33" s="822"/>
      <c r="CT33" s="822"/>
      <c r="CU33" s="822"/>
      <c r="CV33" s="822"/>
      <c r="CW33" s="822"/>
      <c r="CX33" s="822"/>
      <c r="CY33" s="822"/>
      <c r="CZ33" s="822"/>
      <c r="DA33" s="822"/>
      <c r="DB33" s="822"/>
      <c r="DC33" s="822"/>
      <c r="DD33" s="822"/>
      <c r="DE33" s="822"/>
      <c r="DF33" s="822"/>
      <c r="DG33" s="822"/>
      <c r="DH33" s="822"/>
      <c r="DI33" s="822"/>
      <c r="DJ33" s="822"/>
      <c r="DK33" s="822"/>
      <c r="DL33" s="822"/>
      <c r="DM33" s="822"/>
      <c r="DN33" s="822"/>
      <c r="DO33" s="822"/>
      <c r="DP33" s="822"/>
      <c r="DQ33" s="822"/>
      <c r="DR33" s="822"/>
      <c r="DS33" s="822"/>
      <c r="DT33" s="822"/>
      <c r="DU33" s="822"/>
      <c r="DV33" s="822"/>
      <c r="DW33" s="822"/>
      <c r="DX33" s="829"/>
    </row>
    <row r="34" spans="1:128" ht="7.9" customHeight="1">
      <c r="A34" s="746"/>
      <c r="B34" s="746"/>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c r="AQ34" s="746"/>
      <c r="AR34" s="746"/>
      <c r="AS34" s="746"/>
      <c r="AT34" s="746"/>
      <c r="AU34" s="746"/>
      <c r="AV34" s="746"/>
      <c r="AW34" s="746"/>
      <c r="AX34" s="746"/>
      <c r="AY34" s="746"/>
      <c r="AZ34" s="746"/>
      <c r="BA34" s="746"/>
      <c r="BB34" s="746"/>
      <c r="BC34" s="746"/>
      <c r="BD34" s="746"/>
      <c r="BE34" s="746"/>
      <c r="BF34" s="746"/>
      <c r="BG34" s="746"/>
      <c r="BH34" s="746"/>
      <c r="BI34" s="746"/>
      <c r="BJ34" s="746"/>
      <c r="BK34" s="746"/>
      <c r="BL34" s="746"/>
      <c r="BM34" s="746"/>
      <c r="BP34" s="831" t="s">
        <v>647</v>
      </c>
      <c r="BQ34" s="831"/>
      <c r="BR34" s="831"/>
      <c r="BS34" s="831"/>
      <c r="BT34" s="833" t="s">
        <v>573</v>
      </c>
      <c r="BU34" s="826"/>
      <c r="BV34" s="826"/>
      <c r="BW34" s="826"/>
      <c r="BX34" s="826"/>
      <c r="BY34" s="826"/>
      <c r="BZ34" s="826"/>
      <c r="CA34" s="826"/>
      <c r="CB34" s="826"/>
      <c r="CC34" s="826"/>
      <c r="CD34" s="826"/>
      <c r="CE34" s="826"/>
      <c r="CF34" s="826"/>
      <c r="CG34" s="826"/>
      <c r="CH34" s="826"/>
      <c r="CI34" s="826"/>
      <c r="CJ34" s="826"/>
      <c r="CK34" s="826"/>
      <c r="CL34" s="826"/>
      <c r="CM34" s="826"/>
      <c r="CN34" s="826"/>
      <c r="CO34" s="826"/>
      <c r="CP34" s="826"/>
      <c r="CQ34" s="826"/>
      <c r="CR34" s="826"/>
      <c r="CS34" s="826"/>
      <c r="CT34" s="826"/>
      <c r="CU34" s="826"/>
      <c r="CV34" s="826"/>
      <c r="CW34" s="826"/>
      <c r="CX34" s="826"/>
      <c r="CY34" s="826"/>
      <c r="CZ34" s="826"/>
      <c r="DA34" s="826"/>
      <c r="DB34" s="826"/>
      <c r="DC34" s="826"/>
      <c r="DD34" s="826"/>
      <c r="DE34" s="826"/>
      <c r="DF34" s="826"/>
      <c r="DG34" s="826"/>
      <c r="DH34" s="826"/>
      <c r="DI34" s="826"/>
      <c r="DJ34" s="826"/>
      <c r="DK34" s="826"/>
      <c r="DL34" s="826"/>
      <c r="DM34" s="826"/>
      <c r="DN34" s="826"/>
      <c r="DO34" s="826"/>
      <c r="DP34" s="826"/>
      <c r="DQ34" s="826"/>
      <c r="DR34" s="826"/>
      <c r="DS34" s="826"/>
      <c r="DT34" s="826"/>
      <c r="DU34" s="826"/>
      <c r="DV34" s="826"/>
      <c r="DW34" s="826"/>
      <c r="DX34" s="827"/>
    </row>
    <row r="35" spans="1:128" ht="7.9" customHeight="1">
      <c r="A35" s="746"/>
      <c r="B35" s="746"/>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746"/>
      <c r="AZ35" s="746"/>
      <c r="BA35" s="746"/>
      <c r="BB35" s="746"/>
      <c r="BC35" s="746"/>
      <c r="BD35" s="746"/>
      <c r="BE35" s="746"/>
      <c r="BF35" s="746"/>
      <c r="BG35" s="746"/>
      <c r="BH35" s="746"/>
      <c r="BI35" s="746"/>
      <c r="BJ35" s="746"/>
      <c r="BK35" s="746"/>
      <c r="BL35" s="746"/>
      <c r="BM35" s="746"/>
      <c r="BP35" s="831"/>
      <c r="BQ35" s="831"/>
      <c r="BR35" s="831"/>
      <c r="BS35" s="831"/>
      <c r="BT35" s="834"/>
      <c r="BU35" s="735"/>
      <c r="BV35" s="735"/>
      <c r="BW35" s="735"/>
      <c r="BX35" s="735"/>
      <c r="BY35" s="735"/>
      <c r="BZ35" s="735"/>
      <c r="CA35" s="735"/>
      <c r="CB35" s="735"/>
      <c r="CC35" s="735"/>
      <c r="CD35" s="735"/>
      <c r="CE35" s="735"/>
      <c r="CF35" s="735"/>
      <c r="CG35" s="735"/>
      <c r="CH35" s="735"/>
      <c r="CI35" s="735"/>
      <c r="CJ35" s="735"/>
      <c r="CK35" s="735"/>
      <c r="CL35" s="735"/>
      <c r="CM35" s="735"/>
      <c r="CN35" s="735"/>
      <c r="CO35" s="735"/>
      <c r="CP35" s="735"/>
      <c r="CQ35" s="735"/>
      <c r="CR35" s="735"/>
      <c r="CS35" s="735"/>
      <c r="CT35" s="735"/>
      <c r="CU35" s="735"/>
      <c r="CV35" s="735"/>
      <c r="CW35" s="735"/>
      <c r="CX35" s="735"/>
      <c r="CY35" s="735"/>
      <c r="CZ35" s="735"/>
      <c r="DA35" s="735"/>
      <c r="DB35" s="735"/>
      <c r="DC35" s="735"/>
      <c r="DD35" s="735"/>
      <c r="DE35" s="735"/>
      <c r="DF35" s="735"/>
      <c r="DG35" s="735"/>
      <c r="DH35" s="735"/>
      <c r="DI35" s="735"/>
      <c r="DJ35" s="735"/>
      <c r="DK35" s="735"/>
      <c r="DL35" s="735"/>
      <c r="DM35" s="735"/>
      <c r="DN35" s="735"/>
      <c r="DO35" s="735"/>
      <c r="DP35" s="735"/>
      <c r="DQ35" s="735"/>
      <c r="DR35" s="735"/>
      <c r="DS35" s="735"/>
      <c r="DT35" s="735"/>
      <c r="DU35" s="735"/>
      <c r="DV35" s="735"/>
      <c r="DW35" s="735"/>
      <c r="DX35" s="828"/>
    </row>
    <row r="36" spans="1:128" ht="7.9" customHeight="1">
      <c r="BM36" s="10"/>
      <c r="BP36" s="831"/>
      <c r="BQ36" s="831"/>
      <c r="BR36" s="831"/>
      <c r="BS36" s="831"/>
      <c r="BT36" s="835"/>
      <c r="BU36" s="822"/>
      <c r="BV36" s="822"/>
      <c r="BW36" s="822"/>
      <c r="BX36" s="822"/>
      <c r="BY36" s="822"/>
      <c r="BZ36" s="822"/>
      <c r="CA36" s="822"/>
      <c r="CB36" s="822"/>
      <c r="CC36" s="822"/>
      <c r="CD36" s="822"/>
      <c r="CE36" s="822"/>
      <c r="CF36" s="822"/>
      <c r="CG36" s="822"/>
      <c r="CH36" s="822"/>
      <c r="CI36" s="822"/>
      <c r="CJ36" s="822"/>
      <c r="CK36" s="822"/>
      <c r="CL36" s="822"/>
      <c r="CM36" s="822"/>
      <c r="CN36" s="822"/>
      <c r="CO36" s="822"/>
      <c r="CP36" s="822"/>
      <c r="CQ36" s="822"/>
      <c r="CR36" s="822"/>
      <c r="CS36" s="822"/>
      <c r="CT36" s="822"/>
      <c r="CU36" s="822"/>
      <c r="CV36" s="822"/>
      <c r="CW36" s="822"/>
      <c r="CX36" s="822"/>
      <c r="CY36" s="822"/>
      <c r="CZ36" s="822"/>
      <c r="DA36" s="822"/>
      <c r="DB36" s="822"/>
      <c r="DC36" s="822"/>
      <c r="DD36" s="822"/>
      <c r="DE36" s="822"/>
      <c r="DF36" s="822"/>
      <c r="DG36" s="822"/>
      <c r="DH36" s="822"/>
      <c r="DI36" s="822"/>
      <c r="DJ36" s="822"/>
      <c r="DK36" s="822"/>
      <c r="DL36" s="822"/>
      <c r="DM36" s="822"/>
      <c r="DN36" s="822"/>
      <c r="DO36" s="822"/>
      <c r="DP36" s="822"/>
      <c r="DQ36" s="822"/>
      <c r="DR36" s="822"/>
      <c r="DS36" s="822"/>
      <c r="DT36" s="822"/>
      <c r="DU36" s="822"/>
      <c r="DV36" s="822"/>
      <c r="DW36" s="822"/>
      <c r="DX36" s="829"/>
    </row>
    <row r="37" spans="1:128" ht="7.9" customHeight="1">
      <c r="AE37" s="801" t="s">
        <v>4</v>
      </c>
      <c r="AF37" s="801"/>
      <c r="AG37" s="801"/>
      <c r="BP37" s="831" t="s">
        <v>647</v>
      </c>
      <c r="BQ37" s="831"/>
      <c r="BR37" s="831"/>
      <c r="BS37" s="831"/>
      <c r="BT37" s="833" t="s">
        <v>574</v>
      </c>
      <c r="BU37" s="826"/>
      <c r="BV37" s="826"/>
      <c r="BW37" s="826"/>
      <c r="BX37" s="826"/>
      <c r="BY37" s="826"/>
      <c r="BZ37" s="826"/>
      <c r="CA37" s="826"/>
      <c r="CB37" s="826"/>
      <c r="CC37" s="826"/>
      <c r="CD37" s="826"/>
      <c r="CE37" s="826"/>
      <c r="CF37" s="826"/>
      <c r="CG37" s="826"/>
      <c r="CH37" s="826"/>
      <c r="CI37" s="826"/>
      <c r="CJ37" s="826"/>
      <c r="CK37" s="826"/>
      <c r="CL37" s="826"/>
      <c r="CM37" s="826"/>
      <c r="CN37" s="826"/>
      <c r="CO37" s="826"/>
      <c r="CP37" s="826"/>
      <c r="CQ37" s="826"/>
      <c r="CR37" s="826"/>
      <c r="CS37" s="826"/>
      <c r="CT37" s="826"/>
      <c r="CU37" s="826"/>
      <c r="CV37" s="826"/>
      <c r="CW37" s="826"/>
      <c r="CX37" s="826"/>
      <c r="CY37" s="826"/>
      <c r="CZ37" s="826"/>
      <c r="DA37" s="826"/>
      <c r="DB37" s="826"/>
      <c r="DC37" s="826"/>
      <c r="DD37" s="826"/>
      <c r="DE37" s="826"/>
      <c r="DF37" s="826"/>
      <c r="DG37" s="826"/>
      <c r="DH37" s="826"/>
      <c r="DI37" s="826"/>
      <c r="DJ37" s="826"/>
      <c r="DK37" s="826"/>
      <c r="DL37" s="826"/>
      <c r="DM37" s="826"/>
      <c r="DN37" s="826"/>
      <c r="DO37" s="826"/>
      <c r="DP37" s="826"/>
      <c r="DQ37" s="826"/>
      <c r="DR37" s="826"/>
      <c r="DS37" s="826"/>
      <c r="DT37" s="826"/>
      <c r="DU37" s="826"/>
      <c r="DV37" s="826"/>
      <c r="DW37" s="826"/>
      <c r="DX37" s="827"/>
    </row>
    <row r="38" spans="1:128" ht="7.9" customHeight="1">
      <c r="AE38" s="801"/>
      <c r="AF38" s="801"/>
      <c r="AG38" s="801"/>
      <c r="BP38" s="831"/>
      <c r="BQ38" s="831"/>
      <c r="BR38" s="831"/>
      <c r="BS38" s="831"/>
      <c r="BT38" s="834"/>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735"/>
      <c r="CZ38" s="735"/>
      <c r="DA38" s="735"/>
      <c r="DB38" s="735"/>
      <c r="DC38" s="735"/>
      <c r="DD38" s="735"/>
      <c r="DE38" s="735"/>
      <c r="DF38" s="735"/>
      <c r="DG38" s="735"/>
      <c r="DH38" s="735"/>
      <c r="DI38" s="735"/>
      <c r="DJ38" s="735"/>
      <c r="DK38" s="735"/>
      <c r="DL38" s="735"/>
      <c r="DM38" s="735"/>
      <c r="DN38" s="735"/>
      <c r="DO38" s="735"/>
      <c r="DP38" s="735"/>
      <c r="DQ38" s="735"/>
      <c r="DR38" s="735"/>
      <c r="DS38" s="735"/>
      <c r="DT38" s="735"/>
      <c r="DU38" s="735"/>
      <c r="DV38" s="735"/>
      <c r="DW38" s="735"/>
      <c r="DX38" s="828"/>
    </row>
    <row r="39" spans="1:128" ht="7.5" customHeight="1">
      <c r="BM39" s="16"/>
      <c r="BP39" s="831"/>
      <c r="BQ39" s="831"/>
      <c r="BR39" s="831"/>
      <c r="BS39" s="831"/>
      <c r="BT39" s="835"/>
      <c r="BU39" s="822"/>
      <c r="BV39" s="822"/>
      <c r="BW39" s="822"/>
      <c r="BX39" s="822"/>
      <c r="BY39" s="822"/>
      <c r="BZ39" s="822"/>
      <c r="CA39" s="822"/>
      <c r="CB39" s="822"/>
      <c r="CC39" s="822"/>
      <c r="CD39" s="822"/>
      <c r="CE39" s="822"/>
      <c r="CF39" s="822"/>
      <c r="CG39" s="822"/>
      <c r="CH39" s="822"/>
      <c r="CI39" s="822"/>
      <c r="CJ39" s="822"/>
      <c r="CK39" s="822"/>
      <c r="CL39" s="822"/>
      <c r="CM39" s="822"/>
      <c r="CN39" s="822"/>
      <c r="CO39" s="822"/>
      <c r="CP39" s="822"/>
      <c r="CQ39" s="822"/>
      <c r="CR39" s="822"/>
      <c r="CS39" s="822"/>
      <c r="CT39" s="822"/>
      <c r="CU39" s="822"/>
      <c r="CV39" s="822"/>
      <c r="CW39" s="822"/>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9"/>
    </row>
    <row r="40" spans="1:128" ht="7.9" customHeight="1">
      <c r="BP40" s="831" t="s">
        <v>647</v>
      </c>
      <c r="BQ40" s="831"/>
      <c r="BR40" s="831"/>
      <c r="BS40" s="831"/>
      <c r="BT40" s="833" t="s">
        <v>597</v>
      </c>
      <c r="BU40" s="826"/>
      <c r="BV40" s="826"/>
      <c r="BW40" s="826"/>
      <c r="BX40" s="826"/>
      <c r="BY40" s="826"/>
      <c r="BZ40" s="826"/>
      <c r="CA40" s="826"/>
      <c r="CB40" s="826"/>
      <c r="CC40" s="826"/>
      <c r="CD40" s="826"/>
      <c r="CE40" s="826"/>
      <c r="CF40" s="826"/>
      <c r="CG40" s="826"/>
      <c r="CH40" s="826"/>
      <c r="CI40" s="826"/>
      <c r="CJ40" s="826"/>
      <c r="CK40" s="826"/>
      <c r="CL40" s="826"/>
      <c r="CM40" s="826"/>
      <c r="CN40" s="826"/>
      <c r="CO40" s="826"/>
      <c r="CP40" s="826"/>
      <c r="CQ40" s="826"/>
      <c r="CR40" s="826"/>
      <c r="CS40" s="826"/>
      <c r="CT40" s="826"/>
      <c r="CU40" s="826"/>
      <c r="CV40" s="826"/>
      <c r="CW40" s="826"/>
      <c r="CX40" s="826"/>
      <c r="CY40" s="826"/>
      <c r="CZ40" s="826"/>
      <c r="DA40" s="826"/>
      <c r="DB40" s="826"/>
      <c r="DC40" s="826"/>
      <c r="DD40" s="826"/>
      <c r="DE40" s="826"/>
      <c r="DF40" s="826"/>
      <c r="DG40" s="826"/>
      <c r="DH40" s="826"/>
      <c r="DI40" s="826"/>
      <c r="DJ40" s="826"/>
      <c r="DK40" s="826"/>
      <c r="DL40" s="826"/>
      <c r="DM40" s="826"/>
      <c r="DN40" s="826"/>
      <c r="DO40" s="826"/>
      <c r="DP40" s="826"/>
      <c r="DQ40" s="826"/>
      <c r="DR40" s="826"/>
      <c r="DS40" s="826"/>
      <c r="DT40" s="826"/>
      <c r="DU40" s="826"/>
      <c r="DV40" s="826"/>
      <c r="DW40" s="826"/>
      <c r="DX40" s="827"/>
    </row>
    <row r="41" spans="1:128" ht="7.9" customHeight="1">
      <c r="B41" s="804" t="s">
        <v>563</v>
      </c>
      <c r="C41" s="805"/>
      <c r="D41" s="805"/>
      <c r="E41" s="805"/>
      <c r="F41" s="805"/>
      <c r="G41" s="805"/>
      <c r="H41" s="805"/>
      <c r="I41" s="805"/>
      <c r="J41" s="805"/>
      <c r="K41" s="805"/>
      <c r="L41" s="805"/>
      <c r="M41" s="805"/>
      <c r="N41" s="805"/>
      <c r="O41" s="806"/>
      <c r="P41" s="804" t="s">
        <v>26</v>
      </c>
      <c r="Q41" s="805"/>
      <c r="R41" s="805"/>
      <c r="S41" s="805"/>
      <c r="T41" s="805"/>
      <c r="U41" s="805"/>
      <c r="V41" s="805"/>
      <c r="W41" s="805"/>
      <c r="X41" s="805"/>
      <c r="Y41" s="805"/>
      <c r="Z41" s="805"/>
      <c r="AA41" s="826" t="str">
        <f>IF(ISBLANK(補助金交付申請入力シート!E11),"",補助金交付申請入力シート!E11)</f>
        <v/>
      </c>
      <c r="AB41" s="826"/>
      <c r="AC41" s="826"/>
      <c r="AD41" s="826"/>
      <c r="AE41" s="826"/>
      <c r="AF41" s="826"/>
      <c r="AG41" s="826"/>
      <c r="AH41" s="826"/>
      <c r="AI41" s="826"/>
      <c r="AJ41" s="826"/>
      <c r="AK41" s="826"/>
      <c r="AL41" s="826"/>
      <c r="AM41" s="826"/>
      <c r="AN41" s="826"/>
      <c r="AO41" s="826"/>
      <c r="AP41" s="826"/>
      <c r="AQ41" s="826"/>
      <c r="AR41" s="826"/>
      <c r="AS41" s="826"/>
      <c r="AT41" s="826"/>
      <c r="AU41" s="826"/>
      <c r="AV41" s="826"/>
      <c r="AW41" s="826"/>
      <c r="AX41" s="826"/>
      <c r="AY41" s="826"/>
      <c r="AZ41" s="826"/>
      <c r="BA41" s="826"/>
      <c r="BB41" s="826"/>
      <c r="BC41" s="826"/>
      <c r="BD41" s="826"/>
      <c r="BE41" s="826"/>
      <c r="BF41" s="826"/>
      <c r="BG41" s="826"/>
      <c r="BH41" s="826"/>
      <c r="BI41" s="826"/>
      <c r="BJ41" s="826"/>
      <c r="BK41" s="827"/>
      <c r="BP41" s="831"/>
      <c r="BQ41" s="831"/>
      <c r="BR41" s="831"/>
      <c r="BS41" s="831"/>
      <c r="BT41" s="834"/>
      <c r="BU41" s="735"/>
      <c r="BV41" s="735"/>
      <c r="BW41" s="735"/>
      <c r="BX41" s="735"/>
      <c r="BY41" s="735"/>
      <c r="BZ41" s="735"/>
      <c r="CA41" s="735"/>
      <c r="CB41" s="735"/>
      <c r="CC41" s="735"/>
      <c r="CD41" s="735"/>
      <c r="CE41" s="735"/>
      <c r="CF41" s="735"/>
      <c r="CG41" s="735"/>
      <c r="CH41" s="735"/>
      <c r="CI41" s="735"/>
      <c r="CJ41" s="735"/>
      <c r="CK41" s="735"/>
      <c r="CL41" s="735"/>
      <c r="CM41" s="735"/>
      <c r="CN41" s="735"/>
      <c r="CO41" s="735"/>
      <c r="CP41" s="735"/>
      <c r="CQ41" s="735"/>
      <c r="CR41" s="735"/>
      <c r="CS41" s="735"/>
      <c r="CT41" s="735"/>
      <c r="CU41" s="735"/>
      <c r="CV41" s="735"/>
      <c r="CW41" s="735"/>
      <c r="CX41" s="735"/>
      <c r="CY41" s="735"/>
      <c r="CZ41" s="735"/>
      <c r="DA41" s="735"/>
      <c r="DB41" s="735"/>
      <c r="DC41" s="735"/>
      <c r="DD41" s="735"/>
      <c r="DE41" s="735"/>
      <c r="DF41" s="735"/>
      <c r="DG41" s="735"/>
      <c r="DH41" s="735"/>
      <c r="DI41" s="735"/>
      <c r="DJ41" s="735"/>
      <c r="DK41" s="735"/>
      <c r="DL41" s="735"/>
      <c r="DM41" s="735"/>
      <c r="DN41" s="735"/>
      <c r="DO41" s="735"/>
      <c r="DP41" s="735"/>
      <c r="DQ41" s="735"/>
      <c r="DR41" s="735"/>
      <c r="DS41" s="735"/>
      <c r="DT41" s="735"/>
      <c r="DU41" s="735"/>
      <c r="DV41" s="735"/>
      <c r="DW41" s="735"/>
      <c r="DX41" s="828"/>
    </row>
    <row r="42" spans="1:128" ht="7.9" customHeight="1">
      <c r="B42" s="796"/>
      <c r="C42" s="739"/>
      <c r="D42" s="739"/>
      <c r="E42" s="739"/>
      <c r="F42" s="739"/>
      <c r="G42" s="739"/>
      <c r="H42" s="739"/>
      <c r="I42" s="739"/>
      <c r="J42" s="739"/>
      <c r="K42" s="739"/>
      <c r="L42" s="739"/>
      <c r="M42" s="739"/>
      <c r="N42" s="739"/>
      <c r="O42" s="807"/>
      <c r="P42" s="796"/>
      <c r="Q42" s="739"/>
      <c r="R42" s="739"/>
      <c r="S42" s="739"/>
      <c r="T42" s="739"/>
      <c r="U42" s="739"/>
      <c r="V42" s="739"/>
      <c r="W42" s="739"/>
      <c r="X42" s="739"/>
      <c r="Y42" s="739"/>
      <c r="Z42" s="739"/>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5"/>
      <c r="BB42" s="735"/>
      <c r="BC42" s="735"/>
      <c r="BD42" s="735"/>
      <c r="BE42" s="735"/>
      <c r="BF42" s="735"/>
      <c r="BG42" s="735"/>
      <c r="BH42" s="735"/>
      <c r="BI42" s="735"/>
      <c r="BJ42" s="735"/>
      <c r="BK42" s="828"/>
      <c r="BP42" s="831"/>
      <c r="BQ42" s="831"/>
      <c r="BR42" s="831"/>
      <c r="BS42" s="831"/>
      <c r="BT42" s="835"/>
      <c r="BU42" s="822"/>
      <c r="BV42" s="822"/>
      <c r="BW42" s="822"/>
      <c r="BX42" s="822"/>
      <c r="BY42" s="822"/>
      <c r="BZ42" s="822"/>
      <c r="CA42" s="822"/>
      <c r="CB42" s="822"/>
      <c r="CC42" s="822"/>
      <c r="CD42" s="822"/>
      <c r="CE42" s="822"/>
      <c r="CF42" s="822"/>
      <c r="CG42" s="822"/>
      <c r="CH42" s="822"/>
      <c r="CI42" s="822"/>
      <c r="CJ42" s="822"/>
      <c r="CK42" s="822"/>
      <c r="CL42" s="822"/>
      <c r="CM42" s="822"/>
      <c r="CN42" s="822"/>
      <c r="CO42" s="822"/>
      <c r="CP42" s="822"/>
      <c r="CQ42" s="822"/>
      <c r="CR42" s="822"/>
      <c r="CS42" s="822"/>
      <c r="CT42" s="822"/>
      <c r="CU42" s="822"/>
      <c r="CV42" s="822"/>
      <c r="CW42" s="822"/>
      <c r="CX42" s="822"/>
      <c r="CY42" s="822"/>
      <c r="CZ42" s="822"/>
      <c r="DA42" s="822"/>
      <c r="DB42" s="822"/>
      <c r="DC42" s="822"/>
      <c r="DD42" s="822"/>
      <c r="DE42" s="822"/>
      <c r="DF42" s="822"/>
      <c r="DG42" s="822"/>
      <c r="DH42" s="822"/>
      <c r="DI42" s="822"/>
      <c r="DJ42" s="822"/>
      <c r="DK42" s="822"/>
      <c r="DL42" s="822"/>
      <c r="DM42" s="822"/>
      <c r="DN42" s="822"/>
      <c r="DO42" s="822"/>
      <c r="DP42" s="822"/>
      <c r="DQ42" s="822"/>
      <c r="DR42" s="822"/>
      <c r="DS42" s="822"/>
      <c r="DT42" s="822"/>
      <c r="DU42" s="822"/>
      <c r="DV42" s="822"/>
      <c r="DW42" s="822"/>
      <c r="DX42" s="829"/>
    </row>
    <row r="43" spans="1:128" ht="7.9" customHeight="1">
      <c r="B43" s="796"/>
      <c r="C43" s="739"/>
      <c r="D43" s="739"/>
      <c r="E43" s="739"/>
      <c r="F43" s="739"/>
      <c r="G43" s="739"/>
      <c r="H43" s="739"/>
      <c r="I43" s="739"/>
      <c r="J43" s="739"/>
      <c r="K43" s="739"/>
      <c r="L43" s="739"/>
      <c r="M43" s="739"/>
      <c r="N43" s="739"/>
      <c r="O43" s="807"/>
      <c r="P43" s="797"/>
      <c r="Q43" s="798"/>
      <c r="R43" s="798"/>
      <c r="S43" s="798"/>
      <c r="T43" s="798"/>
      <c r="U43" s="798"/>
      <c r="V43" s="798"/>
      <c r="W43" s="798"/>
      <c r="X43" s="798"/>
      <c r="Y43" s="798"/>
      <c r="Z43" s="798"/>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2"/>
      <c r="AY43" s="822"/>
      <c r="AZ43" s="822"/>
      <c r="BA43" s="822"/>
      <c r="BB43" s="822"/>
      <c r="BC43" s="822"/>
      <c r="BD43" s="822"/>
      <c r="BE43" s="822"/>
      <c r="BF43" s="822"/>
      <c r="BG43" s="822"/>
      <c r="BH43" s="822"/>
      <c r="BI43" s="822"/>
      <c r="BJ43" s="822"/>
      <c r="BK43" s="829"/>
      <c r="BP43" s="831" t="s">
        <v>647</v>
      </c>
      <c r="BQ43" s="831"/>
      <c r="BR43" s="831"/>
      <c r="BS43" s="831"/>
      <c r="BT43" s="833" t="s">
        <v>575</v>
      </c>
      <c r="BU43" s="826"/>
      <c r="BV43" s="826"/>
      <c r="BW43" s="826"/>
      <c r="BX43" s="826"/>
      <c r="BY43" s="826"/>
      <c r="BZ43" s="826"/>
      <c r="CA43" s="826"/>
      <c r="CB43" s="826"/>
      <c r="CC43" s="826"/>
      <c r="CD43" s="826"/>
      <c r="CE43" s="826"/>
      <c r="CF43" s="826"/>
      <c r="CG43" s="826"/>
      <c r="CH43" s="826"/>
      <c r="CI43" s="826"/>
      <c r="CJ43" s="826"/>
      <c r="CK43" s="826"/>
      <c r="CL43" s="826"/>
      <c r="CM43" s="826"/>
      <c r="CN43" s="826"/>
      <c r="CO43" s="826"/>
      <c r="CP43" s="826"/>
      <c r="CQ43" s="826"/>
      <c r="CR43" s="826"/>
      <c r="CS43" s="826"/>
      <c r="CT43" s="826"/>
      <c r="CU43" s="826"/>
      <c r="CV43" s="826"/>
      <c r="CW43" s="826"/>
      <c r="CX43" s="826"/>
      <c r="CY43" s="826"/>
      <c r="CZ43" s="826"/>
      <c r="DA43" s="826"/>
      <c r="DB43" s="826"/>
      <c r="DC43" s="826"/>
      <c r="DD43" s="826"/>
      <c r="DE43" s="826"/>
      <c r="DF43" s="826"/>
      <c r="DG43" s="826"/>
      <c r="DH43" s="826"/>
      <c r="DI43" s="826"/>
      <c r="DJ43" s="826"/>
      <c r="DK43" s="826"/>
      <c r="DL43" s="826"/>
      <c r="DM43" s="826"/>
      <c r="DN43" s="826"/>
      <c r="DO43" s="826"/>
      <c r="DP43" s="826"/>
      <c r="DQ43" s="826"/>
      <c r="DR43" s="826"/>
      <c r="DS43" s="826"/>
      <c r="DT43" s="826"/>
      <c r="DU43" s="826"/>
      <c r="DV43" s="826"/>
      <c r="DW43" s="826"/>
      <c r="DX43" s="827"/>
    </row>
    <row r="44" spans="1:128" ht="7.9" customHeight="1">
      <c r="B44" s="804" t="s">
        <v>561</v>
      </c>
      <c r="C44" s="805"/>
      <c r="D44" s="805"/>
      <c r="E44" s="3"/>
      <c r="F44" s="26"/>
      <c r="G44" s="26"/>
      <c r="H44" s="26"/>
      <c r="I44" s="26"/>
      <c r="J44" s="26"/>
      <c r="K44" s="26"/>
      <c r="L44" s="26"/>
      <c r="M44" s="26"/>
      <c r="N44" s="26"/>
      <c r="O44" s="27"/>
      <c r="P44" s="26"/>
      <c r="Q44" s="805" t="s">
        <v>874</v>
      </c>
      <c r="R44" s="805"/>
      <c r="S44" s="805"/>
      <c r="T44" s="799" t="str">
        <f>IF(ISBLANK(補助金交付申請入力シート!E21),"",補助金交付申請入力シート!E21)</f>
        <v/>
      </c>
      <c r="U44" s="799"/>
      <c r="V44" s="799"/>
      <c r="W44" s="805" t="s">
        <v>2</v>
      </c>
      <c r="X44" s="805"/>
      <c r="Y44" s="799" t="str">
        <f>IF(ISBLANK(補助金交付申請入力シート!E22),"",補助金交付申請入力シート!E22)</f>
        <v/>
      </c>
      <c r="Z44" s="799"/>
      <c r="AA44" s="799"/>
      <c r="AB44" s="805" t="s">
        <v>7</v>
      </c>
      <c r="AC44" s="805"/>
      <c r="AD44" s="805"/>
      <c r="AE44" s="799" t="str">
        <f>IF(ISBLANK(補助金交付申請入力シート!E23),"",補助金交付申請入力シート!E23)</f>
        <v/>
      </c>
      <c r="AF44" s="799"/>
      <c r="AG44" s="799"/>
      <c r="AH44" s="805" t="s">
        <v>565</v>
      </c>
      <c r="AI44" s="805"/>
      <c r="AJ44" s="805"/>
      <c r="AK44" s="805"/>
      <c r="AL44" s="805"/>
      <c r="AM44" s="805"/>
      <c r="AN44" s="805"/>
      <c r="AO44" s="805"/>
      <c r="AP44" s="799" t="str">
        <f>IF(ISBLANK(補助金交付申請入力シート!E19),"",補助金交付申請入力シート!E19)</f>
        <v/>
      </c>
      <c r="AQ44" s="799"/>
      <c r="AR44" s="799"/>
      <c r="AS44" s="799"/>
      <c r="AT44" s="799"/>
      <c r="AU44" s="799"/>
      <c r="AV44" s="805" t="s">
        <v>27</v>
      </c>
      <c r="AW44" s="825"/>
      <c r="AX44" s="811" t="str">
        <f>IF(ISBLANK(補助金交付申請入力シート!E20),"",補助金交付申請入力シート!E20)</f>
        <v/>
      </c>
      <c r="AY44" s="811"/>
      <c r="AZ44" s="811"/>
      <c r="BA44" s="811"/>
      <c r="BB44" s="811"/>
      <c r="BC44" s="811"/>
      <c r="BD44" s="811"/>
      <c r="BE44" s="811"/>
      <c r="BF44" s="811"/>
      <c r="BG44" s="811"/>
      <c r="BH44" s="811"/>
      <c r="BI44" s="805" t="s">
        <v>5</v>
      </c>
      <c r="BJ44" s="805"/>
      <c r="BK44" s="27"/>
      <c r="BP44" s="831"/>
      <c r="BQ44" s="831"/>
      <c r="BR44" s="831"/>
      <c r="BS44" s="831"/>
      <c r="BT44" s="834"/>
      <c r="BU44" s="735"/>
      <c r="BV44" s="735"/>
      <c r="BW44" s="735"/>
      <c r="BX44" s="735"/>
      <c r="BY44" s="735"/>
      <c r="BZ44" s="735"/>
      <c r="CA44" s="735"/>
      <c r="CB44" s="735"/>
      <c r="CC44" s="735"/>
      <c r="CD44" s="735"/>
      <c r="CE44" s="735"/>
      <c r="CF44" s="735"/>
      <c r="CG44" s="735"/>
      <c r="CH44" s="735"/>
      <c r="CI44" s="735"/>
      <c r="CJ44" s="735"/>
      <c r="CK44" s="735"/>
      <c r="CL44" s="735"/>
      <c r="CM44" s="735"/>
      <c r="CN44" s="735"/>
      <c r="CO44" s="735"/>
      <c r="CP44" s="735"/>
      <c r="CQ44" s="735"/>
      <c r="CR44" s="735"/>
      <c r="CS44" s="735"/>
      <c r="CT44" s="735"/>
      <c r="CU44" s="735"/>
      <c r="CV44" s="735"/>
      <c r="CW44" s="735"/>
      <c r="CX44" s="735"/>
      <c r="CY44" s="735"/>
      <c r="CZ44" s="735"/>
      <c r="DA44" s="735"/>
      <c r="DB44" s="735"/>
      <c r="DC44" s="735"/>
      <c r="DD44" s="735"/>
      <c r="DE44" s="735"/>
      <c r="DF44" s="735"/>
      <c r="DG44" s="735"/>
      <c r="DH44" s="735"/>
      <c r="DI44" s="735"/>
      <c r="DJ44" s="735"/>
      <c r="DK44" s="735"/>
      <c r="DL44" s="735"/>
      <c r="DM44" s="735"/>
      <c r="DN44" s="735"/>
      <c r="DO44" s="735"/>
      <c r="DP44" s="735"/>
      <c r="DQ44" s="735"/>
      <c r="DR44" s="735"/>
      <c r="DS44" s="735"/>
      <c r="DT44" s="735"/>
      <c r="DU44" s="735"/>
      <c r="DV44" s="735"/>
      <c r="DW44" s="735"/>
      <c r="DX44" s="828"/>
    </row>
    <row r="45" spans="1:128" ht="7.9" customHeight="1">
      <c r="B45" s="796"/>
      <c r="C45" s="739"/>
      <c r="D45" s="739"/>
      <c r="E45" s="5"/>
      <c r="O45" s="21"/>
      <c r="Q45" s="739"/>
      <c r="R45" s="739"/>
      <c r="S45" s="739"/>
      <c r="T45" s="737"/>
      <c r="U45" s="737"/>
      <c r="V45" s="737"/>
      <c r="W45" s="739"/>
      <c r="X45" s="739"/>
      <c r="Y45" s="737"/>
      <c r="Z45" s="737"/>
      <c r="AA45" s="737"/>
      <c r="AB45" s="739"/>
      <c r="AC45" s="739"/>
      <c r="AD45" s="739"/>
      <c r="AE45" s="737"/>
      <c r="AF45" s="737"/>
      <c r="AG45" s="737"/>
      <c r="AH45" s="739"/>
      <c r="AI45" s="739"/>
      <c r="AJ45" s="739"/>
      <c r="AK45" s="739"/>
      <c r="AL45" s="739"/>
      <c r="AM45" s="739"/>
      <c r="AN45" s="739"/>
      <c r="AO45" s="739"/>
      <c r="AP45" s="737"/>
      <c r="AQ45" s="737"/>
      <c r="AR45" s="737"/>
      <c r="AS45" s="737"/>
      <c r="AT45" s="737"/>
      <c r="AU45" s="737"/>
      <c r="AV45" s="739"/>
      <c r="AW45" s="816"/>
      <c r="AX45" s="812"/>
      <c r="AY45" s="812"/>
      <c r="AZ45" s="812"/>
      <c r="BA45" s="812"/>
      <c r="BB45" s="812"/>
      <c r="BC45" s="812"/>
      <c r="BD45" s="812"/>
      <c r="BE45" s="812"/>
      <c r="BF45" s="812"/>
      <c r="BG45" s="812"/>
      <c r="BH45" s="812"/>
      <c r="BI45" s="739"/>
      <c r="BJ45" s="739"/>
      <c r="BK45" s="21"/>
      <c r="BM45" s="5"/>
      <c r="BP45" s="831"/>
      <c r="BQ45" s="831"/>
      <c r="BR45" s="831"/>
      <c r="BS45" s="831"/>
      <c r="BT45" s="835"/>
      <c r="BU45" s="822"/>
      <c r="BV45" s="822"/>
      <c r="BW45" s="822"/>
      <c r="BX45" s="822"/>
      <c r="BY45" s="822"/>
      <c r="BZ45" s="822"/>
      <c r="CA45" s="822"/>
      <c r="CB45" s="822"/>
      <c r="CC45" s="822"/>
      <c r="CD45" s="822"/>
      <c r="CE45" s="822"/>
      <c r="CF45" s="822"/>
      <c r="CG45" s="822"/>
      <c r="CH45" s="822"/>
      <c r="CI45" s="822"/>
      <c r="CJ45" s="822"/>
      <c r="CK45" s="822"/>
      <c r="CL45" s="822"/>
      <c r="CM45" s="822"/>
      <c r="CN45" s="822"/>
      <c r="CO45" s="822"/>
      <c r="CP45" s="822"/>
      <c r="CQ45" s="822"/>
      <c r="CR45" s="822"/>
      <c r="CS45" s="822"/>
      <c r="CT45" s="822"/>
      <c r="CU45" s="822"/>
      <c r="CV45" s="822"/>
      <c r="CW45" s="822"/>
      <c r="CX45" s="822"/>
      <c r="CY45" s="822"/>
      <c r="CZ45" s="822"/>
      <c r="DA45" s="822"/>
      <c r="DB45" s="822"/>
      <c r="DC45" s="822"/>
      <c r="DD45" s="822"/>
      <c r="DE45" s="822"/>
      <c r="DF45" s="822"/>
      <c r="DG45" s="822"/>
      <c r="DH45" s="822"/>
      <c r="DI45" s="822"/>
      <c r="DJ45" s="822"/>
      <c r="DK45" s="822"/>
      <c r="DL45" s="822"/>
      <c r="DM45" s="822"/>
      <c r="DN45" s="822"/>
      <c r="DO45" s="822"/>
      <c r="DP45" s="822"/>
      <c r="DQ45" s="822"/>
      <c r="DR45" s="822"/>
      <c r="DS45" s="822"/>
      <c r="DT45" s="822"/>
      <c r="DU45" s="822"/>
      <c r="DV45" s="822"/>
      <c r="DW45" s="822"/>
      <c r="DX45" s="829"/>
    </row>
    <row r="46" spans="1:128" ht="7.9" customHeight="1">
      <c r="B46" s="9"/>
      <c r="C46" s="5"/>
      <c r="D46" s="5"/>
      <c r="E46" s="5"/>
      <c r="O46" s="21"/>
      <c r="P46" s="515"/>
      <c r="Q46" s="795"/>
      <c r="R46" s="795"/>
      <c r="S46" s="795"/>
      <c r="T46" s="800"/>
      <c r="U46" s="800"/>
      <c r="V46" s="800"/>
      <c r="W46" s="795"/>
      <c r="X46" s="795"/>
      <c r="Y46" s="800"/>
      <c r="Z46" s="800"/>
      <c r="AA46" s="800"/>
      <c r="AB46" s="795"/>
      <c r="AC46" s="795"/>
      <c r="AD46" s="795"/>
      <c r="AE46" s="800"/>
      <c r="AF46" s="800"/>
      <c r="AG46" s="800"/>
      <c r="AH46" s="795"/>
      <c r="AI46" s="795"/>
      <c r="AJ46" s="795"/>
      <c r="AK46" s="795"/>
      <c r="AL46" s="795"/>
      <c r="AM46" s="795"/>
      <c r="AN46" s="795"/>
      <c r="AO46" s="795"/>
      <c r="AP46" s="800"/>
      <c r="AQ46" s="800"/>
      <c r="AR46" s="800"/>
      <c r="AS46" s="800"/>
      <c r="AT46" s="800"/>
      <c r="AU46" s="800"/>
      <c r="AV46" s="795"/>
      <c r="AW46" s="817"/>
      <c r="AX46" s="813"/>
      <c r="AY46" s="813"/>
      <c r="AZ46" s="813"/>
      <c r="BA46" s="813"/>
      <c r="BB46" s="813"/>
      <c r="BC46" s="813"/>
      <c r="BD46" s="813"/>
      <c r="BE46" s="813"/>
      <c r="BF46" s="813"/>
      <c r="BG46" s="813"/>
      <c r="BH46" s="813"/>
      <c r="BI46" s="795"/>
      <c r="BJ46" s="795"/>
      <c r="BK46" s="514"/>
      <c r="BM46" s="5"/>
      <c r="BP46" s="831" t="s">
        <v>647</v>
      </c>
      <c r="BQ46" s="831"/>
      <c r="BR46" s="831"/>
      <c r="BS46" s="831"/>
      <c r="BT46" s="833" t="s">
        <v>576</v>
      </c>
      <c r="BU46" s="826"/>
      <c r="BV46" s="826"/>
      <c r="BW46" s="826"/>
      <c r="BX46" s="826"/>
      <c r="BY46" s="826"/>
      <c r="BZ46" s="826"/>
      <c r="CA46" s="826"/>
      <c r="CB46" s="826"/>
      <c r="CC46" s="826"/>
      <c r="CD46" s="826"/>
      <c r="CE46" s="826"/>
      <c r="CF46" s="826"/>
      <c r="CG46" s="826"/>
      <c r="CH46" s="826"/>
      <c r="CI46" s="826"/>
      <c r="CJ46" s="826"/>
      <c r="CK46" s="826"/>
      <c r="CL46" s="826"/>
      <c r="CM46" s="826"/>
      <c r="CN46" s="826"/>
      <c r="CO46" s="826"/>
      <c r="CP46" s="826"/>
      <c r="CQ46" s="826"/>
      <c r="CR46" s="826"/>
      <c r="CS46" s="826"/>
      <c r="CT46" s="826"/>
      <c r="CU46" s="826"/>
      <c r="CV46" s="826"/>
      <c r="CW46" s="826"/>
      <c r="CX46" s="826"/>
      <c r="CY46" s="826"/>
      <c r="CZ46" s="826"/>
      <c r="DA46" s="826"/>
      <c r="DB46" s="826"/>
      <c r="DC46" s="826"/>
      <c r="DD46" s="826"/>
      <c r="DE46" s="826"/>
      <c r="DF46" s="826"/>
      <c r="DG46" s="826"/>
      <c r="DH46" s="826"/>
      <c r="DI46" s="826"/>
      <c r="DJ46" s="826"/>
      <c r="DK46" s="826"/>
      <c r="DL46" s="826"/>
      <c r="DM46" s="826"/>
      <c r="DN46" s="826"/>
      <c r="DO46" s="826"/>
      <c r="DP46" s="826"/>
      <c r="DQ46" s="826"/>
      <c r="DR46" s="826"/>
      <c r="DS46" s="826"/>
      <c r="DT46" s="826"/>
      <c r="DU46" s="826"/>
      <c r="DV46" s="826"/>
      <c r="DW46" s="826"/>
      <c r="DX46" s="827"/>
    </row>
    <row r="47" spans="1:128" ht="7.9" customHeight="1">
      <c r="B47" s="823" t="s">
        <v>595</v>
      </c>
      <c r="C47" s="745"/>
      <c r="D47" s="745"/>
      <c r="E47" s="745"/>
      <c r="F47" s="745"/>
      <c r="G47" s="745"/>
      <c r="H47" s="745"/>
      <c r="I47" s="745"/>
      <c r="J47" s="745"/>
      <c r="K47" s="745"/>
      <c r="L47" s="745"/>
      <c r="M47" s="745"/>
      <c r="N47" s="745"/>
      <c r="O47" s="824"/>
      <c r="P47" s="22"/>
      <c r="Q47" s="739" t="s">
        <v>874</v>
      </c>
      <c r="R47" s="739"/>
      <c r="S47" s="739"/>
      <c r="T47" s="737">
        <f>補助金交付申請入力シート!G21</f>
        <v>0</v>
      </c>
      <c r="U47" s="737"/>
      <c r="V47" s="737"/>
      <c r="W47" s="739" t="s">
        <v>2</v>
      </c>
      <c r="X47" s="739"/>
      <c r="Y47" s="737">
        <f>補助金交付申請入力シート!G22</f>
        <v>0</v>
      </c>
      <c r="Z47" s="737"/>
      <c r="AA47" s="737"/>
      <c r="AB47" s="739" t="s">
        <v>7</v>
      </c>
      <c r="AC47" s="739"/>
      <c r="AD47" s="739"/>
      <c r="AE47" s="737">
        <f>補助金交付申請入力シート!G23</f>
        <v>0</v>
      </c>
      <c r="AF47" s="737"/>
      <c r="AG47" s="737"/>
      <c r="AH47" s="739" t="s">
        <v>565</v>
      </c>
      <c r="AI47" s="739"/>
      <c r="AJ47" s="739"/>
      <c r="AK47" s="739"/>
      <c r="AL47" s="739"/>
      <c r="AM47" s="739"/>
      <c r="AN47" s="739"/>
      <c r="AO47" s="739"/>
      <c r="AP47" s="737">
        <f>補助金交付申請入力シート!G19</f>
        <v>0</v>
      </c>
      <c r="AQ47" s="737"/>
      <c r="AR47" s="737"/>
      <c r="AS47" s="737"/>
      <c r="AT47" s="737"/>
      <c r="AU47" s="737"/>
      <c r="AV47" s="739" t="s">
        <v>27</v>
      </c>
      <c r="AW47" s="816"/>
      <c r="AX47" s="812" t="str">
        <f>IF(ISBLANK(補助金交付申請入力シート!G20),"",補助金交付申請入力シート!G20)</f>
        <v/>
      </c>
      <c r="AY47" s="812"/>
      <c r="AZ47" s="812"/>
      <c r="BA47" s="812"/>
      <c r="BB47" s="812"/>
      <c r="BC47" s="812"/>
      <c r="BD47" s="812"/>
      <c r="BE47" s="812"/>
      <c r="BF47" s="812"/>
      <c r="BG47" s="812"/>
      <c r="BH47" s="812"/>
      <c r="BI47" s="739" t="s">
        <v>5</v>
      </c>
      <c r="BJ47" s="739"/>
      <c r="BK47" s="21"/>
      <c r="BM47" s="5"/>
      <c r="BP47" s="831"/>
      <c r="BQ47" s="831"/>
      <c r="BR47" s="831"/>
      <c r="BS47" s="831"/>
      <c r="BT47" s="834"/>
      <c r="BU47" s="735"/>
      <c r="BV47" s="735"/>
      <c r="BW47" s="735"/>
      <c r="BX47" s="735"/>
      <c r="BY47" s="735"/>
      <c r="BZ47" s="735"/>
      <c r="CA47" s="735"/>
      <c r="CB47" s="735"/>
      <c r="CC47" s="735"/>
      <c r="CD47" s="735"/>
      <c r="CE47" s="735"/>
      <c r="CF47" s="735"/>
      <c r="CG47" s="735"/>
      <c r="CH47" s="735"/>
      <c r="CI47" s="735"/>
      <c r="CJ47" s="735"/>
      <c r="CK47" s="735"/>
      <c r="CL47" s="735"/>
      <c r="CM47" s="735"/>
      <c r="CN47" s="735"/>
      <c r="CO47" s="735"/>
      <c r="CP47" s="735"/>
      <c r="CQ47" s="735"/>
      <c r="CR47" s="735"/>
      <c r="CS47" s="735"/>
      <c r="CT47" s="735"/>
      <c r="CU47" s="735"/>
      <c r="CV47" s="735"/>
      <c r="CW47" s="735"/>
      <c r="CX47" s="735"/>
      <c r="CY47" s="735"/>
      <c r="CZ47" s="735"/>
      <c r="DA47" s="735"/>
      <c r="DB47" s="735"/>
      <c r="DC47" s="735"/>
      <c r="DD47" s="735"/>
      <c r="DE47" s="735"/>
      <c r="DF47" s="735"/>
      <c r="DG47" s="735"/>
      <c r="DH47" s="735"/>
      <c r="DI47" s="735"/>
      <c r="DJ47" s="735"/>
      <c r="DK47" s="735"/>
      <c r="DL47" s="735"/>
      <c r="DM47" s="735"/>
      <c r="DN47" s="735"/>
      <c r="DO47" s="735"/>
      <c r="DP47" s="735"/>
      <c r="DQ47" s="735"/>
      <c r="DR47" s="735"/>
      <c r="DS47" s="735"/>
      <c r="DT47" s="735"/>
      <c r="DU47" s="735"/>
      <c r="DV47" s="735"/>
      <c r="DW47" s="735"/>
      <c r="DX47" s="828"/>
    </row>
    <row r="48" spans="1:128" ht="7.9" customHeight="1">
      <c r="B48" s="823"/>
      <c r="C48" s="745"/>
      <c r="D48" s="745"/>
      <c r="E48" s="745"/>
      <c r="F48" s="745"/>
      <c r="G48" s="745"/>
      <c r="H48" s="745"/>
      <c r="I48" s="745"/>
      <c r="J48" s="745"/>
      <c r="K48" s="745"/>
      <c r="L48" s="745"/>
      <c r="M48" s="745"/>
      <c r="N48" s="745"/>
      <c r="O48" s="824"/>
      <c r="P48" s="22"/>
      <c r="Q48" s="739"/>
      <c r="R48" s="739"/>
      <c r="S48" s="739"/>
      <c r="T48" s="737"/>
      <c r="U48" s="737"/>
      <c r="V48" s="737"/>
      <c r="W48" s="739"/>
      <c r="X48" s="739"/>
      <c r="Y48" s="737"/>
      <c r="Z48" s="737"/>
      <c r="AA48" s="737"/>
      <c r="AB48" s="739"/>
      <c r="AC48" s="739"/>
      <c r="AD48" s="739"/>
      <c r="AE48" s="737"/>
      <c r="AF48" s="737"/>
      <c r="AG48" s="737"/>
      <c r="AH48" s="739"/>
      <c r="AI48" s="739"/>
      <c r="AJ48" s="739"/>
      <c r="AK48" s="739"/>
      <c r="AL48" s="739"/>
      <c r="AM48" s="739"/>
      <c r="AN48" s="739"/>
      <c r="AO48" s="739"/>
      <c r="AP48" s="737"/>
      <c r="AQ48" s="737"/>
      <c r="AR48" s="737"/>
      <c r="AS48" s="737"/>
      <c r="AT48" s="737"/>
      <c r="AU48" s="737"/>
      <c r="AV48" s="739"/>
      <c r="AW48" s="816"/>
      <c r="AX48" s="812"/>
      <c r="AY48" s="812"/>
      <c r="AZ48" s="812"/>
      <c r="BA48" s="812"/>
      <c r="BB48" s="812"/>
      <c r="BC48" s="812"/>
      <c r="BD48" s="812"/>
      <c r="BE48" s="812"/>
      <c r="BF48" s="812"/>
      <c r="BG48" s="812"/>
      <c r="BH48" s="812"/>
      <c r="BI48" s="739"/>
      <c r="BJ48" s="739"/>
      <c r="BK48" s="21"/>
      <c r="BP48" s="831"/>
      <c r="BQ48" s="831"/>
      <c r="BR48" s="831"/>
      <c r="BS48" s="831"/>
      <c r="BT48" s="835"/>
      <c r="BU48" s="822"/>
      <c r="BV48" s="822"/>
      <c r="BW48" s="822"/>
      <c r="BX48" s="822"/>
      <c r="BY48" s="822"/>
      <c r="BZ48" s="822"/>
      <c r="CA48" s="822"/>
      <c r="CB48" s="822"/>
      <c r="CC48" s="822"/>
      <c r="CD48" s="822"/>
      <c r="CE48" s="822"/>
      <c r="CF48" s="822"/>
      <c r="CG48" s="822"/>
      <c r="CH48" s="822"/>
      <c r="CI48" s="822"/>
      <c r="CJ48" s="822"/>
      <c r="CK48" s="822"/>
      <c r="CL48" s="822"/>
      <c r="CM48" s="822"/>
      <c r="CN48" s="822"/>
      <c r="CO48" s="822"/>
      <c r="CP48" s="822"/>
      <c r="CQ48" s="822"/>
      <c r="CR48" s="822"/>
      <c r="CS48" s="822"/>
      <c r="CT48" s="822"/>
      <c r="CU48" s="822"/>
      <c r="CV48" s="822"/>
      <c r="CW48" s="822"/>
      <c r="CX48" s="822"/>
      <c r="CY48" s="822"/>
      <c r="CZ48" s="822"/>
      <c r="DA48" s="822"/>
      <c r="DB48" s="822"/>
      <c r="DC48" s="822"/>
      <c r="DD48" s="822"/>
      <c r="DE48" s="822"/>
      <c r="DF48" s="822"/>
      <c r="DG48" s="822"/>
      <c r="DH48" s="822"/>
      <c r="DI48" s="822"/>
      <c r="DJ48" s="822"/>
      <c r="DK48" s="822"/>
      <c r="DL48" s="822"/>
      <c r="DM48" s="822"/>
      <c r="DN48" s="822"/>
      <c r="DO48" s="822"/>
      <c r="DP48" s="822"/>
      <c r="DQ48" s="822"/>
      <c r="DR48" s="822"/>
      <c r="DS48" s="822"/>
      <c r="DT48" s="822"/>
      <c r="DU48" s="822"/>
      <c r="DV48" s="822"/>
      <c r="DW48" s="822"/>
      <c r="DX48" s="829"/>
    </row>
    <row r="49" spans="2:128" ht="7.9" customHeight="1">
      <c r="B49" s="823"/>
      <c r="C49" s="745"/>
      <c r="D49" s="745"/>
      <c r="E49" s="745"/>
      <c r="F49" s="745"/>
      <c r="G49" s="745"/>
      <c r="H49" s="745"/>
      <c r="I49" s="745"/>
      <c r="J49" s="745"/>
      <c r="K49" s="745"/>
      <c r="L49" s="745"/>
      <c r="M49" s="745"/>
      <c r="N49" s="745"/>
      <c r="O49" s="824"/>
      <c r="P49" s="516"/>
      <c r="Q49" s="795"/>
      <c r="R49" s="795"/>
      <c r="S49" s="795"/>
      <c r="T49" s="800"/>
      <c r="U49" s="800"/>
      <c r="V49" s="800"/>
      <c r="W49" s="795"/>
      <c r="X49" s="795"/>
      <c r="Y49" s="800"/>
      <c r="Z49" s="800"/>
      <c r="AA49" s="800"/>
      <c r="AB49" s="795"/>
      <c r="AC49" s="795"/>
      <c r="AD49" s="795"/>
      <c r="AE49" s="800"/>
      <c r="AF49" s="800"/>
      <c r="AG49" s="800"/>
      <c r="AH49" s="795"/>
      <c r="AI49" s="795"/>
      <c r="AJ49" s="795"/>
      <c r="AK49" s="795"/>
      <c r="AL49" s="795"/>
      <c r="AM49" s="795"/>
      <c r="AN49" s="795"/>
      <c r="AO49" s="795"/>
      <c r="AP49" s="800"/>
      <c r="AQ49" s="800"/>
      <c r="AR49" s="800"/>
      <c r="AS49" s="800"/>
      <c r="AT49" s="800"/>
      <c r="AU49" s="800"/>
      <c r="AV49" s="795"/>
      <c r="AW49" s="817"/>
      <c r="AX49" s="813"/>
      <c r="AY49" s="813"/>
      <c r="AZ49" s="813"/>
      <c r="BA49" s="813"/>
      <c r="BB49" s="813"/>
      <c r="BC49" s="813"/>
      <c r="BD49" s="813"/>
      <c r="BE49" s="813"/>
      <c r="BF49" s="813"/>
      <c r="BG49" s="813"/>
      <c r="BH49" s="813"/>
      <c r="BI49" s="795"/>
      <c r="BJ49" s="795"/>
      <c r="BK49" s="514"/>
      <c r="BP49" s="831"/>
      <c r="BQ49" s="831"/>
      <c r="BR49" s="831"/>
      <c r="BS49" s="831"/>
      <c r="BT49" s="833" t="s">
        <v>577</v>
      </c>
      <c r="BU49" s="826"/>
      <c r="BV49" s="826"/>
      <c r="BW49" s="826"/>
      <c r="BX49" s="826"/>
      <c r="BY49" s="826"/>
      <c r="BZ49" s="826"/>
      <c r="CA49" s="826"/>
      <c r="CB49" s="826"/>
      <c r="CC49" s="826"/>
      <c r="CD49" s="826"/>
      <c r="CE49" s="826"/>
      <c r="CF49" s="826"/>
      <c r="CG49" s="826"/>
      <c r="CH49" s="826"/>
      <c r="CI49" s="826"/>
      <c r="CJ49" s="826"/>
      <c r="CK49" s="826"/>
      <c r="CL49" s="826"/>
      <c r="CM49" s="826"/>
      <c r="CN49" s="826"/>
      <c r="CO49" s="826"/>
      <c r="CP49" s="826"/>
      <c r="CQ49" s="826"/>
      <c r="CR49" s="826"/>
      <c r="CS49" s="826"/>
      <c r="CT49" s="826"/>
      <c r="CU49" s="826"/>
      <c r="CV49" s="826"/>
      <c r="CW49" s="826"/>
      <c r="CX49" s="826"/>
      <c r="CY49" s="826"/>
      <c r="CZ49" s="826"/>
      <c r="DA49" s="826"/>
      <c r="DB49" s="826"/>
      <c r="DC49" s="826"/>
      <c r="DD49" s="826"/>
      <c r="DE49" s="826"/>
      <c r="DF49" s="826"/>
      <c r="DG49" s="826"/>
      <c r="DH49" s="826"/>
      <c r="DI49" s="826"/>
      <c r="DJ49" s="826"/>
      <c r="DK49" s="826"/>
      <c r="DL49" s="826"/>
      <c r="DM49" s="826"/>
      <c r="DN49" s="826"/>
      <c r="DO49" s="826"/>
      <c r="DP49" s="826"/>
      <c r="DQ49" s="826"/>
      <c r="DR49" s="826"/>
      <c r="DS49" s="826"/>
      <c r="DT49" s="826"/>
      <c r="DU49" s="826"/>
      <c r="DV49" s="826"/>
      <c r="DW49" s="826"/>
      <c r="DX49" s="827"/>
    </row>
    <row r="50" spans="2:128" ht="7.9" customHeight="1">
      <c r="B50" s="823"/>
      <c r="C50" s="745"/>
      <c r="D50" s="745"/>
      <c r="E50" s="745"/>
      <c r="F50" s="745"/>
      <c r="G50" s="745"/>
      <c r="H50" s="745"/>
      <c r="I50" s="745"/>
      <c r="J50" s="745"/>
      <c r="K50" s="745"/>
      <c r="L50" s="745"/>
      <c r="M50" s="745"/>
      <c r="N50" s="745"/>
      <c r="O50" s="824"/>
      <c r="P50" s="22"/>
      <c r="Q50" s="739" t="s">
        <v>874</v>
      </c>
      <c r="R50" s="739"/>
      <c r="S50" s="739"/>
      <c r="T50" s="737">
        <f>補助金交付申請入力シート!I21</f>
        <v>0</v>
      </c>
      <c r="U50" s="737"/>
      <c r="V50" s="737"/>
      <c r="W50" s="739" t="s">
        <v>2</v>
      </c>
      <c r="X50" s="739"/>
      <c r="Y50" s="737">
        <f>補助金交付申請入力シート!I22</f>
        <v>0</v>
      </c>
      <c r="Z50" s="737"/>
      <c r="AA50" s="737"/>
      <c r="AB50" s="739" t="s">
        <v>7</v>
      </c>
      <c r="AC50" s="739"/>
      <c r="AD50" s="739"/>
      <c r="AE50" s="737">
        <f>補助金交付申請入力シート!I23</f>
        <v>0</v>
      </c>
      <c r="AF50" s="737"/>
      <c r="AG50" s="737"/>
      <c r="AH50" s="739" t="s">
        <v>565</v>
      </c>
      <c r="AI50" s="739"/>
      <c r="AJ50" s="739"/>
      <c r="AK50" s="739"/>
      <c r="AL50" s="739"/>
      <c r="AM50" s="739"/>
      <c r="AN50" s="739"/>
      <c r="AO50" s="739"/>
      <c r="AP50" s="737">
        <f>補助金交付申請入力シート!I19</f>
        <v>0</v>
      </c>
      <c r="AQ50" s="737"/>
      <c r="AR50" s="737"/>
      <c r="AS50" s="737"/>
      <c r="AT50" s="737"/>
      <c r="AU50" s="737"/>
      <c r="AV50" s="739" t="s">
        <v>27</v>
      </c>
      <c r="AW50" s="816"/>
      <c r="AX50" s="812" t="str">
        <f>IF(ISBLANK(補助金交付申請入力シート!I20),"",補助金交付申請入力シート!I20)</f>
        <v/>
      </c>
      <c r="AY50" s="812"/>
      <c r="AZ50" s="812"/>
      <c r="BA50" s="812"/>
      <c r="BB50" s="812"/>
      <c r="BC50" s="812"/>
      <c r="BD50" s="812"/>
      <c r="BE50" s="812"/>
      <c r="BF50" s="812"/>
      <c r="BG50" s="812"/>
      <c r="BH50" s="812"/>
      <c r="BI50" s="739" t="s">
        <v>5</v>
      </c>
      <c r="BJ50" s="739"/>
      <c r="BK50" s="21"/>
      <c r="BP50" s="831"/>
      <c r="BQ50" s="831"/>
      <c r="BR50" s="831"/>
      <c r="BS50" s="831"/>
      <c r="BT50" s="834"/>
      <c r="BU50" s="735"/>
      <c r="BV50" s="735"/>
      <c r="BW50" s="735"/>
      <c r="BX50" s="735"/>
      <c r="BY50" s="735"/>
      <c r="BZ50" s="735"/>
      <c r="CA50" s="735"/>
      <c r="CB50" s="735"/>
      <c r="CC50" s="735"/>
      <c r="CD50" s="735"/>
      <c r="CE50" s="735"/>
      <c r="CF50" s="735"/>
      <c r="CG50" s="735"/>
      <c r="CH50" s="735"/>
      <c r="CI50" s="735"/>
      <c r="CJ50" s="735"/>
      <c r="CK50" s="735"/>
      <c r="CL50" s="735"/>
      <c r="CM50" s="735"/>
      <c r="CN50" s="735"/>
      <c r="CO50" s="735"/>
      <c r="CP50" s="735"/>
      <c r="CQ50" s="735"/>
      <c r="CR50" s="735"/>
      <c r="CS50" s="735"/>
      <c r="CT50" s="735"/>
      <c r="CU50" s="735"/>
      <c r="CV50" s="735"/>
      <c r="CW50" s="735"/>
      <c r="CX50" s="735"/>
      <c r="CY50" s="735"/>
      <c r="CZ50" s="735"/>
      <c r="DA50" s="735"/>
      <c r="DB50" s="735"/>
      <c r="DC50" s="735"/>
      <c r="DD50" s="735"/>
      <c r="DE50" s="735"/>
      <c r="DF50" s="735"/>
      <c r="DG50" s="735"/>
      <c r="DH50" s="735"/>
      <c r="DI50" s="735"/>
      <c r="DJ50" s="735"/>
      <c r="DK50" s="735"/>
      <c r="DL50" s="735"/>
      <c r="DM50" s="735"/>
      <c r="DN50" s="735"/>
      <c r="DO50" s="735"/>
      <c r="DP50" s="735"/>
      <c r="DQ50" s="735"/>
      <c r="DR50" s="735"/>
      <c r="DS50" s="735"/>
      <c r="DT50" s="735"/>
      <c r="DU50" s="735"/>
      <c r="DV50" s="735"/>
      <c r="DW50" s="735"/>
      <c r="DX50" s="828"/>
    </row>
    <row r="51" spans="2:128" ht="7.9" customHeight="1">
      <c r="B51" s="823"/>
      <c r="C51" s="745"/>
      <c r="D51" s="745"/>
      <c r="E51" s="745"/>
      <c r="F51" s="745"/>
      <c r="G51" s="745"/>
      <c r="H51" s="745"/>
      <c r="I51" s="745"/>
      <c r="J51" s="745"/>
      <c r="K51" s="745"/>
      <c r="L51" s="745"/>
      <c r="M51" s="745"/>
      <c r="N51" s="745"/>
      <c r="O51" s="824"/>
      <c r="P51" s="22"/>
      <c r="Q51" s="739"/>
      <c r="R51" s="739"/>
      <c r="S51" s="739"/>
      <c r="T51" s="737"/>
      <c r="U51" s="737"/>
      <c r="V51" s="737"/>
      <c r="W51" s="739"/>
      <c r="X51" s="739"/>
      <c r="Y51" s="737"/>
      <c r="Z51" s="737"/>
      <c r="AA51" s="737"/>
      <c r="AB51" s="739"/>
      <c r="AC51" s="739"/>
      <c r="AD51" s="739"/>
      <c r="AE51" s="737"/>
      <c r="AF51" s="737"/>
      <c r="AG51" s="737"/>
      <c r="AH51" s="739"/>
      <c r="AI51" s="739"/>
      <c r="AJ51" s="739"/>
      <c r="AK51" s="739"/>
      <c r="AL51" s="739"/>
      <c r="AM51" s="739"/>
      <c r="AN51" s="739"/>
      <c r="AO51" s="739"/>
      <c r="AP51" s="737"/>
      <c r="AQ51" s="737"/>
      <c r="AR51" s="737"/>
      <c r="AS51" s="737"/>
      <c r="AT51" s="737"/>
      <c r="AU51" s="737"/>
      <c r="AV51" s="739"/>
      <c r="AW51" s="816"/>
      <c r="AX51" s="812"/>
      <c r="AY51" s="812"/>
      <c r="AZ51" s="812"/>
      <c r="BA51" s="812"/>
      <c r="BB51" s="812"/>
      <c r="BC51" s="812"/>
      <c r="BD51" s="812"/>
      <c r="BE51" s="812"/>
      <c r="BF51" s="812"/>
      <c r="BG51" s="812"/>
      <c r="BH51" s="812"/>
      <c r="BI51" s="739"/>
      <c r="BJ51" s="739"/>
      <c r="BK51" s="21"/>
      <c r="BP51" s="831"/>
      <c r="BQ51" s="831"/>
      <c r="BR51" s="831"/>
      <c r="BS51" s="831"/>
      <c r="BT51" s="835"/>
      <c r="BU51" s="822"/>
      <c r="BV51" s="822"/>
      <c r="BW51" s="822"/>
      <c r="BX51" s="822"/>
      <c r="BY51" s="822"/>
      <c r="BZ51" s="822"/>
      <c r="CA51" s="822"/>
      <c r="CB51" s="822"/>
      <c r="CC51" s="822"/>
      <c r="CD51" s="822"/>
      <c r="CE51" s="822"/>
      <c r="CF51" s="822"/>
      <c r="CG51" s="822"/>
      <c r="CH51" s="822"/>
      <c r="CI51" s="822"/>
      <c r="CJ51" s="822"/>
      <c r="CK51" s="822"/>
      <c r="CL51" s="822"/>
      <c r="CM51" s="822"/>
      <c r="CN51" s="822"/>
      <c r="CO51" s="822"/>
      <c r="CP51" s="822"/>
      <c r="CQ51" s="822"/>
      <c r="CR51" s="822"/>
      <c r="CS51" s="822"/>
      <c r="CT51" s="822"/>
      <c r="CU51" s="822"/>
      <c r="CV51" s="822"/>
      <c r="CW51" s="822"/>
      <c r="CX51" s="822"/>
      <c r="CY51" s="822"/>
      <c r="CZ51" s="822"/>
      <c r="DA51" s="822"/>
      <c r="DB51" s="822"/>
      <c r="DC51" s="822"/>
      <c r="DD51" s="822"/>
      <c r="DE51" s="822"/>
      <c r="DF51" s="822"/>
      <c r="DG51" s="822"/>
      <c r="DH51" s="822"/>
      <c r="DI51" s="822"/>
      <c r="DJ51" s="822"/>
      <c r="DK51" s="822"/>
      <c r="DL51" s="822"/>
      <c r="DM51" s="822"/>
      <c r="DN51" s="822"/>
      <c r="DO51" s="822"/>
      <c r="DP51" s="822"/>
      <c r="DQ51" s="822"/>
      <c r="DR51" s="822"/>
      <c r="DS51" s="822"/>
      <c r="DT51" s="822"/>
      <c r="DU51" s="822"/>
      <c r="DV51" s="822"/>
      <c r="DW51" s="822"/>
      <c r="DX51" s="829"/>
    </row>
    <row r="52" spans="2:128" ht="7.9" customHeight="1">
      <c r="B52" s="823"/>
      <c r="C52" s="745"/>
      <c r="D52" s="745"/>
      <c r="E52" s="745"/>
      <c r="F52" s="745"/>
      <c r="G52" s="745"/>
      <c r="H52" s="745"/>
      <c r="I52" s="745"/>
      <c r="J52" s="745"/>
      <c r="K52" s="745"/>
      <c r="L52" s="745"/>
      <c r="M52" s="745"/>
      <c r="N52" s="745"/>
      <c r="O52" s="824"/>
      <c r="P52" s="516"/>
      <c r="Q52" s="795"/>
      <c r="R52" s="795"/>
      <c r="S52" s="795"/>
      <c r="T52" s="800"/>
      <c r="U52" s="800"/>
      <c r="V52" s="800"/>
      <c r="W52" s="795"/>
      <c r="X52" s="795"/>
      <c r="Y52" s="800"/>
      <c r="Z52" s="800"/>
      <c r="AA52" s="800"/>
      <c r="AB52" s="795"/>
      <c r="AC52" s="795"/>
      <c r="AD52" s="795"/>
      <c r="AE52" s="800"/>
      <c r="AF52" s="800"/>
      <c r="AG52" s="800"/>
      <c r="AH52" s="795"/>
      <c r="AI52" s="795"/>
      <c r="AJ52" s="795"/>
      <c r="AK52" s="795"/>
      <c r="AL52" s="795"/>
      <c r="AM52" s="795"/>
      <c r="AN52" s="795"/>
      <c r="AO52" s="795"/>
      <c r="AP52" s="800"/>
      <c r="AQ52" s="800"/>
      <c r="AR52" s="800"/>
      <c r="AS52" s="800"/>
      <c r="AT52" s="800"/>
      <c r="AU52" s="800"/>
      <c r="AV52" s="795"/>
      <c r="AW52" s="817"/>
      <c r="AX52" s="813"/>
      <c r="AY52" s="813"/>
      <c r="AZ52" s="813"/>
      <c r="BA52" s="813"/>
      <c r="BB52" s="813"/>
      <c r="BC52" s="813"/>
      <c r="BD52" s="813"/>
      <c r="BE52" s="813"/>
      <c r="BF52" s="813"/>
      <c r="BG52" s="813"/>
      <c r="BH52" s="813"/>
      <c r="BI52" s="795"/>
      <c r="BJ52" s="795"/>
      <c r="BK52" s="514"/>
      <c r="BP52" s="831" t="s">
        <v>647</v>
      </c>
      <c r="BQ52" s="831"/>
      <c r="BR52" s="831"/>
      <c r="BS52" s="831"/>
      <c r="BT52" s="833" t="s">
        <v>650</v>
      </c>
      <c r="BU52" s="826"/>
      <c r="BV52" s="826"/>
      <c r="BW52" s="826"/>
      <c r="BX52" s="826"/>
      <c r="BY52" s="826"/>
      <c r="BZ52" s="826"/>
      <c r="CA52" s="826"/>
      <c r="CB52" s="826"/>
      <c r="CC52" s="826"/>
      <c r="CD52" s="826"/>
      <c r="CE52" s="826"/>
      <c r="CF52" s="826"/>
      <c r="CG52" s="826"/>
      <c r="CH52" s="826"/>
      <c r="CI52" s="826"/>
      <c r="CJ52" s="826"/>
      <c r="CK52" s="826"/>
      <c r="CL52" s="826"/>
      <c r="CM52" s="826"/>
      <c r="CN52" s="826"/>
      <c r="CO52" s="826"/>
      <c r="CP52" s="826"/>
      <c r="CQ52" s="826"/>
      <c r="CR52" s="826"/>
      <c r="CS52" s="826"/>
      <c r="CT52" s="826"/>
      <c r="CU52" s="826"/>
      <c r="CV52" s="826"/>
      <c r="CW52" s="826"/>
      <c r="CX52" s="826"/>
      <c r="CY52" s="826"/>
      <c r="CZ52" s="826"/>
      <c r="DA52" s="826"/>
      <c r="DB52" s="826"/>
      <c r="DC52" s="826"/>
      <c r="DD52" s="826"/>
      <c r="DE52" s="826"/>
      <c r="DF52" s="826"/>
      <c r="DG52" s="826"/>
      <c r="DH52" s="826"/>
      <c r="DI52" s="826"/>
      <c r="DJ52" s="826"/>
      <c r="DK52" s="826"/>
      <c r="DL52" s="826"/>
      <c r="DM52" s="826"/>
      <c r="DN52" s="826"/>
      <c r="DO52" s="826"/>
      <c r="DP52" s="826"/>
      <c r="DQ52" s="826"/>
      <c r="DR52" s="826"/>
      <c r="DS52" s="826"/>
      <c r="DT52" s="826"/>
      <c r="DU52" s="826"/>
      <c r="DV52" s="826"/>
      <c r="DW52" s="826"/>
      <c r="DX52" s="827"/>
    </row>
    <row r="53" spans="2:128" ht="7.9" customHeight="1">
      <c r="B53" s="22"/>
      <c r="O53" s="21"/>
      <c r="AF53" s="739" t="s">
        <v>564</v>
      </c>
      <c r="AG53" s="739"/>
      <c r="AH53" s="739"/>
      <c r="AI53" s="739"/>
      <c r="AJ53" s="739"/>
      <c r="AK53" s="739"/>
      <c r="AL53" s="739"/>
      <c r="AM53" s="739"/>
      <c r="AN53" s="71">
        <f>補助金交付申請入力シート!G20</f>
        <v>0</v>
      </c>
      <c r="AV53" s="820" t="str">
        <f>CONCATENATE(IF(補助金交付申請入力シート!C13=0,"",FIXED(補助金交付申請入力シート!K20,0))," ")</f>
        <v xml:space="preserve"> </v>
      </c>
      <c r="AW53" s="820"/>
      <c r="AX53" s="820"/>
      <c r="AY53" s="820"/>
      <c r="AZ53" s="820"/>
      <c r="BA53" s="820"/>
      <c r="BB53" s="820"/>
      <c r="BC53" s="820"/>
      <c r="BD53" s="820"/>
      <c r="BE53" s="820"/>
      <c r="BF53" s="820"/>
      <c r="BG53" s="820"/>
      <c r="BH53" s="820"/>
      <c r="BI53" s="739" t="s">
        <v>5</v>
      </c>
      <c r="BJ53" s="739"/>
      <c r="BK53" s="21"/>
      <c r="BP53" s="831"/>
      <c r="BQ53" s="831"/>
      <c r="BR53" s="831"/>
      <c r="BS53" s="831"/>
      <c r="BT53" s="834"/>
      <c r="BU53" s="735"/>
      <c r="BV53" s="735"/>
      <c r="BW53" s="735"/>
      <c r="BX53" s="735"/>
      <c r="BY53" s="735"/>
      <c r="BZ53" s="735"/>
      <c r="CA53" s="735"/>
      <c r="CB53" s="735"/>
      <c r="CC53" s="735"/>
      <c r="CD53" s="735"/>
      <c r="CE53" s="735"/>
      <c r="CF53" s="735"/>
      <c r="CG53" s="735"/>
      <c r="CH53" s="735"/>
      <c r="CI53" s="735"/>
      <c r="CJ53" s="735"/>
      <c r="CK53" s="735"/>
      <c r="CL53" s="735"/>
      <c r="CM53" s="735"/>
      <c r="CN53" s="735"/>
      <c r="CO53" s="735"/>
      <c r="CP53" s="735"/>
      <c r="CQ53" s="735"/>
      <c r="CR53" s="735"/>
      <c r="CS53" s="735"/>
      <c r="CT53" s="735"/>
      <c r="CU53" s="735"/>
      <c r="CV53" s="735"/>
      <c r="CW53" s="735"/>
      <c r="CX53" s="735"/>
      <c r="CY53" s="735"/>
      <c r="CZ53" s="735"/>
      <c r="DA53" s="735"/>
      <c r="DB53" s="735"/>
      <c r="DC53" s="735"/>
      <c r="DD53" s="735"/>
      <c r="DE53" s="735"/>
      <c r="DF53" s="735"/>
      <c r="DG53" s="735"/>
      <c r="DH53" s="735"/>
      <c r="DI53" s="735"/>
      <c r="DJ53" s="735"/>
      <c r="DK53" s="735"/>
      <c r="DL53" s="735"/>
      <c r="DM53" s="735"/>
      <c r="DN53" s="735"/>
      <c r="DO53" s="735"/>
      <c r="DP53" s="735"/>
      <c r="DQ53" s="735"/>
      <c r="DR53" s="735"/>
      <c r="DS53" s="735"/>
      <c r="DT53" s="735"/>
      <c r="DU53" s="735"/>
      <c r="DV53" s="735"/>
      <c r="DW53" s="735"/>
      <c r="DX53" s="828"/>
    </row>
    <row r="54" spans="2:128" ht="7.9" customHeight="1">
      <c r="B54" s="22"/>
      <c r="O54" s="21"/>
      <c r="AF54" s="739"/>
      <c r="AG54" s="739"/>
      <c r="AH54" s="739"/>
      <c r="AI54" s="739"/>
      <c r="AJ54" s="739"/>
      <c r="AK54" s="739"/>
      <c r="AL54" s="739"/>
      <c r="AM54" s="739"/>
      <c r="AV54" s="820"/>
      <c r="AW54" s="820"/>
      <c r="AX54" s="820"/>
      <c r="AY54" s="820"/>
      <c r="AZ54" s="820"/>
      <c r="BA54" s="820"/>
      <c r="BB54" s="820"/>
      <c r="BC54" s="820"/>
      <c r="BD54" s="820"/>
      <c r="BE54" s="820"/>
      <c r="BF54" s="820"/>
      <c r="BG54" s="820"/>
      <c r="BH54" s="820"/>
      <c r="BI54" s="739"/>
      <c r="BJ54" s="739"/>
      <c r="BK54" s="21"/>
      <c r="BP54" s="831"/>
      <c r="BQ54" s="831"/>
      <c r="BR54" s="831"/>
      <c r="BS54" s="831"/>
      <c r="BT54" s="835"/>
      <c r="BU54" s="822"/>
      <c r="BV54" s="822"/>
      <c r="BW54" s="822"/>
      <c r="BX54" s="822"/>
      <c r="BY54" s="822"/>
      <c r="BZ54" s="822"/>
      <c r="CA54" s="822"/>
      <c r="CB54" s="822"/>
      <c r="CC54" s="822"/>
      <c r="CD54" s="822"/>
      <c r="CE54" s="822"/>
      <c r="CF54" s="822"/>
      <c r="CG54" s="822"/>
      <c r="CH54" s="822"/>
      <c r="CI54" s="822"/>
      <c r="CJ54" s="822"/>
      <c r="CK54" s="822"/>
      <c r="CL54" s="822"/>
      <c r="CM54" s="822"/>
      <c r="CN54" s="822"/>
      <c r="CO54" s="822"/>
      <c r="CP54" s="822"/>
      <c r="CQ54" s="822"/>
      <c r="CR54" s="822"/>
      <c r="CS54" s="822"/>
      <c r="CT54" s="822"/>
      <c r="CU54" s="822"/>
      <c r="CV54" s="822"/>
      <c r="CW54" s="822"/>
      <c r="CX54" s="822"/>
      <c r="CY54" s="822"/>
      <c r="CZ54" s="822"/>
      <c r="DA54" s="822"/>
      <c r="DB54" s="822"/>
      <c r="DC54" s="822"/>
      <c r="DD54" s="822"/>
      <c r="DE54" s="822"/>
      <c r="DF54" s="822"/>
      <c r="DG54" s="822"/>
      <c r="DH54" s="822"/>
      <c r="DI54" s="822"/>
      <c r="DJ54" s="822"/>
      <c r="DK54" s="822"/>
      <c r="DL54" s="822"/>
      <c r="DM54" s="822"/>
      <c r="DN54" s="822"/>
      <c r="DO54" s="822"/>
      <c r="DP54" s="822"/>
      <c r="DQ54" s="822"/>
      <c r="DR54" s="822"/>
      <c r="DS54" s="822"/>
      <c r="DT54" s="822"/>
      <c r="DU54" s="822"/>
      <c r="DV54" s="822"/>
      <c r="DW54" s="822"/>
      <c r="DX54" s="829"/>
    </row>
    <row r="55" spans="2:128" ht="7.9" customHeight="1">
      <c r="B55" s="23"/>
      <c r="C55" s="24"/>
      <c r="D55" s="24"/>
      <c r="E55" s="24"/>
      <c r="F55" s="24"/>
      <c r="G55" s="24"/>
      <c r="H55" s="24"/>
      <c r="I55" s="24"/>
      <c r="J55" s="24"/>
      <c r="K55" s="24"/>
      <c r="L55" s="24"/>
      <c r="M55" s="24"/>
      <c r="N55" s="24"/>
      <c r="O55" s="25"/>
      <c r="P55" s="24"/>
      <c r="Q55" s="24"/>
      <c r="R55" s="24"/>
      <c r="S55" s="24"/>
      <c r="T55" s="24"/>
      <c r="U55" s="24"/>
      <c r="V55" s="24"/>
      <c r="W55" s="24"/>
      <c r="X55" s="24"/>
      <c r="Y55" s="24"/>
      <c r="Z55" s="24"/>
      <c r="AA55" s="24"/>
      <c r="AB55" s="24"/>
      <c r="AC55" s="24"/>
      <c r="AD55" s="24"/>
      <c r="AE55" s="24"/>
      <c r="AF55" s="798"/>
      <c r="AG55" s="798"/>
      <c r="AH55" s="798"/>
      <c r="AI55" s="798"/>
      <c r="AJ55" s="798"/>
      <c r="AK55" s="798"/>
      <c r="AL55" s="798"/>
      <c r="AM55" s="798"/>
      <c r="AN55" s="24"/>
      <c r="AO55" s="24"/>
      <c r="AP55" s="24"/>
      <c r="AQ55" s="24"/>
      <c r="AV55" s="821"/>
      <c r="AW55" s="821"/>
      <c r="AX55" s="821"/>
      <c r="AY55" s="821"/>
      <c r="AZ55" s="821"/>
      <c r="BA55" s="821"/>
      <c r="BB55" s="821"/>
      <c r="BC55" s="821"/>
      <c r="BD55" s="821"/>
      <c r="BE55" s="821"/>
      <c r="BF55" s="821"/>
      <c r="BG55" s="821"/>
      <c r="BH55" s="821"/>
      <c r="BI55" s="798"/>
      <c r="BJ55" s="798"/>
      <c r="BK55" s="25"/>
      <c r="BP55" s="831" t="s">
        <v>647</v>
      </c>
      <c r="BQ55" s="831"/>
      <c r="BR55" s="831"/>
      <c r="BS55" s="831"/>
      <c r="BT55" s="833" t="s">
        <v>651</v>
      </c>
      <c r="BU55" s="826"/>
      <c r="BV55" s="826"/>
      <c r="BW55" s="826"/>
      <c r="BX55" s="826"/>
      <c r="BY55" s="826"/>
      <c r="BZ55" s="826"/>
      <c r="CA55" s="826"/>
      <c r="CB55" s="826"/>
      <c r="CC55" s="826"/>
      <c r="CD55" s="826"/>
      <c r="CE55" s="826"/>
      <c r="CF55" s="826"/>
      <c r="CG55" s="826"/>
      <c r="CH55" s="826"/>
      <c r="CI55" s="826"/>
      <c r="CJ55" s="826"/>
      <c r="CK55" s="826"/>
      <c r="CL55" s="826"/>
      <c r="CM55" s="826"/>
      <c r="CN55" s="826"/>
      <c r="CO55" s="826"/>
      <c r="CP55" s="826"/>
      <c r="CQ55" s="826"/>
      <c r="CR55" s="826"/>
      <c r="CS55" s="826"/>
      <c r="CT55" s="826"/>
      <c r="CU55" s="826"/>
      <c r="CV55" s="826"/>
      <c r="CW55" s="826"/>
      <c r="CX55" s="826"/>
      <c r="CY55" s="826"/>
      <c r="CZ55" s="826"/>
      <c r="DA55" s="826"/>
      <c r="DB55" s="826"/>
      <c r="DC55" s="826"/>
      <c r="DD55" s="826"/>
      <c r="DE55" s="826"/>
      <c r="DF55" s="826"/>
      <c r="DG55" s="826"/>
      <c r="DH55" s="826"/>
      <c r="DI55" s="826"/>
      <c r="DJ55" s="826"/>
      <c r="DK55" s="826"/>
      <c r="DL55" s="826"/>
      <c r="DM55" s="826"/>
      <c r="DN55" s="826"/>
      <c r="DO55" s="826"/>
      <c r="DP55" s="826"/>
      <c r="DQ55" s="826"/>
      <c r="DR55" s="826"/>
      <c r="DS55" s="826"/>
      <c r="DT55" s="826"/>
      <c r="DU55" s="826"/>
      <c r="DV55" s="826"/>
      <c r="DW55" s="826"/>
      <c r="DX55" s="827"/>
    </row>
    <row r="56" spans="2:128" ht="7.9" customHeight="1">
      <c r="B56" s="804" t="s">
        <v>25</v>
      </c>
      <c r="C56" s="805"/>
      <c r="D56" s="805"/>
      <c r="E56" s="805"/>
      <c r="F56" s="805"/>
      <c r="G56" s="805"/>
      <c r="H56" s="805"/>
      <c r="I56" s="805"/>
      <c r="J56" s="805"/>
      <c r="K56" s="805"/>
      <c r="L56" s="805"/>
      <c r="M56" s="805"/>
      <c r="N56" s="805"/>
      <c r="O56" s="806"/>
      <c r="P56" s="28"/>
      <c r="Q56" s="26"/>
      <c r="R56" s="26"/>
      <c r="S56" s="26"/>
      <c r="T56" s="26"/>
      <c r="U56" s="26"/>
      <c r="V56" s="26"/>
      <c r="W56" s="3"/>
      <c r="X56" s="3"/>
      <c r="Z56" s="508"/>
      <c r="AA56" s="805" t="s">
        <v>566</v>
      </c>
      <c r="AB56" s="805"/>
      <c r="AC56" s="808" t="str">
        <f>IF(ISBLANK(補助金交付申請入力シート!C13),"",補助金交付申請入力シート!C13)</f>
        <v/>
      </c>
      <c r="AD56" s="808"/>
      <c r="AE56" s="808"/>
      <c r="AF56" s="808"/>
      <c r="AG56" s="808"/>
      <c r="AH56" s="808"/>
      <c r="AI56" s="808"/>
      <c r="AJ56" s="808"/>
      <c r="AK56" s="808"/>
      <c r="AL56" s="808"/>
      <c r="AM56" s="808"/>
      <c r="AN56" s="805" t="s">
        <v>5</v>
      </c>
      <c r="AO56" s="805"/>
      <c r="AP56" s="805"/>
      <c r="AQ56" s="26"/>
      <c r="AR56" s="26"/>
      <c r="AS56" s="26"/>
      <c r="AT56" s="26"/>
      <c r="AU56" s="26"/>
      <c r="AV56" s="26"/>
      <c r="AW56" s="26"/>
      <c r="AX56" s="26"/>
      <c r="AY56" s="26"/>
      <c r="AZ56" s="26"/>
      <c r="BA56" s="3"/>
      <c r="BB56" s="26"/>
      <c r="BC56" s="26"/>
      <c r="BD56" s="26"/>
      <c r="BE56" s="26"/>
      <c r="BF56" s="26"/>
      <c r="BG56" s="26"/>
      <c r="BH56" s="26"/>
      <c r="BI56" s="26"/>
      <c r="BJ56" s="26"/>
      <c r="BK56" s="27"/>
      <c r="BP56" s="831"/>
      <c r="BQ56" s="831"/>
      <c r="BR56" s="831"/>
      <c r="BS56" s="831"/>
      <c r="BT56" s="834"/>
      <c r="BU56" s="735"/>
      <c r="BV56" s="735"/>
      <c r="BW56" s="735"/>
      <c r="BX56" s="735"/>
      <c r="BY56" s="735"/>
      <c r="BZ56" s="735"/>
      <c r="CA56" s="735"/>
      <c r="CB56" s="735"/>
      <c r="CC56" s="735"/>
      <c r="CD56" s="735"/>
      <c r="CE56" s="735"/>
      <c r="CF56" s="735"/>
      <c r="CG56" s="735"/>
      <c r="CH56" s="735"/>
      <c r="CI56" s="735"/>
      <c r="CJ56" s="735"/>
      <c r="CK56" s="735"/>
      <c r="CL56" s="735"/>
      <c r="CM56" s="735"/>
      <c r="CN56" s="735"/>
      <c r="CO56" s="735"/>
      <c r="CP56" s="735"/>
      <c r="CQ56" s="735"/>
      <c r="CR56" s="735"/>
      <c r="CS56" s="735"/>
      <c r="CT56" s="735"/>
      <c r="CU56" s="735"/>
      <c r="CV56" s="735"/>
      <c r="CW56" s="735"/>
      <c r="CX56" s="735"/>
      <c r="CY56" s="735"/>
      <c r="CZ56" s="735"/>
      <c r="DA56" s="735"/>
      <c r="DB56" s="735"/>
      <c r="DC56" s="735"/>
      <c r="DD56" s="735"/>
      <c r="DE56" s="735"/>
      <c r="DF56" s="735"/>
      <c r="DG56" s="735"/>
      <c r="DH56" s="735"/>
      <c r="DI56" s="735"/>
      <c r="DJ56" s="735"/>
      <c r="DK56" s="735"/>
      <c r="DL56" s="735"/>
      <c r="DM56" s="735"/>
      <c r="DN56" s="735"/>
      <c r="DO56" s="735"/>
      <c r="DP56" s="735"/>
      <c r="DQ56" s="735"/>
      <c r="DR56" s="735"/>
      <c r="DS56" s="735"/>
      <c r="DT56" s="735"/>
      <c r="DU56" s="735"/>
      <c r="DV56" s="735"/>
      <c r="DW56" s="735"/>
      <c r="DX56" s="828"/>
    </row>
    <row r="57" spans="2:128" ht="7.9" customHeight="1">
      <c r="B57" s="796"/>
      <c r="C57" s="739"/>
      <c r="D57" s="739"/>
      <c r="E57" s="739"/>
      <c r="F57" s="739"/>
      <c r="G57" s="739"/>
      <c r="H57" s="739"/>
      <c r="I57" s="739"/>
      <c r="J57" s="739"/>
      <c r="K57" s="739"/>
      <c r="L57" s="739"/>
      <c r="M57" s="739"/>
      <c r="N57" s="739"/>
      <c r="O57" s="807"/>
      <c r="P57" s="17"/>
      <c r="W57" s="5"/>
      <c r="X57" s="5"/>
      <c r="Y57" s="509"/>
      <c r="Z57" s="509"/>
      <c r="AA57" s="739"/>
      <c r="AB57" s="739"/>
      <c r="AC57" s="809"/>
      <c r="AD57" s="809"/>
      <c r="AE57" s="809"/>
      <c r="AF57" s="809"/>
      <c r="AG57" s="809"/>
      <c r="AH57" s="809"/>
      <c r="AI57" s="809"/>
      <c r="AJ57" s="809"/>
      <c r="AK57" s="809"/>
      <c r="AL57" s="809"/>
      <c r="AM57" s="809"/>
      <c r="AN57" s="739"/>
      <c r="AO57" s="739"/>
      <c r="AP57" s="739"/>
      <c r="AY57" s="5"/>
      <c r="AZ57" s="5"/>
      <c r="BA57" s="5"/>
      <c r="BK57" s="21"/>
      <c r="BP57" s="831"/>
      <c r="BQ57" s="831"/>
      <c r="BR57" s="831"/>
      <c r="BS57" s="831"/>
      <c r="BT57" s="835"/>
      <c r="BU57" s="822"/>
      <c r="BV57" s="822"/>
      <c r="BW57" s="822"/>
      <c r="BX57" s="822"/>
      <c r="BY57" s="822"/>
      <c r="BZ57" s="822"/>
      <c r="CA57" s="822"/>
      <c r="CB57" s="822"/>
      <c r="CC57" s="822"/>
      <c r="CD57" s="822"/>
      <c r="CE57" s="822"/>
      <c r="CF57" s="822"/>
      <c r="CG57" s="822"/>
      <c r="CH57" s="822"/>
      <c r="CI57" s="822"/>
      <c r="CJ57" s="822"/>
      <c r="CK57" s="822"/>
      <c r="CL57" s="822"/>
      <c r="CM57" s="822"/>
      <c r="CN57" s="822"/>
      <c r="CO57" s="822"/>
      <c r="CP57" s="822"/>
      <c r="CQ57" s="822"/>
      <c r="CR57" s="822"/>
      <c r="CS57" s="822"/>
      <c r="CT57" s="822"/>
      <c r="CU57" s="822"/>
      <c r="CV57" s="822"/>
      <c r="CW57" s="822"/>
      <c r="CX57" s="822"/>
      <c r="CY57" s="822"/>
      <c r="CZ57" s="822"/>
      <c r="DA57" s="822"/>
      <c r="DB57" s="822"/>
      <c r="DC57" s="822"/>
      <c r="DD57" s="822"/>
      <c r="DE57" s="822"/>
      <c r="DF57" s="822"/>
      <c r="DG57" s="822"/>
      <c r="DH57" s="822"/>
      <c r="DI57" s="822"/>
      <c r="DJ57" s="822"/>
      <c r="DK57" s="822"/>
      <c r="DL57" s="822"/>
      <c r="DM57" s="822"/>
      <c r="DN57" s="822"/>
      <c r="DO57" s="822"/>
      <c r="DP57" s="822"/>
      <c r="DQ57" s="822"/>
      <c r="DR57" s="822"/>
      <c r="DS57" s="822"/>
      <c r="DT57" s="822"/>
      <c r="DU57" s="822"/>
      <c r="DV57" s="822"/>
      <c r="DW57" s="822"/>
      <c r="DX57" s="829"/>
    </row>
    <row r="58" spans="2:128" ht="7.9" customHeight="1">
      <c r="B58" s="796"/>
      <c r="C58" s="739"/>
      <c r="D58" s="739"/>
      <c r="E58" s="739"/>
      <c r="F58" s="739"/>
      <c r="G58" s="739"/>
      <c r="H58" s="739"/>
      <c r="I58" s="739"/>
      <c r="J58" s="739"/>
      <c r="K58" s="739"/>
      <c r="L58" s="739"/>
      <c r="M58" s="739"/>
      <c r="N58" s="739"/>
      <c r="O58" s="807"/>
      <c r="P58" s="22"/>
      <c r="W58" s="7"/>
      <c r="X58" s="7"/>
      <c r="Y58" s="510"/>
      <c r="Z58" s="510"/>
      <c r="AA58" s="798"/>
      <c r="AB58" s="798"/>
      <c r="AC58" s="810"/>
      <c r="AD58" s="810"/>
      <c r="AE58" s="810"/>
      <c r="AF58" s="810"/>
      <c r="AG58" s="810"/>
      <c r="AH58" s="810"/>
      <c r="AI58" s="810"/>
      <c r="AJ58" s="810"/>
      <c r="AK58" s="810"/>
      <c r="AL58" s="810"/>
      <c r="AM58" s="810"/>
      <c r="AN58" s="739"/>
      <c r="AO58" s="739"/>
      <c r="AP58" s="739"/>
      <c r="BK58" s="21"/>
      <c r="BP58" s="831" t="s">
        <v>647</v>
      </c>
      <c r="BQ58" s="831"/>
      <c r="BR58" s="831"/>
      <c r="BS58" s="831"/>
      <c r="BT58" s="833" t="s">
        <v>652</v>
      </c>
      <c r="BU58" s="826"/>
      <c r="BV58" s="826"/>
      <c r="BW58" s="826"/>
      <c r="BX58" s="826"/>
      <c r="BY58" s="826"/>
      <c r="BZ58" s="826"/>
      <c r="CA58" s="826"/>
      <c r="CB58" s="826"/>
      <c r="CC58" s="826"/>
      <c r="CD58" s="826"/>
      <c r="CE58" s="826"/>
      <c r="CF58" s="826"/>
      <c r="CG58" s="826"/>
      <c r="CH58" s="826"/>
      <c r="CI58" s="826"/>
      <c r="CJ58" s="826"/>
      <c r="CK58" s="826"/>
      <c r="CL58" s="826"/>
      <c r="CM58" s="826"/>
      <c r="CN58" s="826"/>
      <c r="CO58" s="826"/>
      <c r="CP58" s="826"/>
      <c r="CQ58" s="826"/>
      <c r="CR58" s="826"/>
      <c r="CS58" s="826"/>
      <c r="CT58" s="826"/>
      <c r="CU58" s="826"/>
      <c r="CV58" s="826"/>
      <c r="CW58" s="826"/>
      <c r="CX58" s="826"/>
      <c r="CY58" s="826"/>
      <c r="CZ58" s="826"/>
      <c r="DA58" s="826"/>
      <c r="DB58" s="826"/>
      <c r="DC58" s="826"/>
      <c r="DD58" s="826"/>
      <c r="DE58" s="826"/>
      <c r="DF58" s="826"/>
      <c r="DG58" s="826"/>
      <c r="DH58" s="826"/>
      <c r="DI58" s="826"/>
      <c r="DJ58" s="826"/>
      <c r="DK58" s="826"/>
      <c r="DL58" s="826"/>
      <c r="DM58" s="826"/>
      <c r="DN58" s="826"/>
      <c r="DO58" s="826"/>
      <c r="DP58" s="826"/>
      <c r="DQ58" s="826"/>
      <c r="DR58" s="826"/>
      <c r="DS58" s="826"/>
      <c r="DT58" s="826"/>
      <c r="DU58" s="826"/>
      <c r="DV58" s="826"/>
      <c r="DW58" s="826"/>
      <c r="DX58" s="827"/>
    </row>
    <row r="59" spans="2:128" ht="7.9" customHeight="1">
      <c r="B59" s="28"/>
      <c r="C59" s="26"/>
      <c r="D59" s="26"/>
      <c r="E59" s="26"/>
      <c r="F59" s="26"/>
      <c r="G59" s="26"/>
      <c r="H59" s="26"/>
      <c r="I59" s="26"/>
      <c r="J59" s="26"/>
      <c r="K59" s="26"/>
      <c r="L59" s="26"/>
      <c r="M59" s="26"/>
      <c r="N59" s="26"/>
      <c r="O59" s="26"/>
      <c r="P59" s="28"/>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7"/>
      <c r="BP59" s="831"/>
      <c r="BQ59" s="831"/>
      <c r="BR59" s="831"/>
      <c r="BS59" s="831"/>
      <c r="BT59" s="834"/>
      <c r="BU59" s="735"/>
      <c r="BV59" s="735"/>
      <c r="BW59" s="735"/>
      <c r="BX59" s="735"/>
      <c r="BY59" s="735"/>
      <c r="BZ59" s="735"/>
      <c r="CA59" s="735"/>
      <c r="CB59" s="735"/>
      <c r="CC59" s="735"/>
      <c r="CD59" s="735"/>
      <c r="CE59" s="735"/>
      <c r="CF59" s="735"/>
      <c r="CG59" s="735"/>
      <c r="CH59" s="735"/>
      <c r="CI59" s="735"/>
      <c r="CJ59" s="735"/>
      <c r="CK59" s="735"/>
      <c r="CL59" s="735"/>
      <c r="CM59" s="735"/>
      <c r="CN59" s="735"/>
      <c r="CO59" s="735"/>
      <c r="CP59" s="735"/>
      <c r="CQ59" s="735"/>
      <c r="CR59" s="735"/>
      <c r="CS59" s="735"/>
      <c r="CT59" s="735"/>
      <c r="CU59" s="735"/>
      <c r="CV59" s="735"/>
      <c r="CW59" s="735"/>
      <c r="CX59" s="735"/>
      <c r="CY59" s="735"/>
      <c r="CZ59" s="735"/>
      <c r="DA59" s="735"/>
      <c r="DB59" s="735"/>
      <c r="DC59" s="735"/>
      <c r="DD59" s="735"/>
      <c r="DE59" s="735"/>
      <c r="DF59" s="735"/>
      <c r="DG59" s="735"/>
      <c r="DH59" s="735"/>
      <c r="DI59" s="735"/>
      <c r="DJ59" s="735"/>
      <c r="DK59" s="735"/>
      <c r="DL59" s="735"/>
      <c r="DM59" s="735"/>
      <c r="DN59" s="735"/>
      <c r="DO59" s="735"/>
      <c r="DP59" s="735"/>
      <c r="DQ59" s="735"/>
      <c r="DR59" s="735"/>
      <c r="DS59" s="735"/>
      <c r="DT59" s="735"/>
      <c r="DU59" s="735"/>
      <c r="DV59" s="735"/>
      <c r="DW59" s="735"/>
      <c r="DX59" s="828"/>
    </row>
    <row r="60" spans="2:128" ht="7.9" customHeight="1">
      <c r="B60" s="796" t="s">
        <v>6</v>
      </c>
      <c r="C60" s="739"/>
      <c r="D60" s="739"/>
      <c r="E60" s="739"/>
      <c r="F60" s="739"/>
      <c r="G60" s="739"/>
      <c r="H60" s="739"/>
      <c r="I60" s="739"/>
      <c r="J60" s="739"/>
      <c r="K60" s="739"/>
      <c r="L60" s="739"/>
      <c r="M60" s="739"/>
      <c r="N60" s="739"/>
      <c r="O60" s="739"/>
      <c r="P60" s="22"/>
      <c r="Q60" s="818">
        <f>補助金交付申請入力シート!C14</f>
        <v>0</v>
      </c>
      <c r="R60" s="818"/>
      <c r="S60" s="818"/>
      <c r="T60" s="818"/>
      <c r="U60" s="818"/>
      <c r="V60" s="818"/>
      <c r="W60" s="818"/>
      <c r="X60" s="818"/>
      <c r="Y60" s="818"/>
      <c r="Z60" s="818"/>
      <c r="AA60" s="818"/>
      <c r="AB60" s="818"/>
      <c r="AC60" s="818"/>
      <c r="AD60" s="818"/>
      <c r="AE60" s="818"/>
      <c r="AF60" s="818"/>
      <c r="AG60" s="818"/>
      <c r="AH60" s="818"/>
      <c r="AI60" s="818"/>
      <c r="AJ60" s="818"/>
      <c r="AK60" s="818"/>
      <c r="AL60" s="818"/>
      <c r="AM60" s="818"/>
      <c r="AN60" s="818"/>
      <c r="AO60" s="818"/>
      <c r="AP60" s="818"/>
      <c r="AQ60" s="818"/>
      <c r="AR60" s="818"/>
      <c r="AS60" s="818"/>
      <c r="AT60" s="818"/>
      <c r="AU60" s="818"/>
      <c r="AV60" s="818"/>
      <c r="AW60" s="818"/>
      <c r="AX60" s="818"/>
      <c r="AY60" s="818"/>
      <c r="AZ60" s="818"/>
      <c r="BA60" s="818"/>
      <c r="BB60" s="818"/>
      <c r="BC60" s="818"/>
      <c r="BD60" s="818"/>
      <c r="BE60" s="818"/>
      <c r="BF60" s="818"/>
      <c r="BG60" s="818"/>
      <c r="BH60" s="818"/>
      <c r="BI60" s="818"/>
      <c r="BJ60" s="818"/>
      <c r="BK60" s="96"/>
      <c r="BP60" s="831"/>
      <c r="BQ60" s="831"/>
      <c r="BR60" s="831"/>
      <c r="BS60" s="831"/>
      <c r="BT60" s="835"/>
      <c r="BU60" s="822"/>
      <c r="BV60" s="822"/>
      <c r="BW60" s="822"/>
      <c r="BX60" s="822"/>
      <c r="BY60" s="822"/>
      <c r="BZ60" s="822"/>
      <c r="CA60" s="822"/>
      <c r="CB60" s="822"/>
      <c r="CC60" s="822"/>
      <c r="CD60" s="822"/>
      <c r="CE60" s="822"/>
      <c r="CF60" s="822"/>
      <c r="CG60" s="822"/>
      <c r="CH60" s="822"/>
      <c r="CI60" s="822"/>
      <c r="CJ60" s="822"/>
      <c r="CK60" s="822"/>
      <c r="CL60" s="822"/>
      <c r="CM60" s="822"/>
      <c r="CN60" s="822"/>
      <c r="CO60" s="822"/>
      <c r="CP60" s="822"/>
      <c r="CQ60" s="822"/>
      <c r="CR60" s="822"/>
      <c r="CS60" s="822"/>
      <c r="CT60" s="822"/>
      <c r="CU60" s="822"/>
      <c r="CV60" s="822"/>
      <c r="CW60" s="822"/>
      <c r="CX60" s="822"/>
      <c r="CY60" s="822"/>
      <c r="CZ60" s="822"/>
      <c r="DA60" s="822"/>
      <c r="DB60" s="822"/>
      <c r="DC60" s="822"/>
      <c r="DD60" s="822"/>
      <c r="DE60" s="822"/>
      <c r="DF60" s="822"/>
      <c r="DG60" s="822"/>
      <c r="DH60" s="822"/>
      <c r="DI60" s="822"/>
      <c r="DJ60" s="822"/>
      <c r="DK60" s="822"/>
      <c r="DL60" s="822"/>
      <c r="DM60" s="822"/>
      <c r="DN60" s="822"/>
      <c r="DO60" s="822"/>
      <c r="DP60" s="822"/>
      <c r="DQ60" s="822"/>
      <c r="DR60" s="822"/>
      <c r="DS60" s="822"/>
      <c r="DT60" s="822"/>
      <c r="DU60" s="822"/>
      <c r="DV60" s="822"/>
      <c r="DW60" s="822"/>
      <c r="DX60" s="829"/>
    </row>
    <row r="61" spans="2:128" ht="7.9" customHeight="1">
      <c r="B61" s="796"/>
      <c r="C61" s="739"/>
      <c r="D61" s="739"/>
      <c r="E61" s="739"/>
      <c r="F61" s="739"/>
      <c r="G61" s="739"/>
      <c r="H61" s="739"/>
      <c r="I61" s="739"/>
      <c r="J61" s="739"/>
      <c r="K61" s="739"/>
      <c r="L61" s="739"/>
      <c r="M61" s="739"/>
      <c r="N61" s="739"/>
      <c r="O61" s="739"/>
      <c r="P61" s="22"/>
      <c r="Q61" s="818"/>
      <c r="R61" s="818"/>
      <c r="S61" s="818"/>
      <c r="T61" s="818"/>
      <c r="U61" s="818"/>
      <c r="V61" s="818"/>
      <c r="W61" s="818"/>
      <c r="X61" s="818"/>
      <c r="Y61" s="818"/>
      <c r="Z61" s="818"/>
      <c r="AA61" s="818"/>
      <c r="AB61" s="818"/>
      <c r="AC61" s="818"/>
      <c r="AD61" s="818"/>
      <c r="AE61" s="818"/>
      <c r="AF61" s="818"/>
      <c r="AG61" s="818"/>
      <c r="AH61" s="818"/>
      <c r="AI61" s="818"/>
      <c r="AJ61" s="818"/>
      <c r="AK61" s="818"/>
      <c r="AL61" s="818"/>
      <c r="AM61" s="818"/>
      <c r="AN61" s="818"/>
      <c r="AO61" s="818"/>
      <c r="AP61" s="818"/>
      <c r="AQ61" s="818"/>
      <c r="AR61" s="818"/>
      <c r="AS61" s="818"/>
      <c r="AT61" s="818"/>
      <c r="AU61" s="818"/>
      <c r="AV61" s="818"/>
      <c r="AW61" s="818"/>
      <c r="AX61" s="818"/>
      <c r="AY61" s="818"/>
      <c r="AZ61" s="818"/>
      <c r="BA61" s="818"/>
      <c r="BB61" s="818"/>
      <c r="BC61" s="818"/>
      <c r="BD61" s="818"/>
      <c r="BE61" s="818"/>
      <c r="BF61" s="818"/>
      <c r="BG61" s="818"/>
      <c r="BH61" s="818"/>
      <c r="BI61" s="818"/>
      <c r="BJ61" s="818"/>
      <c r="BK61" s="96"/>
      <c r="BP61" s="831" t="s">
        <v>647</v>
      </c>
      <c r="BQ61" s="831"/>
      <c r="BR61" s="831"/>
      <c r="BS61" s="831"/>
      <c r="BT61" s="833" t="s">
        <v>663</v>
      </c>
      <c r="BU61" s="826"/>
      <c r="BV61" s="826"/>
      <c r="BW61" s="826"/>
      <c r="BX61" s="826"/>
      <c r="BY61" s="826"/>
      <c r="BZ61" s="826"/>
      <c r="CA61" s="826"/>
      <c r="CB61" s="826"/>
      <c r="CC61" s="826"/>
      <c r="CD61" s="826"/>
      <c r="CE61" s="826"/>
      <c r="CF61" s="826"/>
      <c r="CG61" s="826"/>
      <c r="CH61" s="826"/>
      <c r="CI61" s="826"/>
      <c r="CJ61" s="826"/>
      <c r="CK61" s="826"/>
      <c r="CL61" s="826"/>
      <c r="CM61" s="826"/>
      <c r="CN61" s="826"/>
      <c r="CO61" s="826"/>
      <c r="CP61" s="826"/>
      <c r="CQ61" s="826"/>
      <c r="CR61" s="826"/>
      <c r="CS61" s="826"/>
      <c r="CT61" s="826"/>
      <c r="CU61" s="826"/>
      <c r="CV61" s="826"/>
      <c r="CW61" s="826"/>
      <c r="CX61" s="826"/>
      <c r="CY61" s="826"/>
      <c r="CZ61" s="826"/>
      <c r="DA61" s="826"/>
      <c r="DB61" s="826"/>
      <c r="DC61" s="826"/>
      <c r="DD61" s="826"/>
      <c r="DE61" s="826"/>
      <c r="DF61" s="826"/>
      <c r="DG61" s="826"/>
      <c r="DH61" s="826"/>
      <c r="DI61" s="826"/>
      <c r="DJ61" s="826"/>
      <c r="DK61" s="826"/>
      <c r="DL61" s="826"/>
      <c r="DM61" s="826"/>
      <c r="DN61" s="826"/>
      <c r="DO61" s="826"/>
      <c r="DP61" s="826"/>
      <c r="DQ61" s="826"/>
      <c r="DR61" s="826"/>
      <c r="DS61" s="826"/>
      <c r="DT61" s="826"/>
      <c r="DU61" s="826"/>
      <c r="DV61" s="826"/>
      <c r="DW61" s="826"/>
      <c r="DX61" s="827"/>
    </row>
    <row r="62" spans="2:128" ht="7.9" customHeight="1">
      <c r="B62" s="796"/>
      <c r="C62" s="739"/>
      <c r="D62" s="739"/>
      <c r="E62" s="739"/>
      <c r="F62" s="739"/>
      <c r="G62" s="739"/>
      <c r="H62" s="739"/>
      <c r="I62" s="739"/>
      <c r="J62" s="739"/>
      <c r="K62" s="739"/>
      <c r="L62" s="739"/>
      <c r="M62" s="739"/>
      <c r="N62" s="739"/>
      <c r="O62" s="739"/>
      <c r="P62" s="22"/>
      <c r="Q62" s="818"/>
      <c r="R62" s="818"/>
      <c r="S62" s="818"/>
      <c r="T62" s="818"/>
      <c r="U62" s="818"/>
      <c r="V62" s="818"/>
      <c r="W62" s="818"/>
      <c r="X62" s="818"/>
      <c r="Y62" s="818"/>
      <c r="Z62" s="818"/>
      <c r="AA62" s="818"/>
      <c r="AB62" s="818"/>
      <c r="AC62" s="818"/>
      <c r="AD62" s="818"/>
      <c r="AE62" s="818"/>
      <c r="AF62" s="818"/>
      <c r="AG62" s="818"/>
      <c r="AH62" s="818"/>
      <c r="AI62" s="818"/>
      <c r="AJ62" s="818"/>
      <c r="AK62" s="818"/>
      <c r="AL62" s="818"/>
      <c r="AM62" s="818"/>
      <c r="AN62" s="818"/>
      <c r="AO62" s="818"/>
      <c r="AP62" s="818"/>
      <c r="AQ62" s="818"/>
      <c r="AR62" s="818"/>
      <c r="AS62" s="818"/>
      <c r="AT62" s="818"/>
      <c r="AU62" s="818"/>
      <c r="AV62" s="818"/>
      <c r="AW62" s="818"/>
      <c r="AX62" s="818"/>
      <c r="AY62" s="818"/>
      <c r="AZ62" s="818"/>
      <c r="BA62" s="818"/>
      <c r="BB62" s="818"/>
      <c r="BC62" s="818"/>
      <c r="BD62" s="818"/>
      <c r="BE62" s="818"/>
      <c r="BF62" s="818"/>
      <c r="BG62" s="818"/>
      <c r="BH62" s="818"/>
      <c r="BI62" s="818"/>
      <c r="BJ62" s="818"/>
      <c r="BK62" s="96"/>
      <c r="BP62" s="831"/>
      <c r="BQ62" s="831"/>
      <c r="BR62" s="831"/>
      <c r="BS62" s="831"/>
      <c r="BT62" s="834"/>
      <c r="BU62" s="735"/>
      <c r="BV62" s="735"/>
      <c r="BW62" s="735"/>
      <c r="BX62" s="735"/>
      <c r="BY62" s="735"/>
      <c r="BZ62" s="735"/>
      <c r="CA62" s="735"/>
      <c r="CB62" s="735"/>
      <c r="CC62" s="735"/>
      <c r="CD62" s="735"/>
      <c r="CE62" s="735"/>
      <c r="CF62" s="735"/>
      <c r="CG62" s="735"/>
      <c r="CH62" s="735"/>
      <c r="CI62" s="735"/>
      <c r="CJ62" s="735"/>
      <c r="CK62" s="735"/>
      <c r="CL62" s="735"/>
      <c r="CM62" s="735"/>
      <c r="CN62" s="735"/>
      <c r="CO62" s="735"/>
      <c r="CP62" s="735"/>
      <c r="CQ62" s="735"/>
      <c r="CR62" s="735"/>
      <c r="CS62" s="735"/>
      <c r="CT62" s="735"/>
      <c r="CU62" s="735"/>
      <c r="CV62" s="735"/>
      <c r="CW62" s="735"/>
      <c r="CX62" s="735"/>
      <c r="CY62" s="735"/>
      <c r="CZ62" s="735"/>
      <c r="DA62" s="735"/>
      <c r="DB62" s="735"/>
      <c r="DC62" s="735"/>
      <c r="DD62" s="735"/>
      <c r="DE62" s="735"/>
      <c r="DF62" s="735"/>
      <c r="DG62" s="735"/>
      <c r="DH62" s="735"/>
      <c r="DI62" s="735"/>
      <c r="DJ62" s="735"/>
      <c r="DK62" s="735"/>
      <c r="DL62" s="735"/>
      <c r="DM62" s="735"/>
      <c r="DN62" s="735"/>
      <c r="DO62" s="735"/>
      <c r="DP62" s="735"/>
      <c r="DQ62" s="735"/>
      <c r="DR62" s="735"/>
      <c r="DS62" s="735"/>
      <c r="DT62" s="735"/>
      <c r="DU62" s="735"/>
      <c r="DV62" s="735"/>
      <c r="DW62" s="735"/>
      <c r="DX62" s="828"/>
    </row>
    <row r="63" spans="2:128" ht="7.9" customHeight="1">
      <c r="B63" s="22"/>
      <c r="P63" s="22"/>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8"/>
      <c r="AP63" s="818"/>
      <c r="AQ63" s="818"/>
      <c r="AR63" s="818"/>
      <c r="AS63" s="818"/>
      <c r="AT63" s="818"/>
      <c r="AU63" s="818"/>
      <c r="AV63" s="818"/>
      <c r="AW63" s="818"/>
      <c r="AX63" s="818"/>
      <c r="AY63" s="818"/>
      <c r="AZ63" s="818"/>
      <c r="BA63" s="818"/>
      <c r="BB63" s="818"/>
      <c r="BC63" s="818"/>
      <c r="BD63" s="818"/>
      <c r="BE63" s="818"/>
      <c r="BF63" s="818"/>
      <c r="BG63" s="818"/>
      <c r="BH63" s="818"/>
      <c r="BI63" s="818"/>
      <c r="BJ63" s="818"/>
      <c r="BK63" s="96"/>
      <c r="BL63" s="10"/>
      <c r="BM63" s="10"/>
      <c r="BP63" s="831"/>
      <c r="BQ63" s="831"/>
      <c r="BR63" s="831"/>
      <c r="BS63" s="831"/>
      <c r="BT63" s="835"/>
      <c r="BU63" s="822"/>
      <c r="BV63" s="822"/>
      <c r="BW63" s="822"/>
      <c r="BX63" s="822"/>
      <c r="BY63" s="822"/>
      <c r="BZ63" s="822"/>
      <c r="CA63" s="822"/>
      <c r="CB63" s="822"/>
      <c r="CC63" s="822"/>
      <c r="CD63" s="822"/>
      <c r="CE63" s="822"/>
      <c r="CF63" s="822"/>
      <c r="CG63" s="822"/>
      <c r="CH63" s="822"/>
      <c r="CI63" s="822"/>
      <c r="CJ63" s="822"/>
      <c r="CK63" s="822"/>
      <c r="CL63" s="822"/>
      <c r="CM63" s="822"/>
      <c r="CN63" s="822"/>
      <c r="CO63" s="822"/>
      <c r="CP63" s="822"/>
      <c r="CQ63" s="822"/>
      <c r="CR63" s="822"/>
      <c r="CS63" s="822"/>
      <c r="CT63" s="822"/>
      <c r="CU63" s="822"/>
      <c r="CV63" s="822"/>
      <c r="CW63" s="822"/>
      <c r="CX63" s="822"/>
      <c r="CY63" s="822"/>
      <c r="CZ63" s="822"/>
      <c r="DA63" s="822"/>
      <c r="DB63" s="822"/>
      <c r="DC63" s="822"/>
      <c r="DD63" s="822"/>
      <c r="DE63" s="822"/>
      <c r="DF63" s="822"/>
      <c r="DG63" s="822"/>
      <c r="DH63" s="822"/>
      <c r="DI63" s="822"/>
      <c r="DJ63" s="822"/>
      <c r="DK63" s="822"/>
      <c r="DL63" s="822"/>
      <c r="DM63" s="822"/>
      <c r="DN63" s="822"/>
      <c r="DO63" s="822"/>
      <c r="DP63" s="822"/>
      <c r="DQ63" s="822"/>
      <c r="DR63" s="822"/>
      <c r="DS63" s="822"/>
      <c r="DT63" s="822"/>
      <c r="DU63" s="822"/>
      <c r="DV63" s="822"/>
      <c r="DW63" s="822"/>
      <c r="DX63" s="829"/>
    </row>
    <row r="64" spans="2:128" ht="7.9" customHeight="1">
      <c r="B64" s="23"/>
      <c r="C64" s="24"/>
      <c r="D64" s="24"/>
      <c r="E64" s="24"/>
      <c r="F64" s="24"/>
      <c r="G64" s="24"/>
      <c r="H64" s="24"/>
      <c r="I64" s="24"/>
      <c r="J64" s="24"/>
      <c r="K64" s="24"/>
      <c r="L64" s="24"/>
      <c r="M64" s="24"/>
      <c r="N64" s="24"/>
      <c r="O64" s="24"/>
      <c r="P64" s="23"/>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19"/>
      <c r="AY64" s="819"/>
      <c r="AZ64" s="819"/>
      <c r="BA64" s="819"/>
      <c r="BB64" s="819"/>
      <c r="BC64" s="819"/>
      <c r="BD64" s="819"/>
      <c r="BE64" s="819"/>
      <c r="BF64" s="819"/>
      <c r="BG64" s="819"/>
      <c r="BH64" s="819"/>
      <c r="BI64" s="819"/>
      <c r="BJ64" s="819"/>
      <c r="BK64" s="97"/>
      <c r="BL64" s="10"/>
      <c r="BM64" s="10"/>
    </row>
    <row r="65" spans="2:65" ht="7.9" customHeight="1">
      <c r="B65" s="796" t="s">
        <v>19</v>
      </c>
      <c r="C65" s="739"/>
      <c r="D65" s="739"/>
      <c r="E65" s="739"/>
      <c r="F65" s="739"/>
      <c r="G65" s="739"/>
      <c r="H65" s="739"/>
      <c r="I65" s="739"/>
      <c r="J65" s="739"/>
      <c r="K65" s="739"/>
      <c r="L65" s="739"/>
      <c r="M65" s="739"/>
      <c r="N65" s="739"/>
      <c r="O65" s="739"/>
      <c r="P65" s="796" t="s">
        <v>874</v>
      </c>
      <c r="Q65" s="739"/>
      <c r="R65" s="739"/>
      <c r="S65" s="739"/>
      <c r="T65" s="737">
        <f>補助金交付申請入力シート!G15</f>
        <v>0</v>
      </c>
      <c r="U65" s="737"/>
      <c r="V65" s="737"/>
      <c r="W65" s="739" t="s">
        <v>2</v>
      </c>
      <c r="X65" s="739"/>
      <c r="Y65" s="739"/>
      <c r="Z65" s="737">
        <f>補助金交付申請入力シート!I15</f>
        <v>0</v>
      </c>
      <c r="AA65" s="737"/>
      <c r="AB65" s="737"/>
      <c r="AC65" s="739" t="s">
        <v>7</v>
      </c>
      <c r="AD65" s="739"/>
      <c r="AE65" s="739"/>
      <c r="AF65" s="737">
        <f>補助金交付申請入力シート!K15</f>
        <v>0</v>
      </c>
      <c r="AG65" s="737"/>
      <c r="AH65" s="737"/>
      <c r="AI65" s="739" t="s">
        <v>890</v>
      </c>
      <c r="AJ65" s="739"/>
      <c r="AK65" s="739"/>
      <c r="AL65" s="739"/>
      <c r="AM65" s="739"/>
      <c r="AN65" s="739"/>
      <c r="AO65" s="739"/>
      <c r="AP65" s="739"/>
      <c r="AQ65" s="737">
        <f>補助金交付申請入力シート!G16</f>
        <v>0</v>
      </c>
      <c r="AR65" s="737"/>
      <c r="AS65" s="737"/>
      <c r="AT65" s="739" t="s">
        <v>2</v>
      </c>
      <c r="AU65" s="739"/>
      <c r="AV65" s="739"/>
      <c r="AW65" s="737">
        <f>補助金交付申請入力シート!I16</f>
        <v>0</v>
      </c>
      <c r="AX65" s="737"/>
      <c r="AY65" s="737"/>
      <c r="AZ65" s="739" t="s">
        <v>7</v>
      </c>
      <c r="BA65" s="739"/>
      <c r="BB65" s="739"/>
      <c r="BC65" s="737">
        <f>補助金交付申請入力シート!K16</f>
        <v>0</v>
      </c>
      <c r="BD65" s="737"/>
      <c r="BE65" s="737"/>
      <c r="BF65" s="735" t="s">
        <v>28</v>
      </c>
      <c r="BG65" s="735"/>
      <c r="BH65" s="735"/>
      <c r="BI65" s="735"/>
      <c r="BJ65" s="735"/>
      <c r="BK65" s="21"/>
      <c r="BL65" s="10"/>
      <c r="BM65" s="10"/>
    </row>
    <row r="66" spans="2:65" ht="7.9" customHeight="1">
      <c r="B66" s="796"/>
      <c r="C66" s="739"/>
      <c r="D66" s="739"/>
      <c r="E66" s="739"/>
      <c r="F66" s="739"/>
      <c r="G66" s="739"/>
      <c r="H66" s="739"/>
      <c r="I66" s="739"/>
      <c r="J66" s="739"/>
      <c r="K66" s="739"/>
      <c r="L66" s="739"/>
      <c r="M66" s="739"/>
      <c r="N66" s="739"/>
      <c r="O66" s="739"/>
      <c r="P66" s="796"/>
      <c r="Q66" s="739"/>
      <c r="R66" s="739"/>
      <c r="S66" s="739"/>
      <c r="T66" s="737"/>
      <c r="U66" s="737"/>
      <c r="V66" s="737"/>
      <c r="W66" s="739"/>
      <c r="X66" s="739"/>
      <c r="Y66" s="739"/>
      <c r="Z66" s="737"/>
      <c r="AA66" s="737"/>
      <c r="AB66" s="737"/>
      <c r="AC66" s="739"/>
      <c r="AD66" s="739"/>
      <c r="AE66" s="739"/>
      <c r="AF66" s="737"/>
      <c r="AG66" s="737"/>
      <c r="AH66" s="737"/>
      <c r="AI66" s="739"/>
      <c r="AJ66" s="739"/>
      <c r="AK66" s="739"/>
      <c r="AL66" s="739"/>
      <c r="AM66" s="739"/>
      <c r="AN66" s="739"/>
      <c r="AO66" s="739"/>
      <c r="AP66" s="739"/>
      <c r="AQ66" s="737"/>
      <c r="AR66" s="737"/>
      <c r="AS66" s="737"/>
      <c r="AT66" s="739"/>
      <c r="AU66" s="739"/>
      <c r="AV66" s="739"/>
      <c r="AW66" s="737"/>
      <c r="AX66" s="737"/>
      <c r="AY66" s="737"/>
      <c r="AZ66" s="739"/>
      <c r="BA66" s="739"/>
      <c r="BB66" s="739"/>
      <c r="BC66" s="737"/>
      <c r="BD66" s="737"/>
      <c r="BE66" s="737"/>
      <c r="BF66" s="735"/>
      <c r="BG66" s="735"/>
      <c r="BH66" s="735"/>
      <c r="BI66" s="735"/>
      <c r="BJ66" s="735"/>
      <c r="BK66" s="21"/>
      <c r="BL66" s="10"/>
      <c r="BM66" s="10"/>
    </row>
    <row r="67" spans="2:65" ht="7.9" customHeight="1">
      <c r="B67" s="797"/>
      <c r="C67" s="798"/>
      <c r="D67" s="798"/>
      <c r="E67" s="798"/>
      <c r="F67" s="798"/>
      <c r="G67" s="798"/>
      <c r="H67" s="798"/>
      <c r="I67" s="798"/>
      <c r="J67" s="798"/>
      <c r="K67" s="798"/>
      <c r="L67" s="798"/>
      <c r="M67" s="798"/>
      <c r="N67" s="798"/>
      <c r="O67" s="798"/>
      <c r="P67" s="797"/>
      <c r="Q67" s="798"/>
      <c r="R67" s="798"/>
      <c r="S67" s="798"/>
      <c r="T67" s="815"/>
      <c r="U67" s="815"/>
      <c r="V67" s="815"/>
      <c r="W67" s="798"/>
      <c r="X67" s="798"/>
      <c r="Y67" s="798"/>
      <c r="Z67" s="815"/>
      <c r="AA67" s="815"/>
      <c r="AB67" s="815"/>
      <c r="AC67" s="798"/>
      <c r="AD67" s="798"/>
      <c r="AE67" s="798"/>
      <c r="AF67" s="815"/>
      <c r="AG67" s="815"/>
      <c r="AH67" s="815"/>
      <c r="AI67" s="798"/>
      <c r="AJ67" s="798"/>
      <c r="AK67" s="798"/>
      <c r="AL67" s="798"/>
      <c r="AM67" s="798"/>
      <c r="AN67" s="798"/>
      <c r="AO67" s="798"/>
      <c r="AP67" s="798"/>
      <c r="AQ67" s="815"/>
      <c r="AR67" s="815"/>
      <c r="AS67" s="815"/>
      <c r="AT67" s="798"/>
      <c r="AU67" s="798"/>
      <c r="AV67" s="798"/>
      <c r="AW67" s="815"/>
      <c r="AX67" s="815"/>
      <c r="AY67" s="815"/>
      <c r="AZ67" s="798"/>
      <c r="BA67" s="798"/>
      <c r="BB67" s="798"/>
      <c r="BC67" s="815"/>
      <c r="BD67" s="815"/>
      <c r="BE67" s="815"/>
      <c r="BF67" s="822"/>
      <c r="BG67" s="822"/>
      <c r="BH67" s="822"/>
      <c r="BI67" s="822"/>
      <c r="BJ67" s="822"/>
      <c r="BK67" s="25"/>
      <c r="BM67" s="10"/>
    </row>
    <row r="68" spans="2:65" ht="7.9" customHeight="1">
      <c r="BM68" s="10"/>
    </row>
    <row r="69" spans="2:65" ht="7.9" customHeight="1">
      <c r="B69" s="735" t="s">
        <v>567</v>
      </c>
      <c r="C69" s="735"/>
      <c r="D69" s="735"/>
      <c r="E69" s="735"/>
      <c r="F69" s="735"/>
      <c r="G69" s="735"/>
      <c r="H69" s="735"/>
      <c r="I69" s="735"/>
      <c r="J69" s="735"/>
      <c r="K69" s="735"/>
      <c r="L69" s="735"/>
      <c r="M69" s="735"/>
      <c r="N69" s="735"/>
      <c r="P69" s="745" t="s">
        <v>568</v>
      </c>
      <c r="Q69" s="745"/>
      <c r="R69" s="745"/>
      <c r="S69" s="745"/>
      <c r="T69" s="745"/>
      <c r="U69" s="745"/>
      <c r="V69" s="745"/>
      <c r="W69" s="745"/>
      <c r="X69" s="745"/>
      <c r="Y69" s="745"/>
      <c r="Z69" s="745"/>
      <c r="AA69" s="745"/>
      <c r="AB69" s="745"/>
      <c r="AC69" s="745"/>
      <c r="AD69" s="745"/>
      <c r="AE69" s="745"/>
      <c r="AF69" s="745"/>
      <c r="AG69" s="745"/>
      <c r="AH69" s="745"/>
      <c r="AI69" s="745"/>
      <c r="AJ69" s="745"/>
      <c r="AK69" s="745"/>
      <c r="AL69" s="745"/>
      <c r="AM69" s="745"/>
      <c r="AN69" s="745"/>
      <c r="AO69" s="745"/>
      <c r="AP69" s="745"/>
      <c r="AQ69" s="745"/>
      <c r="AR69" s="745"/>
      <c r="AS69" s="745"/>
      <c r="AT69" s="745"/>
      <c r="AU69" s="745"/>
      <c r="AV69" s="745"/>
      <c r="AW69" s="745"/>
      <c r="AX69" s="745"/>
      <c r="AY69" s="745"/>
      <c r="AZ69" s="745"/>
      <c r="BA69" s="745"/>
      <c r="BB69" s="745"/>
      <c r="BC69" s="745"/>
      <c r="BD69" s="745"/>
      <c r="BE69" s="745"/>
      <c r="BF69" s="745"/>
      <c r="BG69" s="745"/>
      <c r="BH69" s="745"/>
      <c r="BI69" s="745"/>
      <c r="BJ69" s="745"/>
      <c r="BK69" s="745"/>
    </row>
    <row r="70" spans="2:65" ht="7.9" customHeight="1">
      <c r="B70" s="735"/>
      <c r="C70" s="735"/>
      <c r="D70" s="735"/>
      <c r="E70" s="735"/>
      <c r="F70" s="735"/>
      <c r="G70" s="735"/>
      <c r="H70" s="735"/>
      <c r="I70" s="735"/>
      <c r="J70" s="735"/>
      <c r="K70" s="735"/>
      <c r="L70" s="735"/>
      <c r="M70" s="735"/>
      <c r="N70" s="735"/>
      <c r="P70" s="745"/>
      <c r="Q70" s="745"/>
      <c r="R70" s="745"/>
      <c r="S70" s="745"/>
      <c r="T70" s="745"/>
      <c r="U70" s="745"/>
      <c r="V70" s="745"/>
      <c r="W70" s="745"/>
      <c r="X70" s="745"/>
      <c r="Y70" s="745"/>
      <c r="Z70" s="745"/>
      <c r="AA70" s="745"/>
      <c r="AB70" s="745"/>
      <c r="AC70" s="745"/>
      <c r="AD70" s="745"/>
      <c r="AE70" s="745"/>
      <c r="AF70" s="745"/>
      <c r="AG70" s="745"/>
      <c r="AH70" s="745"/>
      <c r="AI70" s="745"/>
      <c r="AJ70" s="745"/>
      <c r="AK70" s="745"/>
      <c r="AL70" s="745"/>
      <c r="AM70" s="745"/>
      <c r="AN70" s="745"/>
      <c r="AO70" s="745"/>
      <c r="AP70" s="745"/>
      <c r="AQ70" s="745"/>
      <c r="AR70" s="745"/>
      <c r="AS70" s="745"/>
      <c r="AT70" s="745"/>
      <c r="AU70" s="745"/>
      <c r="AV70" s="745"/>
      <c r="AW70" s="745"/>
      <c r="AX70" s="745"/>
      <c r="AY70" s="745"/>
      <c r="AZ70" s="745"/>
      <c r="BA70" s="745"/>
      <c r="BB70" s="745"/>
      <c r="BC70" s="745"/>
      <c r="BD70" s="745"/>
      <c r="BE70" s="745"/>
      <c r="BF70" s="745"/>
      <c r="BG70" s="745"/>
      <c r="BH70" s="745"/>
      <c r="BI70" s="745"/>
      <c r="BJ70" s="745"/>
      <c r="BK70" s="745"/>
      <c r="BL70" s="10"/>
    </row>
    <row r="71" spans="2:65" ht="7.9" customHeight="1">
      <c r="P71" s="745"/>
      <c r="Q71" s="745"/>
      <c r="R71" s="745"/>
      <c r="S71" s="745"/>
      <c r="T71" s="745"/>
      <c r="U71" s="745"/>
      <c r="V71" s="745"/>
      <c r="W71" s="745"/>
      <c r="X71" s="745"/>
      <c r="Y71" s="745"/>
      <c r="Z71" s="745"/>
      <c r="AA71" s="745"/>
      <c r="AB71" s="745"/>
      <c r="AC71" s="745"/>
      <c r="AD71" s="745"/>
      <c r="AE71" s="745"/>
      <c r="AF71" s="745"/>
      <c r="AG71" s="745"/>
      <c r="AH71" s="745"/>
      <c r="AI71" s="745"/>
      <c r="AJ71" s="745"/>
      <c r="AK71" s="745"/>
      <c r="AL71" s="745"/>
      <c r="AM71" s="745"/>
      <c r="AN71" s="745"/>
      <c r="AO71" s="745"/>
      <c r="AP71" s="745"/>
      <c r="AQ71" s="745"/>
      <c r="AR71" s="745"/>
      <c r="AS71" s="745"/>
      <c r="AT71" s="745"/>
      <c r="AU71" s="745"/>
      <c r="AV71" s="745"/>
      <c r="AW71" s="745"/>
      <c r="AX71" s="745"/>
      <c r="AY71" s="745"/>
      <c r="AZ71" s="745"/>
      <c r="BA71" s="745"/>
      <c r="BB71" s="745"/>
      <c r="BC71" s="745"/>
      <c r="BD71" s="745"/>
      <c r="BE71" s="745"/>
      <c r="BF71" s="745"/>
      <c r="BG71" s="745"/>
      <c r="BH71" s="745"/>
      <c r="BI71" s="745"/>
      <c r="BJ71" s="745"/>
      <c r="BK71" s="745"/>
    </row>
    <row r="72" spans="2:65" ht="7.9" customHeight="1">
      <c r="O72" s="5"/>
      <c r="P72" s="745"/>
      <c r="Q72" s="745"/>
      <c r="R72" s="745"/>
      <c r="S72" s="745"/>
      <c r="T72" s="745"/>
      <c r="U72" s="745"/>
      <c r="V72" s="745"/>
      <c r="W72" s="745"/>
      <c r="X72" s="745"/>
      <c r="Y72" s="745"/>
      <c r="Z72" s="745"/>
      <c r="AA72" s="745"/>
      <c r="AB72" s="745"/>
      <c r="AC72" s="745"/>
      <c r="AD72" s="745"/>
      <c r="AE72" s="745"/>
      <c r="AF72" s="745"/>
      <c r="AG72" s="745"/>
      <c r="AH72" s="745"/>
      <c r="AI72" s="745"/>
      <c r="AJ72" s="745"/>
      <c r="AK72" s="745"/>
      <c r="AL72" s="745"/>
      <c r="AM72" s="745"/>
      <c r="AN72" s="745"/>
      <c r="AO72" s="745"/>
      <c r="AP72" s="745"/>
      <c r="AQ72" s="745"/>
      <c r="AR72" s="745"/>
      <c r="AS72" s="745"/>
      <c r="AT72" s="745"/>
      <c r="AU72" s="745"/>
      <c r="AV72" s="745"/>
      <c r="AW72" s="745"/>
      <c r="AX72" s="745"/>
      <c r="AY72" s="745"/>
      <c r="AZ72" s="745"/>
      <c r="BA72" s="745"/>
      <c r="BB72" s="745"/>
      <c r="BC72" s="745"/>
      <c r="BD72" s="745"/>
      <c r="BE72" s="745"/>
      <c r="BF72" s="745"/>
      <c r="BG72" s="745"/>
      <c r="BH72" s="745"/>
      <c r="BI72" s="745"/>
      <c r="BJ72" s="745"/>
      <c r="BK72" s="745"/>
    </row>
    <row r="73" spans="2:65" ht="7.9" customHeight="1">
      <c r="B73" s="735" t="s">
        <v>20</v>
      </c>
      <c r="C73" s="735"/>
      <c r="D73" s="735"/>
      <c r="E73" s="735"/>
      <c r="F73" s="735"/>
      <c r="G73" s="735"/>
      <c r="H73" s="735"/>
      <c r="I73" s="735"/>
      <c r="J73" s="735"/>
      <c r="K73" s="735"/>
      <c r="L73" s="735"/>
      <c r="M73" s="735"/>
      <c r="N73" s="735"/>
      <c r="O73" s="735"/>
      <c r="P73" s="745" t="s">
        <v>569</v>
      </c>
      <c r="Q73" s="745"/>
      <c r="R73" s="745"/>
      <c r="S73" s="745"/>
      <c r="T73" s="745"/>
      <c r="U73" s="745"/>
      <c r="V73" s="745"/>
      <c r="W73" s="745"/>
      <c r="X73" s="745"/>
      <c r="Y73" s="745"/>
      <c r="Z73" s="745"/>
      <c r="AA73" s="745"/>
      <c r="AB73" s="745"/>
      <c r="AC73" s="745"/>
      <c r="AD73" s="745"/>
      <c r="AE73" s="745"/>
      <c r="AF73" s="745"/>
      <c r="AG73" s="745"/>
      <c r="AH73" s="745"/>
      <c r="AI73" s="745"/>
      <c r="AJ73" s="745"/>
      <c r="AK73" s="745"/>
      <c r="AL73" s="745"/>
      <c r="AM73" s="745"/>
      <c r="AN73" s="745"/>
      <c r="AO73" s="745"/>
      <c r="AP73" s="745"/>
      <c r="AQ73" s="745"/>
      <c r="AR73" s="745"/>
      <c r="AS73" s="745"/>
      <c r="AT73" s="745"/>
      <c r="AU73" s="745"/>
      <c r="AV73" s="745"/>
      <c r="AW73" s="745"/>
      <c r="AX73" s="745"/>
      <c r="AY73" s="745"/>
      <c r="AZ73" s="745"/>
      <c r="BA73" s="745"/>
      <c r="BB73" s="745"/>
      <c r="BC73" s="745"/>
      <c r="BD73" s="745"/>
      <c r="BE73" s="745"/>
      <c r="BF73" s="745"/>
      <c r="BG73" s="745"/>
      <c r="BH73" s="745"/>
      <c r="BJ73" s="19"/>
    </row>
    <row r="74" spans="2:65" ht="7.9" customHeight="1">
      <c r="B74" s="735"/>
      <c r="C74" s="735"/>
      <c r="D74" s="735"/>
      <c r="E74" s="735"/>
      <c r="F74" s="735"/>
      <c r="G74" s="735"/>
      <c r="H74" s="735"/>
      <c r="I74" s="735"/>
      <c r="J74" s="735"/>
      <c r="K74" s="735"/>
      <c r="L74" s="735"/>
      <c r="M74" s="735"/>
      <c r="N74" s="735"/>
      <c r="O74" s="735"/>
      <c r="P74" s="745"/>
      <c r="Q74" s="745"/>
      <c r="R74" s="745"/>
      <c r="S74" s="745"/>
      <c r="T74" s="745"/>
      <c r="U74" s="745"/>
      <c r="V74" s="745"/>
      <c r="W74" s="745"/>
      <c r="X74" s="745"/>
      <c r="Y74" s="745"/>
      <c r="Z74" s="745"/>
      <c r="AA74" s="745"/>
      <c r="AB74" s="745"/>
      <c r="AC74" s="745"/>
      <c r="AD74" s="745"/>
      <c r="AE74" s="745"/>
      <c r="AF74" s="745"/>
      <c r="AG74" s="745"/>
      <c r="AH74" s="745"/>
      <c r="AI74" s="745"/>
      <c r="AJ74" s="745"/>
      <c r="AK74" s="745"/>
      <c r="AL74" s="745"/>
      <c r="AM74" s="745"/>
      <c r="AN74" s="745"/>
      <c r="AO74" s="745"/>
      <c r="AP74" s="745"/>
      <c r="AQ74" s="745"/>
      <c r="AR74" s="745"/>
      <c r="AS74" s="745"/>
      <c r="AT74" s="745"/>
      <c r="AU74" s="745"/>
      <c r="AV74" s="745"/>
      <c r="AW74" s="745"/>
      <c r="AX74" s="745"/>
      <c r="AY74" s="745"/>
      <c r="AZ74" s="745"/>
      <c r="BA74" s="745"/>
      <c r="BB74" s="745"/>
      <c r="BC74" s="745"/>
      <c r="BD74" s="745"/>
      <c r="BE74" s="745"/>
      <c r="BF74" s="745"/>
      <c r="BG74" s="745"/>
      <c r="BH74" s="745"/>
      <c r="BJ74" s="19"/>
    </row>
    <row r="75" spans="2:65" ht="7.9" customHeight="1">
      <c r="P75" s="746" t="s">
        <v>570</v>
      </c>
      <c r="Q75" s="746"/>
      <c r="R75" s="746"/>
      <c r="S75" s="746"/>
      <c r="T75" s="746"/>
      <c r="U75" s="746"/>
      <c r="V75" s="746"/>
      <c r="W75" s="746"/>
      <c r="X75" s="746"/>
      <c r="Y75" s="746"/>
      <c r="Z75" s="746"/>
      <c r="AA75" s="746"/>
      <c r="AB75" s="746"/>
      <c r="AC75" s="746"/>
      <c r="AD75" s="746"/>
      <c r="AE75" s="746"/>
      <c r="AF75" s="746"/>
      <c r="AG75" s="746"/>
      <c r="AH75" s="746"/>
      <c r="AI75" s="746"/>
      <c r="AJ75" s="746"/>
      <c r="AK75" s="746"/>
      <c r="AL75" s="746"/>
      <c r="AM75" s="746"/>
      <c r="AN75" s="746"/>
      <c r="AO75" s="746"/>
      <c r="AP75" s="746"/>
      <c r="AQ75" s="746"/>
      <c r="AR75" s="746"/>
      <c r="AS75" s="746"/>
      <c r="AT75" s="746"/>
      <c r="AU75" s="746"/>
      <c r="AV75" s="746"/>
      <c r="AW75" s="746"/>
      <c r="AX75" s="746"/>
      <c r="AY75" s="746"/>
      <c r="AZ75" s="746"/>
      <c r="BA75" s="746"/>
      <c r="BB75" s="746"/>
      <c r="BC75" s="746"/>
      <c r="BD75" s="746"/>
      <c r="BE75" s="746"/>
      <c r="BF75" s="746"/>
      <c r="BG75" s="746"/>
      <c r="BH75" s="746"/>
      <c r="BJ75" s="19"/>
    </row>
    <row r="76" spans="2:65" ht="7.9" customHeight="1">
      <c r="P76" s="746"/>
      <c r="Q76" s="746"/>
      <c r="R76" s="746"/>
      <c r="S76" s="746"/>
      <c r="T76" s="746"/>
      <c r="U76" s="746"/>
      <c r="V76" s="746"/>
      <c r="W76" s="746"/>
      <c r="X76" s="746"/>
      <c r="Y76" s="746"/>
      <c r="Z76" s="746"/>
      <c r="AA76" s="746"/>
      <c r="AB76" s="746"/>
      <c r="AC76" s="746"/>
      <c r="AD76" s="746"/>
      <c r="AE76" s="746"/>
      <c r="AF76" s="746"/>
      <c r="AG76" s="746"/>
      <c r="AH76" s="746"/>
      <c r="AI76" s="746"/>
      <c r="AJ76" s="746"/>
      <c r="AK76" s="746"/>
      <c r="AL76" s="746"/>
      <c r="AM76" s="746"/>
      <c r="AN76" s="746"/>
      <c r="AO76" s="746"/>
      <c r="AP76" s="746"/>
      <c r="AQ76" s="746"/>
      <c r="AR76" s="746"/>
      <c r="AS76" s="746"/>
      <c r="AT76" s="746"/>
      <c r="AU76" s="746"/>
      <c r="AV76" s="746"/>
      <c r="AW76" s="746"/>
      <c r="AX76" s="746"/>
      <c r="AY76" s="746"/>
      <c r="AZ76" s="746"/>
      <c r="BA76" s="746"/>
      <c r="BB76" s="746"/>
      <c r="BC76" s="746"/>
      <c r="BD76" s="746"/>
      <c r="BE76" s="746"/>
      <c r="BF76" s="746"/>
      <c r="BG76" s="746"/>
      <c r="BH76" s="746"/>
      <c r="BJ76" s="19"/>
    </row>
    <row r="77" spans="2:65" ht="7.9" customHeight="1">
      <c r="D77" s="5"/>
      <c r="P77" s="735" t="s">
        <v>596</v>
      </c>
      <c r="Q77" s="735"/>
      <c r="R77" s="735"/>
      <c r="S77" s="735"/>
      <c r="T77" s="735"/>
      <c r="U77" s="735"/>
      <c r="V77" s="735"/>
      <c r="W77" s="735"/>
      <c r="X77" s="735"/>
      <c r="Y77" s="735"/>
      <c r="Z77" s="735"/>
      <c r="AA77" s="735"/>
      <c r="AB77" s="735"/>
      <c r="AC77" s="735"/>
      <c r="AD77" s="735"/>
      <c r="AE77" s="735"/>
      <c r="AF77" s="735"/>
      <c r="AG77" s="735"/>
      <c r="AH77" s="735"/>
      <c r="AI77" s="735"/>
      <c r="AJ77" s="735"/>
      <c r="AK77" s="735"/>
      <c r="AL77" s="735"/>
      <c r="AM77" s="735"/>
      <c r="AN77" s="735"/>
      <c r="AO77" s="735"/>
      <c r="AP77" s="735"/>
      <c r="AQ77" s="735"/>
      <c r="AR77" s="735"/>
      <c r="AS77" s="735"/>
      <c r="AT77" s="735"/>
      <c r="AU77" s="735"/>
      <c r="AV77" s="735"/>
      <c r="AW77" s="735"/>
      <c r="AX77" s="735"/>
      <c r="AY77" s="735"/>
      <c r="AZ77" s="735"/>
      <c r="BA77" s="735"/>
      <c r="BB77" s="735"/>
      <c r="BC77" s="735"/>
      <c r="BD77" s="735"/>
      <c r="BE77" s="735"/>
      <c r="BF77" s="735"/>
      <c r="BG77" s="735"/>
      <c r="BH77" s="735"/>
      <c r="BJ77" s="19"/>
    </row>
    <row r="78" spans="2:65" ht="7.9" customHeight="1">
      <c r="P78" s="735"/>
      <c r="Q78" s="735"/>
      <c r="R78" s="735"/>
      <c r="S78" s="735"/>
      <c r="T78" s="735"/>
      <c r="U78" s="735"/>
      <c r="V78" s="735"/>
      <c r="W78" s="735"/>
      <c r="X78" s="735"/>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5"/>
      <c r="BA78" s="735"/>
      <c r="BB78" s="735"/>
      <c r="BC78" s="735"/>
      <c r="BD78" s="735"/>
      <c r="BE78" s="735"/>
      <c r="BF78" s="735"/>
      <c r="BG78" s="735"/>
      <c r="BH78" s="735"/>
      <c r="BJ78" s="19"/>
    </row>
    <row r="79" spans="2:65" ht="7.9" customHeight="1">
      <c r="P79" s="735" t="s">
        <v>571</v>
      </c>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5"/>
      <c r="BB79" s="735"/>
      <c r="BC79" s="735"/>
      <c r="BD79" s="735"/>
      <c r="BE79" s="735"/>
      <c r="BF79" s="735"/>
      <c r="BG79" s="735"/>
      <c r="BH79" s="735"/>
      <c r="BJ79" s="19"/>
    </row>
    <row r="80" spans="2:65" ht="7.9" customHeight="1">
      <c r="P80" s="735"/>
      <c r="Q80" s="735"/>
      <c r="R80" s="735"/>
      <c r="S80" s="735"/>
      <c r="T80" s="735"/>
      <c r="U80" s="735"/>
      <c r="V80" s="735"/>
      <c r="W80" s="735"/>
      <c r="X80" s="735"/>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735"/>
      <c r="BA80" s="735"/>
      <c r="BB80" s="735"/>
      <c r="BC80" s="735"/>
      <c r="BD80" s="735"/>
      <c r="BE80" s="735"/>
      <c r="BF80" s="735"/>
      <c r="BG80" s="735"/>
      <c r="BH80" s="735"/>
      <c r="BJ80" s="19"/>
    </row>
    <row r="81" spans="2:66" ht="7.9" customHeight="1">
      <c r="P81" s="735" t="s">
        <v>572</v>
      </c>
      <c r="Q81" s="735"/>
      <c r="R81" s="735"/>
      <c r="S81" s="735"/>
      <c r="T81" s="735"/>
      <c r="U81" s="735"/>
      <c r="V81" s="735"/>
      <c r="W81" s="735"/>
      <c r="X81" s="735"/>
      <c r="Y81" s="735"/>
      <c r="Z81" s="735"/>
      <c r="AA81" s="735"/>
      <c r="AB81" s="735"/>
      <c r="AC81" s="73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735"/>
      <c r="BA81" s="735"/>
      <c r="BB81" s="735"/>
      <c r="BC81" s="735"/>
      <c r="BD81" s="735"/>
      <c r="BE81" s="735"/>
      <c r="BF81" s="735"/>
      <c r="BG81" s="735"/>
      <c r="BH81" s="735"/>
      <c r="BJ81" s="19"/>
    </row>
    <row r="82" spans="2:66" ht="7.9" customHeight="1">
      <c r="P82" s="735"/>
      <c r="Q82" s="735"/>
      <c r="R82" s="735"/>
      <c r="S82" s="735"/>
      <c r="T82" s="735"/>
      <c r="U82" s="735"/>
      <c r="V82" s="735"/>
      <c r="W82" s="735"/>
      <c r="X82" s="735"/>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c r="BA82" s="735"/>
      <c r="BB82" s="735"/>
      <c r="BC82" s="735"/>
      <c r="BD82" s="735"/>
      <c r="BE82" s="735"/>
      <c r="BF82" s="735"/>
      <c r="BG82" s="735"/>
      <c r="BH82" s="735"/>
      <c r="BJ82" s="19"/>
      <c r="BL82" s="5"/>
    </row>
    <row r="83" spans="2:66" ht="7.9" customHeight="1">
      <c r="P83" s="735" t="s">
        <v>573</v>
      </c>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J83" s="19"/>
      <c r="BL83" s="5"/>
    </row>
    <row r="84" spans="2:66" ht="7.9" customHeight="1">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735"/>
      <c r="BD84" s="735"/>
      <c r="BE84" s="735"/>
      <c r="BF84" s="735"/>
      <c r="BG84" s="735"/>
      <c r="BH84" s="735"/>
      <c r="BJ84" s="19"/>
      <c r="BL84" s="5"/>
    </row>
    <row r="85" spans="2:66" ht="7.9" customHeight="1">
      <c r="P85" s="735" t="s">
        <v>574</v>
      </c>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735"/>
      <c r="BD85" s="735"/>
      <c r="BE85" s="735"/>
      <c r="BF85" s="735"/>
      <c r="BG85" s="735"/>
      <c r="BH85" s="735"/>
      <c r="BJ85" s="19"/>
    </row>
    <row r="86" spans="2:66" ht="7.9" customHeight="1">
      <c r="E86" s="507"/>
      <c r="F86" s="507"/>
      <c r="G86" s="507"/>
      <c r="H86" s="507"/>
      <c r="I86" s="507"/>
      <c r="J86" s="507"/>
      <c r="K86" s="507"/>
      <c r="L86" s="507"/>
      <c r="M86" s="507"/>
      <c r="N86" s="507"/>
      <c r="O86" s="507"/>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5"/>
      <c r="BA86" s="735"/>
      <c r="BB86" s="735"/>
      <c r="BC86" s="735"/>
      <c r="BD86" s="735"/>
      <c r="BE86" s="735"/>
      <c r="BF86" s="735"/>
      <c r="BG86" s="735"/>
      <c r="BH86" s="735"/>
      <c r="BJ86" s="19"/>
    </row>
    <row r="87" spans="2:66" ht="7.9" customHeight="1">
      <c r="E87" s="507"/>
      <c r="F87" s="507"/>
      <c r="G87" s="507"/>
      <c r="H87" s="507"/>
      <c r="I87" s="507"/>
      <c r="J87" s="507"/>
      <c r="K87" s="507"/>
      <c r="L87" s="507"/>
      <c r="M87" s="507"/>
      <c r="N87" s="507"/>
      <c r="O87" s="507"/>
      <c r="P87" s="735" t="s">
        <v>597</v>
      </c>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c r="BC87" s="735"/>
      <c r="BD87" s="735"/>
      <c r="BE87" s="735"/>
      <c r="BF87" s="735"/>
      <c r="BG87" s="735"/>
      <c r="BH87" s="735"/>
      <c r="BJ87" s="19"/>
    </row>
    <row r="88" spans="2:66" ht="7.9" customHeight="1">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5"/>
      <c r="BE88" s="735"/>
      <c r="BF88" s="735"/>
      <c r="BG88" s="735"/>
      <c r="BH88" s="735"/>
    </row>
    <row r="89" spans="2:66" ht="7.9" customHeight="1">
      <c r="P89" s="735" t="s">
        <v>575</v>
      </c>
      <c r="Q89" s="735"/>
      <c r="R89" s="735"/>
      <c r="S89" s="735"/>
      <c r="T89" s="735"/>
      <c r="U89" s="735"/>
      <c r="V89" s="735"/>
      <c r="W89" s="735"/>
      <c r="X89" s="735"/>
      <c r="Y89" s="735"/>
      <c r="Z89" s="735"/>
      <c r="AA89" s="735"/>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c r="BA89" s="735"/>
      <c r="BB89" s="735"/>
      <c r="BC89" s="735"/>
      <c r="BD89" s="735"/>
      <c r="BE89" s="735"/>
      <c r="BF89" s="735"/>
      <c r="BG89" s="735"/>
      <c r="BH89" s="735"/>
    </row>
    <row r="90" spans="2:66" ht="7.9" customHeight="1">
      <c r="P90" s="735"/>
      <c r="Q90" s="735"/>
      <c r="R90" s="735"/>
      <c r="S90" s="735"/>
      <c r="T90" s="735"/>
      <c r="U90" s="735"/>
      <c r="V90" s="735"/>
      <c r="W90" s="735"/>
      <c r="X90" s="735"/>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5"/>
      <c r="BB90" s="735"/>
      <c r="BC90" s="735"/>
      <c r="BD90" s="735"/>
      <c r="BE90" s="735"/>
      <c r="BF90" s="735"/>
      <c r="BG90" s="735"/>
      <c r="BH90" s="735"/>
    </row>
    <row r="91" spans="2:66" ht="7.9" customHeight="1">
      <c r="P91" s="735" t="s">
        <v>576</v>
      </c>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5"/>
      <c r="BE91" s="735"/>
      <c r="BF91" s="735"/>
      <c r="BG91" s="735"/>
      <c r="BH91" s="735"/>
    </row>
    <row r="92" spans="2:66" ht="7.9" customHeight="1">
      <c r="P92" s="735"/>
      <c r="Q92" s="735"/>
      <c r="R92" s="735"/>
      <c r="S92" s="735"/>
      <c r="T92" s="735"/>
      <c r="U92" s="735"/>
      <c r="V92" s="735"/>
      <c r="W92" s="735"/>
      <c r="X92" s="735"/>
      <c r="Y92" s="735"/>
      <c r="Z92" s="735"/>
      <c r="AA92" s="735"/>
      <c r="AB92" s="735"/>
      <c r="AC92" s="735"/>
      <c r="AD92" s="735"/>
      <c r="AE92" s="735"/>
      <c r="AF92" s="735"/>
      <c r="AG92" s="735"/>
      <c r="AH92" s="735"/>
      <c r="AI92" s="735"/>
      <c r="AJ92" s="735"/>
      <c r="AK92" s="735"/>
      <c r="AL92" s="735"/>
      <c r="AM92" s="735"/>
      <c r="AN92" s="735"/>
      <c r="AO92" s="735"/>
      <c r="AP92" s="735"/>
      <c r="AQ92" s="735"/>
      <c r="AR92" s="735"/>
      <c r="AS92" s="735"/>
      <c r="AT92" s="735"/>
      <c r="AU92" s="735"/>
      <c r="AV92" s="735"/>
      <c r="AW92" s="735"/>
      <c r="AX92" s="735"/>
      <c r="AY92" s="735"/>
      <c r="AZ92" s="735"/>
      <c r="BA92" s="735"/>
      <c r="BB92" s="735"/>
      <c r="BC92" s="735"/>
      <c r="BD92" s="735"/>
      <c r="BE92" s="735"/>
      <c r="BF92" s="735"/>
      <c r="BG92" s="735"/>
      <c r="BH92" s="735"/>
    </row>
    <row r="93" spans="2:66" ht="7.9" customHeight="1">
      <c r="P93" s="735" t="s">
        <v>577</v>
      </c>
      <c r="Q93" s="735"/>
      <c r="R93" s="735"/>
      <c r="S93" s="735"/>
      <c r="T93" s="735"/>
      <c r="U93" s="735"/>
      <c r="V93" s="735"/>
      <c r="W93" s="735"/>
      <c r="X93" s="735"/>
      <c r="Y93" s="735"/>
      <c r="Z93" s="735"/>
      <c r="AA93" s="735"/>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5"/>
      <c r="AZ93" s="735"/>
      <c r="BA93" s="735"/>
      <c r="BB93" s="735"/>
      <c r="BC93" s="735"/>
      <c r="BD93" s="735"/>
      <c r="BE93" s="735"/>
      <c r="BF93" s="735"/>
      <c r="BG93" s="735"/>
      <c r="BH93" s="735"/>
    </row>
    <row r="94" spans="2:66" ht="7.9" customHeight="1">
      <c r="P94" s="735"/>
      <c r="Q94" s="735"/>
      <c r="R94" s="735"/>
      <c r="S94" s="735"/>
      <c r="T94" s="735"/>
      <c r="U94" s="735"/>
      <c r="V94" s="735"/>
      <c r="W94" s="735"/>
      <c r="X94" s="735"/>
      <c r="Y94" s="735"/>
      <c r="Z94" s="735"/>
      <c r="AA94" s="735"/>
      <c r="AB94" s="735"/>
      <c r="AC94" s="735"/>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735"/>
      <c r="BA94" s="735"/>
      <c r="BB94" s="735"/>
      <c r="BC94" s="735"/>
      <c r="BD94" s="735"/>
      <c r="BE94" s="735"/>
      <c r="BF94" s="735"/>
      <c r="BG94" s="735"/>
      <c r="BH94" s="735"/>
    </row>
    <row r="96" spans="2:66" ht="7.9" customHeight="1">
      <c r="B96" s="735"/>
      <c r="C96" s="735"/>
      <c r="D96" s="735"/>
      <c r="E96" s="735"/>
      <c r="F96" s="735"/>
      <c r="G96" s="735"/>
      <c r="H96" s="735"/>
      <c r="I96" s="735"/>
      <c r="J96" s="735"/>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c r="BA96" s="735"/>
      <c r="BB96" s="735"/>
      <c r="BC96" s="735"/>
      <c r="BD96" s="735"/>
      <c r="BE96" s="735"/>
      <c r="BF96" s="735"/>
      <c r="BG96" s="735"/>
      <c r="BH96" s="735"/>
      <c r="BI96" s="735"/>
      <c r="BJ96" s="735"/>
      <c r="BK96" s="735"/>
      <c r="BL96" s="735"/>
      <c r="BM96" s="735"/>
      <c r="BN96" s="735"/>
    </row>
    <row r="97" spans="2:161" ht="7.9" customHeight="1">
      <c r="B97" s="735"/>
      <c r="C97" s="735"/>
      <c r="D97" s="735"/>
      <c r="E97" s="735"/>
      <c r="F97" s="735"/>
      <c r="G97" s="735"/>
      <c r="H97" s="735"/>
      <c r="I97" s="735"/>
      <c r="J97" s="735"/>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c r="BA97" s="735"/>
      <c r="BB97" s="735"/>
      <c r="BC97" s="735"/>
      <c r="BD97" s="735"/>
      <c r="BE97" s="735"/>
      <c r="BF97" s="735"/>
      <c r="BG97" s="735"/>
      <c r="BH97" s="735"/>
      <c r="BI97" s="735"/>
      <c r="BJ97" s="735"/>
      <c r="BK97" s="735"/>
      <c r="BL97" s="735"/>
      <c r="BM97" s="735"/>
      <c r="BN97" s="735"/>
      <c r="BO97" s="16"/>
      <c r="BP97" s="16"/>
      <c r="BQ97" s="16"/>
      <c r="BR97" s="16"/>
      <c r="BS97" s="16"/>
      <c r="BT97" s="16"/>
      <c r="BU97" s="16"/>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row>
    <row r="98" spans="2:161" ht="7.9" customHeight="1">
      <c r="BO98" s="16"/>
      <c r="BP98" s="16"/>
      <c r="BQ98" s="16"/>
      <c r="BR98" s="16"/>
      <c r="BS98" s="16"/>
      <c r="BT98" s="16"/>
      <c r="BU98" s="16"/>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row>
    <row r="99" spans="2:161" ht="7.9" customHeight="1">
      <c r="BO99" s="16"/>
      <c r="BP99" s="16"/>
      <c r="BQ99" s="16"/>
      <c r="BR99" s="16"/>
      <c r="BS99" s="16"/>
      <c r="BT99" s="16"/>
      <c r="BU99" s="16"/>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row>
    <row r="100" spans="2:161" ht="7.9" customHeight="1">
      <c r="BO100" s="16"/>
      <c r="BP100" s="16"/>
      <c r="BQ100" s="16"/>
      <c r="BR100" s="16"/>
      <c r="BS100" s="16"/>
      <c r="BT100" s="16"/>
      <c r="BU100" s="16"/>
    </row>
    <row r="101" spans="2:161" ht="7.9" customHeight="1">
      <c r="BO101" s="16"/>
      <c r="BP101" s="16"/>
      <c r="BQ101" s="16"/>
      <c r="BR101" s="16"/>
      <c r="BS101" s="16"/>
      <c r="BT101" s="16"/>
      <c r="BU101" s="16"/>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G101" s="5"/>
      <c r="DH101" s="5"/>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5"/>
      <c r="EF101" s="5"/>
      <c r="EG101" s="14"/>
      <c r="EH101" s="14"/>
      <c r="EJ101" s="10"/>
      <c r="EK101" s="10"/>
      <c r="EL101" s="10"/>
      <c r="EM101" s="10"/>
      <c r="EN101" s="10"/>
      <c r="EO101" s="10"/>
      <c r="EP101" s="10"/>
      <c r="EQ101" s="10"/>
      <c r="ER101" s="10"/>
      <c r="ES101" s="10"/>
      <c r="ET101" s="10"/>
      <c r="EU101" s="10"/>
      <c r="EV101" s="10"/>
      <c r="EW101" s="10"/>
      <c r="EX101" s="10"/>
      <c r="EY101" s="10"/>
      <c r="EZ101" s="10"/>
      <c r="FA101" s="10"/>
      <c r="FB101" s="10"/>
    </row>
    <row r="102" spans="2:161" ht="7.9" customHeight="1">
      <c r="BO102" s="16"/>
      <c r="BP102" s="16"/>
      <c r="BQ102" s="16"/>
      <c r="BR102" s="16"/>
      <c r="BS102" s="16"/>
      <c r="BT102" s="16"/>
      <c r="BU102" s="16"/>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G102" s="5"/>
      <c r="DH102" s="5"/>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5"/>
      <c r="EF102" s="5"/>
      <c r="EG102" s="14"/>
      <c r="EH102" s="14"/>
      <c r="EJ102" s="10"/>
      <c r="EK102" s="10"/>
      <c r="EL102" s="10"/>
      <c r="EM102" s="10"/>
      <c r="EN102" s="10"/>
      <c r="EO102" s="10"/>
      <c r="EP102" s="10"/>
      <c r="EQ102" s="10"/>
      <c r="ER102" s="10"/>
      <c r="ES102" s="10"/>
      <c r="ET102" s="10"/>
      <c r="EU102" s="10"/>
      <c r="EV102" s="10"/>
      <c r="EW102" s="10"/>
      <c r="EX102" s="10"/>
      <c r="EY102" s="10"/>
      <c r="EZ102" s="10"/>
      <c r="FA102" s="10"/>
      <c r="FB102" s="10"/>
    </row>
    <row r="103" spans="2:161" ht="7.9" customHeight="1">
      <c r="BO103" s="16"/>
      <c r="BP103" s="16"/>
      <c r="BQ103" s="16"/>
      <c r="BR103" s="16"/>
      <c r="BS103" s="16"/>
      <c r="BT103" s="16"/>
      <c r="BU103" s="16"/>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G103" s="5"/>
      <c r="DH103" s="5"/>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5"/>
      <c r="EF103" s="5"/>
      <c r="EG103" s="14"/>
      <c r="EH103" s="14"/>
      <c r="EJ103" s="10"/>
      <c r="EK103" s="10"/>
      <c r="EL103" s="10"/>
      <c r="EM103" s="10"/>
      <c r="EN103" s="10"/>
      <c r="EO103" s="10"/>
      <c r="EP103" s="10"/>
      <c r="EQ103" s="10"/>
      <c r="ER103" s="10"/>
      <c r="ES103" s="10"/>
      <c r="ET103" s="10"/>
      <c r="EU103" s="10"/>
      <c r="EV103" s="10"/>
      <c r="EW103" s="10"/>
      <c r="EX103" s="10"/>
      <c r="EY103" s="10"/>
      <c r="EZ103" s="10"/>
      <c r="FA103" s="10"/>
      <c r="FB103" s="10"/>
    </row>
    <row r="104" spans="2:161" ht="7.9" customHeight="1">
      <c r="BO104" s="16"/>
      <c r="BP104" s="16"/>
      <c r="BQ104" s="16"/>
      <c r="BR104" s="16"/>
      <c r="BS104" s="16"/>
      <c r="BT104" s="16"/>
      <c r="BU104" s="16"/>
      <c r="CE104" s="5"/>
      <c r="CF104" s="5"/>
      <c r="CG104" s="5"/>
      <c r="CH104" s="5"/>
      <c r="CI104" s="5"/>
      <c r="CJ104" s="5"/>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row>
    <row r="105" spans="2:161" ht="7.9" customHeight="1">
      <c r="BO105" s="16"/>
      <c r="BP105" s="16"/>
      <c r="BQ105" s="16"/>
      <c r="BR105" s="16"/>
      <c r="BS105" s="16"/>
      <c r="BT105" s="16"/>
      <c r="BU105" s="16"/>
      <c r="CE105" s="5"/>
      <c r="CF105" s="5"/>
      <c r="CG105" s="5"/>
      <c r="CH105" s="5"/>
      <c r="CI105" s="5"/>
      <c r="CJ105" s="5"/>
      <c r="CM105" s="5"/>
      <c r="CN105" s="5"/>
      <c r="CO105" s="5"/>
      <c r="CP105" s="5"/>
      <c r="CQ105" s="5"/>
      <c r="CR105" s="5"/>
      <c r="CS105" s="5"/>
      <c r="CT105" s="5"/>
      <c r="CU105" s="5"/>
      <c r="CV105" s="5"/>
      <c r="CW105" s="5"/>
      <c r="CX105" s="5"/>
      <c r="CY105" s="1"/>
      <c r="CZ105" s="33"/>
      <c r="DA105" s="34"/>
      <c r="DB105" s="34"/>
      <c r="DC105" s="34"/>
      <c r="DD105" s="34"/>
      <c r="DE105" s="34"/>
      <c r="DF105" s="34"/>
      <c r="DG105" s="34"/>
      <c r="DH105" s="34"/>
      <c r="DI105" s="34"/>
      <c r="DJ105" s="34"/>
      <c r="DK105" s="34"/>
      <c r="DL105" s="34"/>
      <c r="DM105" s="34"/>
      <c r="DN105" s="34"/>
      <c r="DO105" s="34"/>
      <c r="DP105" s="34"/>
      <c r="DQ105" s="34"/>
      <c r="DR105" s="34"/>
      <c r="DS105" s="34"/>
      <c r="DT105" s="5"/>
      <c r="DU105" s="5"/>
      <c r="DV105" s="1"/>
      <c r="DW105" s="1"/>
      <c r="DX105" s="20"/>
      <c r="DY105" s="20"/>
      <c r="DZ105" s="20"/>
      <c r="EA105" s="20"/>
      <c r="EB105" s="20"/>
      <c r="EC105" s="20"/>
      <c r="ED105" s="1"/>
      <c r="EE105" s="1"/>
      <c r="EF105" s="5"/>
      <c r="EG105" s="14"/>
      <c r="EH105" s="14"/>
      <c r="EI105" s="10"/>
      <c r="EJ105" s="10"/>
      <c r="EK105" s="10"/>
      <c r="EL105" s="10"/>
      <c r="EM105" s="10"/>
      <c r="EN105" s="10"/>
      <c r="EO105" s="10"/>
      <c r="EP105" s="10"/>
      <c r="EQ105" s="10"/>
      <c r="ER105" s="10"/>
      <c r="ES105" s="10"/>
      <c r="ET105" s="10"/>
      <c r="EU105" s="10"/>
      <c r="EV105" s="10"/>
      <c r="EW105" s="10"/>
      <c r="EX105" s="10"/>
      <c r="EY105" s="10"/>
      <c r="EZ105" s="10"/>
      <c r="FA105" s="10"/>
      <c r="FB105" s="10"/>
    </row>
    <row r="106" spans="2:161" ht="7.9" customHeight="1">
      <c r="BO106" s="16"/>
      <c r="BP106" s="16"/>
      <c r="BQ106" s="16"/>
      <c r="BR106" s="16"/>
      <c r="BS106" s="16"/>
      <c r="BT106" s="16"/>
      <c r="BU106" s="16"/>
      <c r="CE106" s="5"/>
      <c r="CF106" s="5"/>
      <c r="CG106" s="5"/>
      <c r="CH106" s="5"/>
      <c r="CI106" s="5"/>
      <c r="CJ106" s="5"/>
      <c r="CM106" s="5"/>
      <c r="CN106" s="5"/>
      <c r="CO106" s="5"/>
      <c r="CP106" s="5"/>
      <c r="CQ106" s="5"/>
      <c r="CR106" s="5"/>
      <c r="CS106" s="5"/>
      <c r="CT106" s="5"/>
      <c r="CU106" s="5"/>
      <c r="CV106" s="5"/>
      <c r="CW106" s="5"/>
      <c r="CX106" s="5"/>
      <c r="CY106" s="1"/>
      <c r="CZ106" s="34"/>
      <c r="DA106" s="34"/>
      <c r="DB106" s="34"/>
      <c r="DC106" s="34"/>
      <c r="DD106" s="34"/>
      <c r="DE106" s="34"/>
      <c r="DF106" s="34"/>
      <c r="DG106" s="34"/>
      <c r="DH106" s="34"/>
      <c r="DI106" s="34"/>
      <c r="DJ106" s="34"/>
      <c r="DK106" s="34"/>
      <c r="DL106" s="34"/>
      <c r="DM106" s="34"/>
      <c r="DN106" s="34"/>
      <c r="DO106" s="34"/>
      <c r="DP106" s="34"/>
      <c r="DQ106" s="34"/>
      <c r="DR106" s="34"/>
      <c r="DS106" s="34"/>
      <c r="DT106" s="5"/>
      <c r="DU106" s="5"/>
      <c r="DV106" s="1"/>
      <c r="DW106" s="1"/>
      <c r="DX106" s="20"/>
      <c r="DY106" s="20"/>
      <c r="DZ106" s="20"/>
      <c r="EA106" s="20"/>
      <c r="EB106" s="20"/>
      <c r="EC106" s="20"/>
      <c r="ED106" s="1"/>
      <c r="EE106" s="1"/>
      <c r="EF106" s="5"/>
      <c r="EG106" s="14"/>
      <c r="EH106" s="14"/>
      <c r="EI106" s="10"/>
      <c r="EJ106" s="10"/>
      <c r="EK106" s="10"/>
      <c r="EL106" s="10"/>
      <c r="EM106" s="10"/>
      <c r="EN106" s="10"/>
      <c r="EO106" s="10"/>
      <c r="EP106" s="10"/>
      <c r="EQ106" s="10"/>
      <c r="ER106" s="10"/>
      <c r="ES106" s="10"/>
      <c r="ET106" s="10"/>
      <c r="EU106" s="10"/>
      <c r="EV106" s="10"/>
      <c r="EW106" s="10"/>
      <c r="EX106" s="10"/>
      <c r="EY106" s="10"/>
      <c r="EZ106" s="10"/>
      <c r="FA106" s="10"/>
      <c r="FB106" s="10"/>
    </row>
    <row r="107" spans="2:161" ht="7.9" customHeight="1">
      <c r="BO107" s="16"/>
      <c r="BP107" s="16"/>
      <c r="BQ107" s="16"/>
      <c r="BR107" s="16"/>
      <c r="BS107" s="16"/>
      <c r="BT107" s="16"/>
      <c r="BU107" s="16"/>
      <c r="CE107" s="5"/>
      <c r="CF107" s="5"/>
      <c r="CG107" s="5"/>
      <c r="CH107" s="5"/>
      <c r="CI107" s="5"/>
      <c r="CJ107" s="5"/>
      <c r="CK107" s="5"/>
      <c r="CL107" s="5"/>
      <c r="CM107" s="5"/>
      <c r="CN107" s="5"/>
      <c r="CO107" s="5"/>
      <c r="CP107" s="5"/>
      <c r="CQ107" s="5"/>
      <c r="CR107" s="5"/>
      <c r="CS107" s="5"/>
      <c r="CT107" s="5"/>
      <c r="CU107" s="5"/>
      <c r="CV107" s="5"/>
      <c r="CW107" s="5"/>
      <c r="CX107" s="5"/>
      <c r="CY107" s="1"/>
      <c r="CZ107" s="34"/>
      <c r="DA107" s="34"/>
      <c r="DB107" s="34"/>
      <c r="DC107" s="34"/>
      <c r="DD107" s="34"/>
      <c r="DE107" s="34"/>
      <c r="DF107" s="34"/>
      <c r="DG107" s="34"/>
      <c r="DH107" s="34"/>
      <c r="DI107" s="34"/>
      <c r="DJ107" s="34"/>
      <c r="DK107" s="34"/>
      <c r="DL107" s="34"/>
      <c r="DM107" s="34"/>
      <c r="DN107" s="34"/>
      <c r="DO107" s="34"/>
      <c r="DP107" s="34"/>
      <c r="DQ107" s="34"/>
      <c r="DR107" s="34"/>
      <c r="DS107" s="34"/>
      <c r="DT107" s="5"/>
      <c r="DU107" s="5"/>
      <c r="DV107" s="1"/>
      <c r="DW107" s="1"/>
      <c r="DX107" s="20"/>
      <c r="DY107" s="20"/>
      <c r="DZ107" s="20"/>
      <c r="EA107" s="20"/>
      <c r="EB107" s="20"/>
      <c r="EC107" s="20"/>
      <c r="ED107" s="1"/>
      <c r="EE107" s="1"/>
      <c r="EF107" s="5"/>
      <c r="EG107" s="14"/>
      <c r="EH107" s="14"/>
    </row>
    <row r="108" spans="2:161" ht="7.9" customHeight="1">
      <c r="BO108" s="16"/>
      <c r="BP108" s="16"/>
      <c r="BQ108" s="16"/>
      <c r="BR108" s="16"/>
      <c r="BS108" s="16"/>
      <c r="BT108" s="16"/>
      <c r="BU108" s="16"/>
    </row>
    <row r="109" spans="2:161" ht="7.9" customHeight="1">
      <c r="BO109" s="16"/>
      <c r="BP109" s="16"/>
      <c r="BQ109" s="16"/>
      <c r="BR109" s="16"/>
      <c r="BS109" s="16"/>
      <c r="BT109" s="16"/>
      <c r="BU109" s="16"/>
    </row>
    <row r="110" spans="2:161" ht="7.9" customHeight="1">
      <c r="BO110" s="16"/>
      <c r="BP110" s="16"/>
      <c r="BQ110" s="16"/>
      <c r="BR110" s="16"/>
      <c r="BS110" s="16"/>
      <c r="BT110" s="16"/>
      <c r="BU110" s="16"/>
    </row>
    <row r="111" spans="2:161" ht="7.9" customHeight="1">
      <c r="BO111" s="16"/>
      <c r="BP111" s="16"/>
      <c r="BQ111" s="16"/>
      <c r="BR111" s="16"/>
      <c r="BS111" s="16"/>
      <c r="BT111" s="16"/>
      <c r="BU111" s="16"/>
    </row>
    <row r="112" spans="2:161" ht="7.9" customHeight="1">
      <c r="BO112" s="16"/>
      <c r="BP112" s="16"/>
      <c r="BQ112" s="16"/>
      <c r="BR112" s="16"/>
      <c r="BS112" s="16"/>
      <c r="BT112" s="16"/>
      <c r="BU112" s="16"/>
    </row>
    <row r="113" spans="1:161" ht="7.9" customHeight="1">
      <c r="BO113" s="16"/>
      <c r="BP113" s="16"/>
      <c r="BQ113" s="16"/>
      <c r="BR113" s="16"/>
      <c r="BS113" s="16"/>
      <c r="BT113" s="16"/>
      <c r="BU113" s="16"/>
    </row>
    <row r="114" spans="1:161" ht="7.9" customHeight="1">
      <c r="BO114" s="16"/>
      <c r="BP114" s="16"/>
      <c r="BQ114" s="16"/>
      <c r="BR114" s="16"/>
      <c r="BS114" s="16"/>
      <c r="BT114" s="16"/>
      <c r="BU114" s="16"/>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row>
    <row r="115" spans="1:161" ht="7.9" customHeight="1">
      <c r="BO115" s="16"/>
      <c r="BP115" s="16"/>
      <c r="BQ115" s="16"/>
      <c r="BR115" s="16"/>
      <c r="BS115" s="16"/>
      <c r="BT115" s="16"/>
      <c r="BU115" s="16"/>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row>
    <row r="116" spans="1:161" ht="7.9" customHeight="1">
      <c r="BO116" s="16"/>
      <c r="BP116" s="16"/>
      <c r="BQ116" s="16"/>
      <c r="BR116" s="16"/>
      <c r="BS116" s="16"/>
      <c r="BT116" s="16"/>
      <c r="BU116" s="16"/>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row>
    <row r="117" spans="1:161" ht="7.9" customHeight="1">
      <c r="BO117" s="16"/>
      <c r="BP117" s="16"/>
      <c r="BQ117" s="16"/>
      <c r="BR117" s="16"/>
      <c r="BS117" s="16"/>
      <c r="BT117" s="16"/>
      <c r="BU117" s="16"/>
    </row>
    <row r="118" spans="1:161" ht="7.9" customHeight="1">
      <c r="BO118" s="16"/>
      <c r="BP118" s="16"/>
      <c r="BQ118" s="16"/>
      <c r="BR118" s="16"/>
      <c r="BS118" s="16"/>
      <c r="BT118" s="16"/>
      <c r="BU118" s="16"/>
      <c r="CE118" s="31"/>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row>
    <row r="119" spans="1:161" ht="7.9" customHeight="1">
      <c r="BO119" s="16"/>
      <c r="BP119" s="16"/>
      <c r="BQ119" s="16"/>
      <c r="BR119" s="16"/>
      <c r="BS119" s="16"/>
      <c r="BT119" s="16"/>
      <c r="BU119" s="16"/>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row>
    <row r="120" spans="1:161" ht="7.9" customHeight="1">
      <c r="BO120" s="16"/>
      <c r="BP120" s="16"/>
      <c r="BQ120" s="16"/>
      <c r="BR120" s="16"/>
      <c r="BS120" s="16"/>
      <c r="BT120" s="16"/>
      <c r="BU120" s="16"/>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row>
    <row r="121" spans="1:161" ht="7.9" customHeight="1">
      <c r="B121" s="5"/>
      <c r="C121" s="5"/>
      <c r="D121" s="5"/>
      <c r="E121" s="5"/>
      <c r="BO121" s="5"/>
      <c r="BP121" s="5"/>
      <c r="BQ121" s="5"/>
      <c r="BR121" s="5"/>
      <c r="BS121" s="5"/>
      <c r="BT121" s="5"/>
      <c r="BU121" s="5"/>
      <c r="BV121" s="5"/>
      <c r="BW121" s="5"/>
      <c r="BX121" s="5"/>
      <c r="BY121" s="5"/>
      <c r="BZ121" s="5"/>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row>
    <row r="122" spans="1:161" ht="7.9" customHeight="1">
      <c r="A122" s="5"/>
      <c r="B122" s="5"/>
      <c r="C122" s="5"/>
      <c r="D122" s="5"/>
      <c r="E122" s="5"/>
      <c r="BO122" s="5"/>
      <c r="BP122" s="5"/>
      <c r="BQ122" s="5"/>
      <c r="BR122" s="5"/>
      <c r="BS122" s="5"/>
      <c r="BT122" s="5"/>
      <c r="BU122" s="5"/>
      <c r="BV122" s="5"/>
      <c r="BW122" s="5"/>
      <c r="BX122" s="5"/>
      <c r="BY122" s="5"/>
      <c r="BZ122" s="5"/>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row>
    <row r="123" spans="1:161" ht="7.9" customHeight="1">
      <c r="A123" s="14"/>
      <c r="B123" s="14"/>
      <c r="C123" s="14"/>
      <c r="D123" s="14"/>
      <c r="E123" s="14"/>
      <c r="BO123" s="14"/>
      <c r="BP123" s="14"/>
      <c r="BQ123" s="14"/>
      <c r="BR123" s="14"/>
      <c r="BS123" s="14"/>
      <c r="BT123" s="14"/>
      <c r="BU123" s="14"/>
      <c r="BV123" s="14"/>
      <c r="BW123" s="14"/>
      <c r="BX123" s="14"/>
      <c r="BY123" s="14"/>
      <c r="BZ123" s="14"/>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row>
    <row r="124" spans="1:161" ht="7.9" customHeight="1">
      <c r="A124" s="14"/>
      <c r="B124" s="14"/>
      <c r="C124" s="14"/>
      <c r="D124" s="14"/>
      <c r="BY124" s="14"/>
      <c r="BZ124" s="14"/>
    </row>
  </sheetData>
  <mergeCells count="134">
    <mergeCell ref="BT49:DX51"/>
    <mergeCell ref="BT52:DX54"/>
    <mergeCell ref="BT55:DX57"/>
    <mergeCell ref="BT58:DX60"/>
    <mergeCell ref="BT61:DX63"/>
    <mergeCell ref="BP55:BS57"/>
    <mergeCell ref="BP58:BS60"/>
    <mergeCell ref="BP61:BS63"/>
    <mergeCell ref="BP49:BS51"/>
    <mergeCell ref="BP52:BS54"/>
    <mergeCell ref="BP34:BS36"/>
    <mergeCell ref="BP37:BS39"/>
    <mergeCell ref="BP40:BS42"/>
    <mergeCell ref="BP43:BS45"/>
    <mergeCell ref="BT19:DX21"/>
    <mergeCell ref="BT31:DX33"/>
    <mergeCell ref="BP46:BS48"/>
    <mergeCell ref="BP8:DX14"/>
    <mergeCell ref="BP4:DX6"/>
    <mergeCell ref="BT16:DX18"/>
    <mergeCell ref="BT34:DX36"/>
    <mergeCell ref="BT37:DX39"/>
    <mergeCell ref="BT40:DX42"/>
    <mergeCell ref="BT43:DX45"/>
    <mergeCell ref="BT46:DX48"/>
    <mergeCell ref="BT22:DX24"/>
    <mergeCell ref="BT25:DX27"/>
    <mergeCell ref="BT28:DX30"/>
    <mergeCell ref="BP16:BS18"/>
    <mergeCell ref="BP19:BS21"/>
    <mergeCell ref="BP22:BS24"/>
    <mergeCell ref="BP25:BS27"/>
    <mergeCell ref="BP28:BS30"/>
    <mergeCell ref="BP31:BS33"/>
    <mergeCell ref="A1:W2"/>
    <mergeCell ref="B47:O52"/>
    <mergeCell ref="Q47:S49"/>
    <mergeCell ref="T50:V52"/>
    <mergeCell ref="BI53:BJ55"/>
    <mergeCell ref="A6:N7"/>
    <mergeCell ref="W44:X46"/>
    <mergeCell ref="AB44:AD46"/>
    <mergeCell ref="A27:BL28"/>
    <mergeCell ref="AS3:AV4"/>
    <mergeCell ref="AV44:AW46"/>
    <mergeCell ref="AA41:BK43"/>
    <mergeCell ref="AM8:AT9"/>
    <mergeCell ref="AM16:AT17"/>
    <mergeCell ref="AU10:BM11"/>
    <mergeCell ref="AW3:AY4"/>
    <mergeCell ref="Q44:S46"/>
    <mergeCell ref="T47:V49"/>
    <mergeCell ref="BJ3:BK4"/>
    <mergeCell ref="BE3:BF4"/>
    <mergeCell ref="AM12:AT13"/>
    <mergeCell ref="AM14:AT15"/>
    <mergeCell ref="AU12:BM13"/>
    <mergeCell ref="AL20:BL23"/>
    <mergeCell ref="B96:BN97"/>
    <mergeCell ref="B60:O62"/>
    <mergeCell ref="Q60:BJ64"/>
    <mergeCell ref="AV53:BH55"/>
    <mergeCell ref="AP44:AU46"/>
    <mergeCell ref="AB50:AD52"/>
    <mergeCell ref="AV50:AW52"/>
    <mergeCell ref="BI50:BJ52"/>
    <mergeCell ref="P73:BH74"/>
    <mergeCell ref="W50:X52"/>
    <mergeCell ref="Y50:AA52"/>
    <mergeCell ref="AE50:AG52"/>
    <mergeCell ref="AP50:AU52"/>
    <mergeCell ref="W65:Y67"/>
    <mergeCell ref="BC65:BE67"/>
    <mergeCell ref="AI65:AP67"/>
    <mergeCell ref="P85:BH86"/>
    <mergeCell ref="P77:BH78"/>
    <mergeCell ref="P75:BH76"/>
    <mergeCell ref="AZ65:BB67"/>
    <mergeCell ref="BF65:BJ67"/>
    <mergeCell ref="P65:S67"/>
    <mergeCell ref="AN56:AP58"/>
    <mergeCell ref="AE47:AG49"/>
    <mergeCell ref="P93:BH94"/>
    <mergeCell ref="P91:BH92"/>
    <mergeCell ref="P87:BH88"/>
    <mergeCell ref="P89:BH90"/>
    <mergeCell ref="P81:BH82"/>
    <mergeCell ref="AC65:AE67"/>
    <mergeCell ref="AT65:AV67"/>
    <mergeCell ref="T65:V67"/>
    <mergeCell ref="Z65:AB67"/>
    <mergeCell ref="AQ65:AS67"/>
    <mergeCell ref="AW65:AY67"/>
    <mergeCell ref="AF65:AH67"/>
    <mergeCell ref="P79:BH80"/>
    <mergeCell ref="P83:BH84"/>
    <mergeCell ref="AU16:BM17"/>
    <mergeCell ref="BB3:BD4"/>
    <mergeCell ref="BG3:BI4"/>
    <mergeCell ref="AU8:BM9"/>
    <mergeCell ref="AZ3:BA4"/>
    <mergeCell ref="B56:O58"/>
    <mergeCell ref="B41:O43"/>
    <mergeCell ref="P41:Z43"/>
    <mergeCell ref="Q50:S52"/>
    <mergeCell ref="AP47:AU49"/>
    <mergeCell ref="W47:X49"/>
    <mergeCell ref="Y47:AA49"/>
    <mergeCell ref="AB47:AD49"/>
    <mergeCell ref="BI44:BJ46"/>
    <mergeCell ref="AD8:AK9"/>
    <mergeCell ref="AC56:AM58"/>
    <mergeCell ref="AA56:AB58"/>
    <mergeCell ref="B44:D45"/>
    <mergeCell ref="AF53:AM55"/>
    <mergeCell ref="AX44:BH46"/>
    <mergeCell ref="AU14:BM15"/>
    <mergeCell ref="AM10:AT11"/>
    <mergeCell ref="T44:V46"/>
    <mergeCell ref="AH44:AO46"/>
    <mergeCell ref="BI47:BJ49"/>
    <mergeCell ref="B73:O74"/>
    <mergeCell ref="B65:O67"/>
    <mergeCell ref="B69:N70"/>
    <mergeCell ref="P69:BK72"/>
    <mergeCell ref="Y44:AA46"/>
    <mergeCell ref="AE44:AG46"/>
    <mergeCell ref="A31:BM35"/>
    <mergeCell ref="AE37:AG38"/>
    <mergeCell ref="AX47:BH49"/>
    <mergeCell ref="AH47:AO49"/>
    <mergeCell ref="AX50:BH52"/>
    <mergeCell ref="AH50:AO52"/>
    <mergeCell ref="AV47:AW49"/>
  </mergeCells>
  <phoneticPr fontId="2"/>
  <pageMargins left="1.1023622047244095" right="0.85" top="1.2598425196850394" bottom="1.0629921259842521" header="0" footer="0"/>
  <pageSetup paperSize="9" orientation="portrait" errors="blank"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7"/>
  </sheetPr>
  <dimension ref="A1:FJ124"/>
  <sheetViews>
    <sheetView view="pageBreakPreview" zoomScaleNormal="100" zoomScaleSheetLayoutView="100" workbookViewId="0">
      <selection activeCell="A6" sqref="A6:N7"/>
    </sheetView>
  </sheetViews>
  <sheetFormatPr defaultColWidth="1.25" defaultRowHeight="7.9" customHeight="1"/>
  <cols>
    <col min="1" max="16384" width="1.25" style="15"/>
  </cols>
  <sheetData>
    <row r="1" spans="1:65" ht="7.9" customHeight="1">
      <c r="A1" s="735" t="s">
        <v>578</v>
      </c>
      <c r="B1" s="735"/>
      <c r="C1" s="735"/>
      <c r="D1" s="735"/>
      <c r="E1" s="735"/>
      <c r="F1" s="735"/>
      <c r="G1" s="735"/>
      <c r="H1" s="735"/>
      <c r="I1" s="735"/>
      <c r="J1" s="735"/>
      <c r="K1" s="735"/>
      <c r="L1" s="735"/>
      <c r="M1" s="735"/>
      <c r="N1" s="735"/>
      <c r="O1" s="735"/>
      <c r="P1" s="735"/>
      <c r="Q1" s="735"/>
      <c r="R1" s="735"/>
      <c r="S1" s="735"/>
      <c r="T1" s="735"/>
      <c r="U1" s="735"/>
      <c r="V1" s="735"/>
      <c r="W1" s="735"/>
      <c r="AT1" s="5"/>
      <c r="AU1" s="5"/>
      <c r="AV1" s="5"/>
      <c r="AW1" s="5"/>
      <c r="AX1" s="5"/>
      <c r="AY1" s="5"/>
      <c r="AZ1" s="5"/>
      <c r="BA1" s="5"/>
      <c r="BB1" s="5"/>
      <c r="BC1" s="5"/>
      <c r="BD1" s="5"/>
      <c r="BE1" s="5"/>
      <c r="BF1" s="5"/>
      <c r="BM1" s="5"/>
    </row>
    <row r="2" spans="1:65" ht="7.9" customHeight="1">
      <c r="A2" s="735"/>
      <c r="B2" s="735"/>
      <c r="C2" s="735"/>
      <c r="D2" s="735"/>
      <c r="E2" s="735"/>
      <c r="F2" s="735"/>
      <c r="G2" s="735"/>
      <c r="H2" s="735"/>
      <c r="I2" s="735"/>
      <c r="J2" s="735"/>
      <c r="K2" s="735"/>
      <c r="L2" s="735"/>
      <c r="M2" s="735"/>
      <c r="N2" s="735"/>
      <c r="O2" s="735"/>
      <c r="P2" s="735"/>
      <c r="Q2" s="735"/>
      <c r="R2" s="735"/>
      <c r="S2" s="735"/>
      <c r="T2" s="735"/>
      <c r="U2" s="735"/>
      <c r="V2" s="735"/>
      <c r="W2" s="735"/>
      <c r="AT2" s="5"/>
      <c r="AU2" s="5"/>
      <c r="AV2" s="5"/>
      <c r="AW2" s="5"/>
      <c r="AX2" s="5"/>
      <c r="AY2" s="5"/>
      <c r="AZ2" s="5"/>
      <c r="BA2" s="5"/>
      <c r="BB2" s="5"/>
      <c r="BC2" s="5"/>
      <c r="BD2" s="5"/>
      <c r="BE2" s="5"/>
      <c r="BF2" s="5"/>
      <c r="BM2" s="5"/>
    </row>
    <row r="3" spans="1:65" ht="7.9" customHeight="1">
      <c r="A3" s="532"/>
      <c r="B3" s="5"/>
      <c r="C3" s="5"/>
      <c r="D3" s="5"/>
      <c r="E3" s="5"/>
      <c r="F3" s="5"/>
      <c r="G3" s="5"/>
      <c r="H3" s="5"/>
      <c r="I3" s="5"/>
      <c r="J3" s="5"/>
      <c r="K3" s="5"/>
      <c r="L3" s="5"/>
      <c r="M3" s="5"/>
      <c r="N3" s="5"/>
      <c r="O3" s="5"/>
      <c r="P3" s="5"/>
      <c r="Q3" s="5"/>
      <c r="R3" s="5"/>
      <c r="S3" s="5"/>
      <c r="T3" s="5"/>
      <c r="U3" s="5"/>
      <c r="V3" s="5"/>
      <c r="W3" s="5"/>
      <c r="AS3" s="739" t="s">
        <v>874</v>
      </c>
      <c r="AT3" s="739"/>
      <c r="AU3" s="739"/>
      <c r="AV3" s="739"/>
      <c r="AW3" s="737">
        <f>補助金交付申請入力シート!C36</f>
        <v>0</v>
      </c>
      <c r="AX3" s="737"/>
      <c r="AY3" s="737"/>
      <c r="AZ3" s="739" t="s">
        <v>2</v>
      </c>
      <c r="BA3" s="739"/>
      <c r="BB3" s="737">
        <f>補助金交付申請入力シート!E36</f>
        <v>0</v>
      </c>
      <c r="BC3" s="737"/>
      <c r="BD3" s="737"/>
      <c r="BE3" s="739" t="s">
        <v>1</v>
      </c>
      <c r="BF3" s="739"/>
      <c r="BG3" s="737">
        <f>補助金交付申請入力シート!G36</f>
        <v>0</v>
      </c>
      <c r="BH3" s="737"/>
      <c r="BI3" s="737"/>
      <c r="BJ3" s="739" t="s">
        <v>0</v>
      </c>
      <c r="BK3" s="739"/>
      <c r="BM3" s="5"/>
    </row>
    <row r="4" spans="1:65" ht="7.9" customHeight="1">
      <c r="AS4" s="739"/>
      <c r="AT4" s="739"/>
      <c r="AU4" s="739"/>
      <c r="AV4" s="739"/>
      <c r="AW4" s="737"/>
      <c r="AX4" s="737"/>
      <c r="AY4" s="737"/>
      <c r="AZ4" s="739"/>
      <c r="BA4" s="739"/>
      <c r="BB4" s="737"/>
      <c r="BC4" s="737"/>
      <c r="BD4" s="737"/>
      <c r="BE4" s="739"/>
      <c r="BF4" s="739"/>
      <c r="BG4" s="737"/>
      <c r="BH4" s="737"/>
      <c r="BI4" s="737"/>
      <c r="BJ4" s="739"/>
      <c r="BK4" s="739"/>
    </row>
    <row r="6" spans="1:65" ht="7.9" customHeight="1">
      <c r="A6" s="739" t="s">
        <v>560</v>
      </c>
      <c r="B6" s="739"/>
      <c r="C6" s="739"/>
      <c r="D6" s="739"/>
      <c r="E6" s="739"/>
      <c r="F6" s="739"/>
      <c r="G6" s="739"/>
      <c r="H6" s="739"/>
      <c r="I6" s="739"/>
      <c r="J6" s="739"/>
      <c r="K6" s="739"/>
      <c r="L6" s="739"/>
      <c r="M6" s="739"/>
      <c r="N6" s="739"/>
    </row>
    <row r="7" spans="1:65" ht="7.9" customHeight="1">
      <c r="A7" s="739"/>
      <c r="B7" s="739"/>
      <c r="C7" s="739"/>
      <c r="D7" s="739"/>
      <c r="E7" s="739"/>
      <c r="F7" s="739"/>
      <c r="G7" s="739"/>
      <c r="H7" s="739"/>
      <c r="I7" s="739"/>
      <c r="J7" s="739"/>
      <c r="K7" s="739"/>
      <c r="L7" s="739"/>
      <c r="M7" s="739"/>
      <c r="N7" s="739"/>
    </row>
    <row r="8" spans="1:65" ht="7.9" customHeight="1">
      <c r="Y8" s="739" t="s">
        <v>559</v>
      </c>
      <c r="Z8" s="739"/>
      <c r="AA8" s="739"/>
      <c r="AB8" s="739"/>
      <c r="AC8" s="739"/>
      <c r="AD8" s="739"/>
      <c r="AE8" s="739"/>
      <c r="AF8" s="739"/>
      <c r="AI8" s="739" t="s">
        <v>21</v>
      </c>
      <c r="AJ8" s="739"/>
      <c r="AK8" s="739"/>
      <c r="AL8" s="739"/>
      <c r="AM8" s="739"/>
      <c r="AN8" s="739"/>
      <c r="AO8" s="739"/>
      <c r="AP8" s="739"/>
      <c r="AQ8" s="814" t="str">
        <f>CONCATENATE(補助金交付申請入力シート!C4)</f>
        <v/>
      </c>
      <c r="AR8" s="814"/>
      <c r="AS8" s="814"/>
      <c r="AT8" s="814"/>
      <c r="AU8" s="814"/>
      <c r="AV8" s="814"/>
      <c r="AW8" s="814"/>
      <c r="AX8" s="814"/>
      <c r="AY8" s="814"/>
      <c r="AZ8" s="814"/>
      <c r="BA8" s="814"/>
      <c r="BB8" s="814"/>
      <c r="BC8" s="814"/>
      <c r="BD8" s="814"/>
      <c r="BE8" s="814"/>
      <c r="BF8" s="814"/>
      <c r="BG8" s="814"/>
      <c r="BH8" s="814"/>
      <c r="BI8" s="814"/>
      <c r="BJ8" s="814"/>
      <c r="BK8" s="814"/>
      <c r="BL8" s="814"/>
      <c r="BM8" s="814"/>
    </row>
    <row r="9" spans="1:65" ht="7.9" customHeight="1">
      <c r="Y9" s="739"/>
      <c r="Z9" s="739"/>
      <c r="AA9" s="739"/>
      <c r="AB9" s="739"/>
      <c r="AC9" s="739"/>
      <c r="AD9" s="739"/>
      <c r="AE9" s="739"/>
      <c r="AF9" s="739"/>
      <c r="AI9" s="739"/>
      <c r="AJ9" s="739"/>
      <c r="AK9" s="739"/>
      <c r="AL9" s="739"/>
      <c r="AM9" s="739"/>
      <c r="AN9" s="739"/>
      <c r="AO9" s="739"/>
      <c r="AP9" s="739"/>
      <c r="AQ9" s="814"/>
      <c r="AR9" s="814"/>
      <c r="AS9" s="814"/>
      <c r="AT9" s="814"/>
      <c r="AU9" s="814"/>
      <c r="AV9" s="814"/>
      <c r="AW9" s="814"/>
      <c r="AX9" s="814"/>
      <c r="AY9" s="814"/>
      <c r="AZ9" s="814"/>
      <c r="BA9" s="814"/>
      <c r="BB9" s="814"/>
      <c r="BC9" s="814"/>
      <c r="BD9" s="814"/>
      <c r="BE9" s="814"/>
      <c r="BF9" s="814"/>
      <c r="BG9" s="814"/>
      <c r="BH9" s="814"/>
      <c r="BI9" s="814"/>
      <c r="BJ9" s="814"/>
      <c r="BK9" s="814"/>
      <c r="BL9" s="814"/>
      <c r="BM9" s="814"/>
    </row>
    <row r="10" spans="1:65" ht="7.9" customHeight="1">
      <c r="A10" s="5"/>
      <c r="B10" s="5"/>
      <c r="C10" s="5"/>
      <c r="D10" s="5"/>
      <c r="E10" s="5"/>
      <c r="F10" s="5"/>
      <c r="G10" s="5"/>
      <c r="H10" s="5"/>
      <c r="I10" s="5"/>
      <c r="J10" s="5"/>
      <c r="K10" s="5"/>
      <c r="L10" s="5"/>
      <c r="M10" s="5"/>
      <c r="N10" s="5"/>
      <c r="AI10" s="748" t="s">
        <v>22</v>
      </c>
      <c r="AJ10" s="748"/>
      <c r="AK10" s="748"/>
      <c r="AL10" s="748"/>
      <c r="AM10" s="748"/>
      <c r="AN10" s="748"/>
      <c r="AO10" s="748"/>
      <c r="AP10" s="748"/>
      <c r="AQ10" s="830" t="str">
        <f>CONCATENATE(補助金交付申請入力シート!C7,"　",補助金交付申請入力シート!H7)</f>
        <v>　</v>
      </c>
      <c r="AR10" s="830"/>
      <c r="AS10" s="830"/>
      <c r="AT10" s="830"/>
      <c r="AU10" s="830"/>
      <c r="AV10" s="830"/>
      <c r="AW10" s="830"/>
      <c r="AX10" s="830"/>
      <c r="AY10" s="830"/>
      <c r="AZ10" s="830"/>
      <c r="BA10" s="830"/>
      <c r="BB10" s="830"/>
      <c r="BC10" s="830"/>
      <c r="BD10" s="830"/>
      <c r="BE10" s="830"/>
      <c r="BF10" s="830"/>
      <c r="BG10" s="830"/>
      <c r="BH10" s="830"/>
      <c r="BI10" s="830"/>
      <c r="BJ10" s="830"/>
      <c r="BK10" s="830"/>
      <c r="BL10" s="830"/>
      <c r="BM10" s="830"/>
    </row>
    <row r="11" spans="1:65" ht="7.9" customHeight="1">
      <c r="AI11" s="748"/>
      <c r="AJ11" s="748"/>
      <c r="AK11" s="748"/>
      <c r="AL11" s="748"/>
      <c r="AM11" s="748"/>
      <c r="AN11" s="748"/>
      <c r="AO11" s="748"/>
      <c r="AP11" s="748"/>
      <c r="AQ11" s="830"/>
      <c r="AR11" s="830"/>
      <c r="AS11" s="830"/>
      <c r="AT11" s="830"/>
      <c r="AU11" s="830"/>
      <c r="AV11" s="830"/>
      <c r="AW11" s="830"/>
      <c r="AX11" s="830"/>
      <c r="AY11" s="830"/>
      <c r="AZ11" s="830"/>
      <c r="BA11" s="830"/>
      <c r="BB11" s="830"/>
      <c r="BC11" s="830"/>
      <c r="BD11" s="830"/>
      <c r="BE11" s="830"/>
      <c r="BF11" s="830"/>
      <c r="BG11" s="830"/>
      <c r="BH11" s="830"/>
      <c r="BI11" s="830"/>
      <c r="BJ11" s="830"/>
      <c r="BK11" s="830"/>
      <c r="BL11" s="830"/>
      <c r="BM11" s="830"/>
    </row>
    <row r="12" spans="1:65" ht="7.9" customHeight="1">
      <c r="Y12" s="5"/>
      <c r="Z12" s="5"/>
      <c r="AA12" s="5"/>
      <c r="AB12" s="5"/>
      <c r="AC12" s="5"/>
      <c r="AD12" s="5"/>
      <c r="AE12" s="5"/>
      <c r="AF12" s="5"/>
      <c r="AI12" s="739" t="s">
        <v>23</v>
      </c>
      <c r="AJ12" s="739"/>
      <c r="AK12" s="739"/>
      <c r="AL12" s="739"/>
      <c r="AM12" s="739"/>
      <c r="AN12" s="739"/>
      <c r="AO12" s="739"/>
      <c r="AP12" s="739"/>
      <c r="AQ12" s="814" t="str">
        <f>CONCATENATE(補助金交付申請入力シート!C8,"　",補助金交付申請入力シート!H8)</f>
        <v>　</v>
      </c>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4"/>
    </row>
    <row r="13" spans="1:65" ht="7.9" customHeight="1">
      <c r="O13" s="5"/>
      <c r="P13" s="5"/>
      <c r="Q13" s="5"/>
      <c r="R13" s="5"/>
      <c r="S13" s="5"/>
      <c r="T13" s="5"/>
      <c r="U13" s="5"/>
      <c r="V13" s="5"/>
      <c r="Y13" s="5"/>
      <c r="Z13" s="5"/>
      <c r="AA13" s="5"/>
      <c r="AB13" s="5"/>
      <c r="AC13" s="5"/>
      <c r="AD13" s="5"/>
      <c r="AE13" s="5"/>
      <c r="AF13" s="5"/>
      <c r="AI13" s="739"/>
      <c r="AJ13" s="739"/>
      <c r="AK13" s="739"/>
      <c r="AL13" s="739"/>
      <c r="AM13" s="739"/>
      <c r="AN13" s="739"/>
      <c r="AO13" s="739"/>
      <c r="AP13" s="739"/>
      <c r="AQ13" s="814"/>
      <c r="AR13" s="814"/>
      <c r="AS13" s="814"/>
      <c r="AT13" s="814"/>
      <c r="AU13" s="814"/>
      <c r="AV13" s="814"/>
      <c r="AW13" s="814"/>
      <c r="AX13" s="814"/>
      <c r="AY13" s="814"/>
      <c r="AZ13" s="814"/>
      <c r="BA13" s="814"/>
      <c r="BB13" s="814"/>
      <c r="BC13" s="814"/>
      <c r="BD13" s="814"/>
      <c r="BE13" s="814"/>
      <c r="BF13" s="814"/>
      <c r="BG13" s="814"/>
      <c r="BH13" s="814"/>
      <c r="BI13" s="814"/>
      <c r="BJ13" s="814"/>
      <c r="BK13" s="814"/>
      <c r="BL13" s="814"/>
      <c r="BM13" s="814"/>
    </row>
    <row r="14" spans="1:65" ht="7.9" customHeight="1">
      <c r="O14" s="5"/>
      <c r="P14" s="5"/>
      <c r="Q14" s="5"/>
      <c r="R14" s="5"/>
      <c r="S14" s="5"/>
      <c r="T14" s="5"/>
      <c r="U14" s="5"/>
      <c r="V14" s="5"/>
      <c r="Y14" s="5"/>
      <c r="Z14" s="5"/>
      <c r="AA14" s="5"/>
      <c r="AB14" s="5"/>
      <c r="AC14" s="5"/>
      <c r="AD14" s="5"/>
      <c r="AE14" s="5"/>
      <c r="AF14" s="5"/>
      <c r="AI14" s="739" t="s">
        <v>14</v>
      </c>
      <c r="AJ14" s="739"/>
      <c r="AK14" s="739"/>
      <c r="AL14" s="739"/>
      <c r="AM14" s="739"/>
      <c r="AN14" s="739"/>
      <c r="AO14" s="739"/>
      <c r="AP14" s="739"/>
      <c r="AQ14" s="814" t="str">
        <f>CONCATENATE(IF(ISBLANK(補助金交付申請入力シート!G9),"",補助金交付申請入力シート!C9),補助金交付申請入力シート!G9,IF(ISBLANK(補助金交付申請入力シート!G9),"","年"),補助金交付申請入力シート!I9,IF(ISBLANK(補助金交付申請入力シート!I9),"","月"),補助金交付申請入力シート!K9,IF(ISBLANK(補助金交付申請入力シート!K9),"","日"))</f>
        <v/>
      </c>
      <c r="AR14" s="814"/>
      <c r="AS14" s="814"/>
      <c r="AT14" s="814"/>
      <c r="AU14" s="814"/>
      <c r="AV14" s="814"/>
      <c r="AW14" s="814"/>
      <c r="AX14" s="814"/>
      <c r="AY14" s="814"/>
      <c r="AZ14" s="814"/>
      <c r="BA14" s="814"/>
      <c r="BB14" s="814"/>
      <c r="BC14" s="814"/>
      <c r="BD14" s="814"/>
      <c r="BE14" s="814"/>
      <c r="BF14" s="814"/>
      <c r="BG14" s="814"/>
      <c r="BH14" s="814"/>
      <c r="BI14" s="814"/>
      <c r="BJ14" s="814"/>
      <c r="BK14" s="814"/>
      <c r="BL14" s="814"/>
      <c r="BM14" s="814"/>
    </row>
    <row r="15" spans="1:65" ht="7.9" customHeight="1">
      <c r="O15" s="5"/>
      <c r="P15" s="5"/>
      <c r="Q15" s="5"/>
      <c r="R15" s="5"/>
      <c r="S15" s="5"/>
      <c r="T15" s="5"/>
      <c r="U15" s="5"/>
      <c r="V15" s="5"/>
      <c r="Y15" s="5"/>
      <c r="Z15" s="5"/>
      <c r="AA15" s="5"/>
      <c r="AB15" s="5"/>
      <c r="AC15" s="5"/>
      <c r="AD15" s="5"/>
      <c r="AE15" s="5"/>
      <c r="AF15" s="5"/>
      <c r="AI15" s="739"/>
      <c r="AJ15" s="739"/>
      <c r="AK15" s="739"/>
      <c r="AL15" s="739"/>
      <c r="AM15" s="739"/>
      <c r="AN15" s="739"/>
      <c r="AO15" s="739"/>
      <c r="AP15" s="739"/>
      <c r="AQ15" s="814"/>
      <c r="AR15" s="814"/>
      <c r="AS15" s="814"/>
      <c r="AT15" s="814"/>
      <c r="AU15" s="814"/>
      <c r="AV15" s="814"/>
      <c r="AW15" s="814"/>
      <c r="AX15" s="814"/>
      <c r="AY15" s="814"/>
      <c r="AZ15" s="814"/>
      <c r="BA15" s="814"/>
      <c r="BB15" s="814"/>
      <c r="BC15" s="814"/>
      <c r="BD15" s="814"/>
      <c r="BE15" s="814"/>
      <c r="BF15" s="814"/>
      <c r="BG15" s="814"/>
      <c r="BH15" s="814"/>
      <c r="BI15" s="814"/>
      <c r="BJ15" s="814"/>
      <c r="BK15" s="814"/>
      <c r="BL15" s="814"/>
      <c r="BM15" s="814"/>
    </row>
    <row r="16" spans="1:65" ht="7.9" customHeight="1">
      <c r="AG16" s="5"/>
      <c r="AH16" s="5"/>
      <c r="AI16" s="739" t="s">
        <v>11</v>
      </c>
      <c r="AJ16" s="739"/>
      <c r="AK16" s="739"/>
      <c r="AL16" s="739"/>
      <c r="AM16" s="739"/>
      <c r="AN16" s="739"/>
      <c r="AO16" s="739"/>
      <c r="AP16" s="739"/>
      <c r="AQ16" s="814" t="str">
        <f>IF(ISBLANK(補助金交付申請入力シート!C5),"",
CONCATENATE(補助金交付申請入力シート!C5,"－",補助金交付申請入力シート!G5,"－",補助金交付申請入力シート!I5))</f>
        <v/>
      </c>
      <c r="AR16" s="814"/>
      <c r="AS16" s="814"/>
      <c r="AT16" s="814"/>
      <c r="AU16" s="814"/>
      <c r="AV16" s="814"/>
      <c r="AW16" s="814"/>
      <c r="AX16" s="814"/>
      <c r="AY16" s="814"/>
      <c r="AZ16" s="814"/>
      <c r="BA16" s="814"/>
      <c r="BB16" s="814"/>
      <c r="BC16" s="814"/>
      <c r="BD16" s="814"/>
      <c r="BE16" s="814"/>
      <c r="BF16" s="814"/>
      <c r="BG16" s="814"/>
      <c r="BH16" s="814"/>
      <c r="BI16" s="814"/>
      <c r="BJ16" s="814"/>
      <c r="BK16" s="814"/>
      <c r="BL16" s="814"/>
      <c r="BM16" s="814"/>
    </row>
    <row r="17" spans="1:65" ht="7.9" customHeight="1">
      <c r="AG17" s="5"/>
      <c r="AH17" s="5"/>
      <c r="AI17" s="739"/>
      <c r="AJ17" s="739"/>
      <c r="AK17" s="739"/>
      <c r="AL17" s="739"/>
      <c r="AM17" s="739"/>
      <c r="AN17" s="739"/>
      <c r="AO17" s="739"/>
      <c r="AP17" s="739"/>
      <c r="AQ17" s="814"/>
      <c r="AR17" s="814"/>
      <c r="AS17" s="814"/>
      <c r="AT17" s="814"/>
      <c r="AU17" s="814"/>
      <c r="AV17" s="814"/>
      <c r="AW17" s="814"/>
      <c r="AX17" s="814"/>
      <c r="AY17" s="814"/>
      <c r="AZ17" s="814"/>
      <c r="BA17" s="814"/>
      <c r="BB17" s="814"/>
      <c r="BC17" s="814"/>
      <c r="BD17" s="814"/>
      <c r="BE17" s="814"/>
      <c r="BF17" s="814"/>
      <c r="BG17" s="814"/>
      <c r="BH17" s="814"/>
      <c r="BI17" s="814"/>
      <c r="BJ17" s="814"/>
      <c r="BK17" s="814"/>
      <c r="BL17" s="814"/>
      <c r="BM17" s="814"/>
    </row>
    <row r="18" spans="1:65" ht="7.9" customHeight="1">
      <c r="BM18" s="35"/>
    </row>
    <row r="19" spans="1:65" ht="7.9" customHeight="1">
      <c r="BM19" s="35"/>
    </row>
    <row r="20" spans="1:65" ht="7.9" customHeight="1">
      <c r="AL20" s="745" t="s">
        <v>608</v>
      </c>
      <c r="AM20" s="745"/>
      <c r="AN20" s="745"/>
      <c r="AO20" s="745"/>
      <c r="AP20" s="745"/>
      <c r="AQ20" s="745"/>
      <c r="AR20" s="745"/>
      <c r="AS20" s="745"/>
      <c r="AT20" s="745"/>
      <c r="AU20" s="745"/>
      <c r="AV20" s="745"/>
      <c r="AW20" s="745"/>
      <c r="AX20" s="745"/>
      <c r="AY20" s="745"/>
      <c r="AZ20" s="745"/>
      <c r="BA20" s="745"/>
      <c r="BB20" s="745"/>
      <c r="BC20" s="745"/>
      <c r="BD20" s="745"/>
      <c r="BE20" s="745"/>
      <c r="BF20" s="745"/>
      <c r="BG20" s="745"/>
      <c r="BH20" s="745"/>
      <c r="BI20" s="745"/>
      <c r="BJ20" s="745"/>
      <c r="BK20" s="745"/>
      <c r="BL20" s="745"/>
    </row>
    <row r="21" spans="1:65" ht="7.9" customHeight="1">
      <c r="AL21" s="745"/>
      <c r="AM21" s="745"/>
      <c r="AN21" s="745"/>
      <c r="AO21" s="745"/>
      <c r="AP21" s="745"/>
      <c r="AQ21" s="745"/>
      <c r="AR21" s="745"/>
      <c r="AS21" s="745"/>
      <c r="AT21" s="745"/>
      <c r="AU21" s="745"/>
      <c r="AV21" s="745"/>
      <c r="AW21" s="745"/>
      <c r="AX21" s="745"/>
      <c r="AY21" s="745"/>
      <c r="AZ21" s="745"/>
      <c r="BA21" s="745"/>
      <c r="BB21" s="745"/>
      <c r="BC21" s="745"/>
      <c r="BD21" s="745"/>
      <c r="BE21" s="745"/>
      <c r="BF21" s="745"/>
      <c r="BG21" s="745"/>
      <c r="BH21" s="745"/>
      <c r="BI21" s="745"/>
      <c r="BJ21" s="745"/>
      <c r="BK21" s="745"/>
      <c r="BL21" s="745"/>
      <c r="BM21" s="2"/>
    </row>
    <row r="22" spans="1:65" ht="7.9" customHeight="1">
      <c r="AL22" s="745"/>
      <c r="AM22" s="745"/>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45"/>
      <c r="BL22" s="745"/>
      <c r="BM22" s="2"/>
    </row>
    <row r="23" spans="1:65" ht="7.9" customHeight="1">
      <c r="AL23" s="745"/>
      <c r="AM23" s="745"/>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M23" s="2"/>
    </row>
    <row r="24" spans="1:65" ht="7.9" customHeight="1">
      <c r="AD24" s="16"/>
      <c r="BM24" s="36"/>
    </row>
    <row r="25" spans="1:65" ht="7.9" customHeight="1">
      <c r="BM25" s="36"/>
    </row>
    <row r="26" spans="1:65" ht="7.9" customHeight="1">
      <c r="BM26" s="36"/>
    </row>
    <row r="27" spans="1:65" ht="7.9" customHeight="1">
      <c r="A27" s="739" t="s">
        <v>585</v>
      </c>
      <c r="B27" s="739"/>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row>
    <row r="28" spans="1:65" ht="7.9" customHeight="1">
      <c r="A28" s="739"/>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c r="AW28" s="739"/>
      <c r="AX28" s="739"/>
      <c r="AY28" s="739"/>
      <c r="AZ28" s="739"/>
      <c r="BA28" s="739"/>
      <c r="BB28" s="739"/>
      <c r="BC28" s="739"/>
      <c r="BD28" s="739"/>
      <c r="BE28" s="739"/>
      <c r="BF28" s="739"/>
      <c r="BG28" s="739"/>
      <c r="BH28" s="739"/>
      <c r="BI28" s="739"/>
      <c r="BJ28" s="739"/>
      <c r="BK28" s="739"/>
      <c r="BL28" s="739"/>
    </row>
    <row r="30" spans="1:65" ht="7.9" customHeight="1">
      <c r="BM30" s="5"/>
    </row>
    <row r="31" spans="1:65" ht="7.9" customHeight="1">
      <c r="BM31" s="5"/>
    </row>
    <row r="32" spans="1:65" ht="7.9" customHeight="1">
      <c r="C32" s="5"/>
      <c r="D32" s="5"/>
      <c r="E32" s="5"/>
      <c r="F32" s="5"/>
      <c r="I32" s="5"/>
      <c r="J32" s="5"/>
      <c r="L32" s="532"/>
      <c r="N32" s="5"/>
      <c r="O32" s="5"/>
      <c r="P32" s="5"/>
      <c r="T32" s="5"/>
      <c r="U32" s="5"/>
      <c r="V32" s="5"/>
      <c r="W32" s="5"/>
      <c r="X32" s="5"/>
      <c r="Y32" s="5"/>
      <c r="BM32" s="5"/>
    </row>
    <row r="33" spans="1:65" ht="7.9" customHeight="1">
      <c r="A33" s="10" t="s">
        <v>29</v>
      </c>
      <c r="B33" s="10"/>
      <c r="C33" s="739" t="s">
        <v>942</v>
      </c>
      <c r="D33" s="739"/>
      <c r="E33" s="739"/>
      <c r="F33" s="737">
        <f>補助金交付申請入力シート!C32</f>
        <v>0</v>
      </c>
      <c r="G33" s="737"/>
      <c r="H33" s="737"/>
      <c r="I33" s="739" t="s">
        <v>2</v>
      </c>
      <c r="J33" s="739"/>
      <c r="K33" s="737">
        <f>補助金交付申請入力シート!E32</f>
        <v>0</v>
      </c>
      <c r="L33" s="737"/>
      <c r="M33" s="737"/>
      <c r="N33" s="739" t="s">
        <v>7</v>
      </c>
      <c r="O33" s="739"/>
      <c r="P33" s="739"/>
      <c r="Q33" s="737">
        <f>補助金交付申請入力シート!G32</f>
        <v>0</v>
      </c>
      <c r="R33" s="737"/>
      <c r="S33" s="737"/>
      <c r="T33" s="739" t="s">
        <v>948</v>
      </c>
      <c r="U33" s="739"/>
      <c r="V33" s="739"/>
      <c r="W33" s="739"/>
      <c r="X33" s="739"/>
      <c r="Y33" s="739"/>
      <c r="Z33" s="739"/>
      <c r="AA33" s="739"/>
      <c r="AB33" s="739"/>
      <c r="AC33" s="739"/>
      <c r="AD33" s="739"/>
      <c r="AE33" s="739"/>
      <c r="AF33" s="739"/>
      <c r="AG33" s="737">
        <f>補助金交付申請入力シート!E33</f>
        <v>0</v>
      </c>
      <c r="AH33" s="737"/>
      <c r="AI33" s="737"/>
      <c r="AJ33" s="737"/>
      <c r="AK33" s="737"/>
      <c r="AL33" s="737"/>
      <c r="AM33" s="735" t="s">
        <v>583</v>
      </c>
      <c r="AN33" s="735"/>
      <c r="AO33" s="735"/>
      <c r="AP33" s="735"/>
      <c r="AQ33" s="735"/>
      <c r="AR33" s="735"/>
      <c r="AS33" s="735"/>
      <c r="AT33" s="735"/>
      <c r="AU33" s="735"/>
      <c r="AV33" s="735"/>
      <c r="AW33" s="735"/>
      <c r="AX33" s="735"/>
      <c r="AY33" s="735"/>
      <c r="AZ33" s="735"/>
      <c r="BA33" s="735"/>
      <c r="BB33" s="735"/>
      <c r="BC33" s="735"/>
      <c r="BD33" s="735"/>
      <c r="BE33" s="735"/>
      <c r="BF33" s="735"/>
      <c r="BG33" s="735"/>
      <c r="BH33" s="735"/>
      <c r="BI33" s="735"/>
      <c r="BJ33" s="735"/>
      <c r="BK33" s="735"/>
      <c r="BL33" s="735"/>
    </row>
    <row r="34" spans="1:65" ht="7.9" customHeight="1">
      <c r="A34" s="10"/>
      <c r="B34" s="10"/>
      <c r="C34" s="739"/>
      <c r="D34" s="739"/>
      <c r="E34" s="739"/>
      <c r="F34" s="737"/>
      <c r="G34" s="737"/>
      <c r="H34" s="737"/>
      <c r="I34" s="739"/>
      <c r="J34" s="739"/>
      <c r="K34" s="737"/>
      <c r="L34" s="737"/>
      <c r="M34" s="737"/>
      <c r="N34" s="739"/>
      <c r="O34" s="739"/>
      <c r="P34" s="739"/>
      <c r="Q34" s="737"/>
      <c r="R34" s="737"/>
      <c r="S34" s="737"/>
      <c r="T34" s="739"/>
      <c r="U34" s="739"/>
      <c r="V34" s="739"/>
      <c r="W34" s="739"/>
      <c r="X34" s="739"/>
      <c r="Y34" s="739"/>
      <c r="Z34" s="739"/>
      <c r="AA34" s="739"/>
      <c r="AB34" s="739"/>
      <c r="AC34" s="739"/>
      <c r="AD34" s="739"/>
      <c r="AE34" s="739"/>
      <c r="AF34" s="739"/>
      <c r="AG34" s="737"/>
      <c r="AH34" s="737"/>
      <c r="AI34" s="737"/>
      <c r="AJ34" s="737"/>
      <c r="AK34" s="737"/>
      <c r="AL34" s="737"/>
      <c r="AM34" s="735"/>
      <c r="AN34" s="735"/>
      <c r="AO34" s="735"/>
      <c r="AP34" s="735"/>
      <c r="AQ34" s="735"/>
      <c r="AR34" s="735"/>
      <c r="AS34" s="735"/>
      <c r="AT34" s="735"/>
      <c r="AU34" s="735"/>
      <c r="AV34" s="735"/>
      <c r="AW34" s="735"/>
      <c r="AX34" s="735"/>
      <c r="AY34" s="735"/>
      <c r="AZ34" s="735"/>
      <c r="BA34" s="735"/>
      <c r="BB34" s="735"/>
      <c r="BC34" s="735"/>
      <c r="BD34" s="735"/>
      <c r="BE34" s="735"/>
      <c r="BF34" s="735"/>
      <c r="BG34" s="735"/>
      <c r="BH34" s="735"/>
      <c r="BI34" s="735"/>
      <c r="BJ34" s="735"/>
      <c r="BK34" s="735"/>
      <c r="BL34" s="735"/>
      <c r="BM34" s="10"/>
    </row>
    <row r="35" spans="1:65" ht="7.9" customHeight="1">
      <c r="A35" s="746" t="s">
        <v>956</v>
      </c>
      <c r="B35" s="746"/>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746"/>
      <c r="AZ35" s="746"/>
      <c r="BA35" s="746"/>
      <c r="BB35" s="746"/>
      <c r="BC35" s="746"/>
      <c r="BD35" s="746"/>
      <c r="BE35" s="746"/>
      <c r="BF35" s="746"/>
      <c r="BG35" s="746"/>
      <c r="BH35" s="746"/>
      <c r="BI35" s="746"/>
      <c r="BJ35" s="746"/>
      <c r="BK35" s="746"/>
      <c r="BL35" s="746"/>
      <c r="BM35" s="10"/>
    </row>
    <row r="36" spans="1:65" ht="7.9" customHeight="1">
      <c r="A36" s="746"/>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c r="AX36" s="746"/>
      <c r="AY36" s="746"/>
      <c r="AZ36" s="746"/>
      <c r="BA36" s="746"/>
      <c r="BB36" s="746"/>
      <c r="BC36" s="746"/>
      <c r="BD36" s="746"/>
      <c r="BE36" s="746"/>
      <c r="BF36" s="746"/>
      <c r="BG36" s="746"/>
      <c r="BH36" s="746"/>
      <c r="BI36" s="746"/>
      <c r="BJ36" s="746"/>
      <c r="BK36" s="746"/>
      <c r="BL36" s="746"/>
      <c r="BM36" s="10"/>
    </row>
    <row r="37" spans="1:65" ht="7.9" customHeight="1">
      <c r="A37" s="746"/>
      <c r="B37" s="746"/>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746"/>
      <c r="AT37" s="746"/>
      <c r="AU37" s="746"/>
      <c r="AV37" s="746"/>
      <c r="AW37" s="746"/>
      <c r="AX37" s="746"/>
      <c r="AY37" s="746"/>
      <c r="AZ37" s="746"/>
      <c r="BA37" s="746"/>
      <c r="BB37" s="746"/>
      <c r="BC37" s="746"/>
      <c r="BD37" s="746"/>
      <c r="BE37" s="746"/>
      <c r="BF37" s="746"/>
      <c r="BG37" s="746"/>
      <c r="BH37" s="746"/>
      <c r="BI37" s="746"/>
      <c r="BJ37" s="746"/>
      <c r="BK37" s="746"/>
      <c r="BL37" s="746"/>
      <c r="BM37" s="10"/>
    </row>
    <row r="38" spans="1:65" ht="7.9" customHeight="1">
      <c r="A38" s="746"/>
      <c r="B38" s="746"/>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c r="AX38" s="746"/>
      <c r="AY38" s="746"/>
      <c r="AZ38" s="746"/>
      <c r="BA38" s="746"/>
      <c r="BB38" s="746"/>
      <c r="BC38" s="746"/>
      <c r="BD38" s="746"/>
      <c r="BE38" s="746"/>
      <c r="BF38" s="746"/>
      <c r="BG38" s="746"/>
      <c r="BH38" s="746"/>
      <c r="BI38" s="746"/>
      <c r="BJ38" s="746"/>
      <c r="BK38" s="746"/>
      <c r="BL38" s="746"/>
      <c r="BM38" s="10"/>
    </row>
    <row r="39" spans="1:65" ht="7.5" customHeight="1">
      <c r="A39" s="532"/>
      <c r="BM39" s="10"/>
    </row>
    <row r="41" spans="1:65" ht="7.9" customHeight="1">
      <c r="AE41" s="801"/>
      <c r="AF41" s="801"/>
    </row>
    <row r="42" spans="1:65" ht="7.9" customHeight="1">
      <c r="AE42" s="801"/>
      <c r="AF42" s="801"/>
    </row>
    <row r="44" spans="1:65" ht="7.9" customHeight="1">
      <c r="B44" s="28"/>
      <c r="C44" s="3"/>
      <c r="D44" s="3"/>
      <c r="E44" s="3"/>
      <c r="F44" s="3"/>
      <c r="G44" s="3"/>
      <c r="H44" s="3"/>
      <c r="I44" s="3"/>
      <c r="J44" s="3"/>
      <c r="K44" s="3"/>
      <c r="L44" s="3"/>
      <c r="M44" s="3"/>
      <c r="N44" s="4"/>
      <c r="O44" s="841">
        <f>補助金交付申請入力シート!B37</f>
        <v>0</v>
      </c>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842"/>
      <c r="AM44" s="842"/>
      <c r="AN44" s="842"/>
      <c r="AO44" s="842"/>
      <c r="AP44" s="842"/>
      <c r="AQ44" s="842"/>
      <c r="AR44" s="842"/>
      <c r="AS44" s="842"/>
      <c r="AT44" s="842"/>
      <c r="AU44" s="842"/>
      <c r="AV44" s="842"/>
      <c r="AW44" s="842"/>
      <c r="AX44" s="842"/>
      <c r="AY44" s="842"/>
      <c r="AZ44" s="842"/>
      <c r="BA44" s="842"/>
      <c r="BB44" s="842"/>
      <c r="BC44" s="842"/>
      <c r="BD44" s="842"/>
      <c r="BE44" s="842"/>
      <c r="BF44" s="842"/>
      <c r="BG44" s="842"/>
      <c r="BH44" s="842"/>
      <c r="BI44" s="842"/>
      <c r="BJ44" s="842"/>
      <c r="BK44" s="842"/>
      <c r="BL44" s="843"/>
    </row>
    <row r="45" spans="1:65" ht="7.9" customHeight="1">
      <c r="B45" s="9"/>
      <c r="C45" s="5"/>
      <c r="D45" s="5"/>
      <c r="E45" s="5"/>
      <c r="F45" s="5"/>
      <c r="G45" s="5"/>
      <c r="H45" s="5"/>
      <c r="I45" s="5"/>
      <c r="J45" s="5"/>
      <c r="K45" s="5"/>
      <c r="L45" s="5"/>
      <c r="M45" s="5"/>
      <c r="N45" s="6"/>
      <c r="O45" s="844"/>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5"/>
      <c r="AY45" s="845"/>
      <c r="AZ45" s="845"/>
      <c r="BA45" s="845"/>
      <c r="BB45" s="845"/>
      <c r="BC45" s="845"/>
      <c r="BD45" s="845"/>
      <c r="BE45" s="845"/>
      <c r="BF45" s="845"/>
      <c r="BG45" s="845"/>
      <c r="BH45" s="845"/>
      <c r="BI45" s="845"/>
      <c r="BJ45" s="845"/>
      <c r="BK45" s="845"/>
      <c r="BL45" s="846"/>
    </row>
    <row r="46" spans="1:65" ht="7.9" customHeight="1">
      <c r="B46" s="9"/>
      <c r="C46" s="5"/>
      <c r="D46" s="5"/>
      <c r="E46" s="5"/>
      <c r="F46" s="5"/>
      <c r="G46" s="5"/>
      <c r="H46" s="5"/>
      <c r="I46" s="5"/>
      <c r="J46" s="5"/>
      <c r="K46" s="5"/>
      <c r="L46" s="5"/>
      <c r="M46" s="5"/>
      <c r="N46" s="6"/>
      <c r="O46" s="844"/>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5"/>
      <c r="BA46" s="845"/>
      <c r="BB46" s="845"/>
      <c r="BC46" s="845"/>
      <c r="BD46" s="845"/>
      <c r="BE46" s="845"/>
      <c r="BF46" s="845"/>
      <c r="BG46" s="845"/>
      <c r="BH46" s="845"/>
      <c r="BI46" s="845"/>
      <c r="BJ46" s="845"/>
      <c r="BK46" s="845"/>
      <c r="BL46" s="846"/>
      <c r="BM46" s="5"/>
    </row>
    <row r="47" spans="1:65" ht="7.9" customHeight="1">
      <c r="B47" s="9"/>
      <c r="N47" s="21"/>
      <c r="O47" s="844"/>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5"/>
      <c r="BA47" s="845"/>
      <c r="BB47" s="845"/>
      <c r="BC47" s="845"/>
      <c r="BD47" s="845"/>
      <c r="BE47" s="845"/>
      <c r="BF47" s="845"/>
      <c r="BG47" s="845"/>
      <c r="BH47" s="845"/>
      <c r="BI47" s="845"/>
      <c r="BJ47" s="845"/>
      <c r="BK47" s="845"/>
      <c r="BL47" s="846"/>
      <c r="BM47" s="5"/>
    </row>
    <row r="48" spans="1:65" ht="7.9" customHeight="1">
      <c r="B48" s="9"/>
      <c r="D48" s="739" t="s">
        <v>30</v>
      </c>
      <c r="E48" s="739"/>
      <c r="F48" s="739"/>
      <c r="G48" s="739"/>
      <c r="H48" s="739"/>
      <c r="I48" s="739"/>
      <c r="J48" s="739"/>
      <c r="K48" s="739"/>
      <c r="L48" s="739"/>
      <c r="M48" s="739"/>
      <c r="N48" s="522"/>
      <c r="O48" s="844"/>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845"/>
      <c r="AZ48" s="845"/>
      <c r="BA48" s="845"/>
      <c r="BB48" s="845"/>
      <c r="BC48" s="845"/>
      <c r="BD48" s="845"/>
      <c r="BE48" s="845"/>
      <c r="BF48" s="845"/>
      <c r="BG48" s="845"/>
      <c r="BH48" s="845"/>
      <c r="BI48" s="845"/>
      <c r="BJ48" s="845"/>
      <c r="BK48" s="845"/>
      <c r="BL48" s="846"/>
      <c r="BM48" s="5"/>
    </row>
    <row r="49" spans="2:65" ht="7.9" customHeight="1">
      <c r="B49" s="9"/>
      <c r="D49" s="739"/>
      <c r="E49" s="739"/>
      <c r="F49" s="739"/>
      <c r="G49" s="739"/>
      <c r="H49" s="739"/>
      <c r="I49" s="739"/>
      <c r="J49" s="739"/>
      <c r="K49" s="739"/>
      <c r="L49" s="739"/>
      <c r="M49" s="739"/>
      <c r="N49" s="522"/>
      <c r="O49" s="844"/>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5"/>
      <c r="AY49" s="845"/>
      <c r="AZ49" s="845"/>
      <c r="BA49" s="845"/>
      <c r="BB49" s="845"/>
      <c r="BC49" s="845"/>
      <c r="BD49" s="845"/>
      <c r="BE49" s="845"/>
      <c r="BF49" s="845"/>
      <c r="BG49" s="845"/>
      <c r="BH49" s="845"/>
      <c r="BI49" s="845"/>
      <c r="BJ49" s="845"/>
      <c r="BK49" s="845"/>
      <c r="BL49" s="846"/>
    </row>
    <row r="50" spans="2:65" ht="7.9" customHeight="1">
      <c r="B50" s="17"/>
      <c r="C50" s="517"/>
      <c r="D50" s="517"/>
      <c r="E50" s="517"/>
      <c r="F50" s="517"/>
      <c r="G50" s="517"/>
      <c r="H50" s="517"/>
      <c r="I50" s="517"/>
      <c r="J50" s="517"/>
      <c r="K50" s="517"/>
      <c r="L50" s="517"/>
      <c r="M50" s="517"/>
      <c r="N50" s="522"/>
      <c r="O50" s="844"/>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5"/>
      <c r="AY50" s="845"/>
      <c r="AZ50" s="845"/>
      <c r="BA50" s="845"/>
      <c r="BB50" s="845"/>
      <c r="BC50" s="845"/>
      <c r="BD50" s="845"/>
      <c r="BE50" s="845"/>
      <c r="BF50" s="845"/>
      <c r="BG50" s="845"/>
      <c r="BH50" s="845"/>
      <c r="BI50" s="845"/>
      <c r="BJ50" s="845"/>
      <c r="BK50" s="845"/>
      <c r="BL50" s="846"/>
      <c r="BM50" s="32"/>
    </row>
    <row r="51" spans="2:65" ht="7.9" customHeight="1">
      <c r="B51" s="17"/>
      <c r="C51" s="517"/>
      <c r="D51" s="517"/>
      <c r="E51" s="517"/>
      <c r="F51" s="517"/>
      <c r="G51" s="517"/>
      <c r="H51" s="517"/>
      <c r="I51" s="517"/>
      <c r="J51" s="517"/>
      <c r="K51" s="517"/>
      <c r="L51" s="517"/>
      <c r="M51" s="517"/>
      <c r="N51" s="522"/>
      <c r="O51" s="844"/>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45"/>
      <c r="AY51" s="845"/>
      <c r="AZ51" s="845"/>
      <c r="BA51" s="845"/>
      <c r="BB51" s="845"/>
      <c r="BC51" s="845"/>
      <c r="BD51" s="845"/>
      <c r="BE51" s="845"/>
      <c r="BF51" s="845"/>
      <c r="BG51" s="845"/>
      <c r="BH51" s="845"/>
      <c r="BI51" s="845"/>
      <c r="BJ51" s="845"/>
      <c r="BK51" s="845"/>
      <c r="BL51" s="846"/>
      <c r="BM51" s="32"/>
    </row>
    <row r="52" spans="2:65" ht="7.9" customHeight="1">
      <c r="B52" s="17"/>
      <c r="C52" s="517"/>
      <c r="D52" s="517"/>
      <c r="E52" s="517"/>
      <c r="F52" s="517"/>
      <c r="G52" s="517"/>
      <c r="H52" s="517"/>
      <c r="I52" s="517"/>
      <c r="J52" s="517"/>
      <c r="K52" s="517"/>
      <c r="L52" s="517"/>
      <c r="M52" s="517"/>
      <c r="N52" s="522"/>
      <c r="O52" s="844"/>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5"/>
      <c r="AY52" s="845"/>
      <c r="AZ52" s="845"/>
      <c r="BA52" s="845"/>
      <c r="BB52" s="845"/>
      <c r="BC52" s="845"/>
      <c r="BD52" s="845"/>
      <c r="BE52" s="845"/>
      <c r="BF52" s="845"/>
      <c r="BG52" s="845"/>
      <c r="BH52" s="845"/>
      <c r="BI52" s="845"/>
      <c r="BJ52" s="845"/>
      <c r="BK52" s="845"/>
      <c r="BL52" s="846"/>
      <c r="BM52" s="32"/>
    </row>
    <row r="53" spans="2:65" ht="7.9" customHeight="1">
      <c r="B53" s="519"/>
      <c r="C53" s="518"/>
      <c r="D53" s="518"/>
      <c r="E53" s="518"/>
      <c r="F53" s="518"/>
      <c r="G53" s="518"/>
      <c r="H53" s="518"/>
      <c r="I53" s="518"/>
      <c r="J53" s="518"/>
      <c r="K53" s="518"/>
      <c r="L53" s="518"/>
      <c r="M53" s="518"/>
      <c r="N53" s="523"/>
      <c r="O53" s="847"/>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8"/>
      <c r="AY53" s="848"/>
      <c r="AZ53" s="848"/>
      <c r="BA53" s="848"/>
      <c r="BB53" s="848"/>
      <c r="BC53" s="848"/>
      <c r="BD53" s="848"/>
      <c r="BE53" s="848"/>
      <c r="BF53" s="848"/>
      <c r="BG53" s="848"/>
      <c r="BH53" s="848"/>
      <c r="BI53" s="848"/>
      <c r="BJ53" s="848"/>
      <c r="BK53" s="848"/>
      <c r="BL53" s="849"/>
      <c r="BM53" s="10"/>
    </row>
    <row r="54" spans="2:65" ht="7.9" customHeight="1">
      <c r="B54" s="520"/>
      <c r="C54" s="521"/>
      <c r="D54" s="521"/>
      <c r="E54" s="521"/>
      <c r="F54" s="521"/>
      <c r="G54" s="521"/>
      <c r="H54" s="521"/>
      <c r="I54" s="521"/>
      <c r="J54" s="521"/>
      <c r="K54" s="521"/>
      <c r="L54" s="521"/>
      <c r="M54" s="521"/>
      <c r="N54" s="524"/>
      <c r="O54" s="841">
        <f>補助金交付申請入力シート!B38</f>
        <v>0</v>
      </c>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2"/>
      <c r="AM54" s="842"/>
      <c r="AN54" s="842"/>
      <c r="AO54" s="842"/>
      <c r="AP54" s="842"/>
      <c r="AQ54" s="842"/>
      <c r="AR54" s="842"/>
      <c r="AS54" s="842"/>
      <c r="AT54" s="842"/>
      <c r="AU54" s="842"/>
      <c r="AV54" s="842"/>
      <c r="AW54" s="842"/>
      <c r="AX54" s="842"/>
      <c r="AY54" s="842"/>
      <c r="AZ54" s="842"/>
      <c r="BA54" s="842"/>
      <c r="BB54" s="842"/>
      <c r="BC54" s="842"/>
      <c r="BD54" s="842"/>
      <c r="BE54" s="842"/>
      <c r="BF54" s="842"/>
      <c r="BG54" s="842"/>
      <c r="BH54" s="842"/>
      <c r="BI54" s="842"/>
      <c r="BJ54" s="842"/>
      <c r="BK54" s="842"/>
      <c r="BL54" s="843"/>
      <c r="BM54" s="32"/>
    </row>
    <row r="55" spans="2:65" ht="7.9" customHeight="1">
      <c r="B55" s="22"/>
      <c r="C55" s="5"/>
      <c r="D55" s="5"/>
      <c r="E55" s="5"/>
      <c r="F55" s="5"/>
      <c r="G55" s="5"/>
      <c r="H55" s="5"/>
      <c r="I55" s="5"/>
      <c r="J55" s="5"/>
      <c r="K55" s="5"/>
      <c r="L55" s="5"/>
      <c r="M55" s="5"/>
      <c r="N55" s="6"/>
      <c r="O55" s="844"/>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45"/>
      <c r="AV55" s="845"/>
      <c r="AW55" s="845"/>
      <c r="AX55" s="845"/>
      <c r="AY55" s="845"/>
      <c r="AZ55" s="845"/>
      <c r="BA55" s="845"/>
      <c r="BB55" s="845"/>
      <c r="BC55" s="845"/>
      <c r="BD55" s="845"/>
      <c r="BE55" s="845"/>
      <c r="BF55" s="845"/>
      <c r="BG55" s="845"/>
      <c r="BH55" s="845"/>
      <c r="BI55" s="845"/>
      <c r="BJ55" s="845"/>
      <c r="BK55" s="845"/>
      <c r="BL55" s="846"/>
      <c r="BM55" s="32"/>
    </row>
    <row r="56" spans="2:65" ht="7.9" customHeight="1">
      <c r="B56" s="9"/>
      <c r="C56" s="5"/>
      <c r="D56" s="5"/>
      <c r="E56" s="5"/>
      <c r="F56" s="5"/>
      <c r="G56" s="5"/>
      <c r="H56" s="5"/>
      <c r="I56" s="5"/>
      <c r="J56" s="5"/>
      <c r="K56" s="5"/>
      <c r="L56" s="5"/>
      <c r="M56" s="5"/>
      <c r="N56" s="6"/>
      <c r="O56" s="844"/>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845"/>
      <c r="BB56" s="845"/>
      <c r="BC56" s="845"/>
      <c r="BD56" s="845"/>
      <c r="BE56" s="845"/>
      <c r="BF56" s="845"/>
      <c r="BG56" s="845"/>
      <c r="BH56" s="845"/>
      <c r="BI56" s="845"/>
      <c r="BJ56" s="845"/>
      <c r="BK56" s="845"/>
      <c r="BL56" s="846"/>
      <c r="BM56" s="32"/>
    </row>
    <row r="57" spans="2:65" ht="7.9" customHeight="1">
      <c r="B57" s="9"/>
      <c r="C57" s="5"/>
      <c r="D57" s="739" t="s">
        <v>31</v>
      </c>
      <c r="E57" s="739"/>
      <c r="F57" s="739"/>
      <c r="G57" s="739"/>
      <c r="H57" s="739"/>
      <c r="I57" s="739"/>
      <c r="J57" s="739"/>
      <c r="K57" s="739"/>
      <c r="L57" s="739"/>
      <c r="M57" s="739"/>
      <c r="N57" s="6"/>
      <c r="O57" s="844"/>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5"/>
      <c r="AY57" s="845"/>
      <c r="AZ57" s="845"/>
      <c r="BA57" s="845"/>
      <c r="BB57" s="845"/>
      <c r="BC57" s="845"/>
      <c r="BD57" s="845"/>
      <c r="BE57" s="845"/>
      <c r="BF57" s="845"/>
      <c r="BG57" s="845"/>
      <c r="BH57" s="845"/>
      <c r="BI57" s="845"/>
      <c r="BJ57" s="845"/>
      <c r="BK57" s="845"/>
      <c r="BL57" s="846"/>
    </row>
    <row r="58" spans="2:65" ht="7.9" customHeight="1">
      <c r="B58" s="22"/>
      <c r="C58" s="517"/>
      <c r="D58" s="739"/>
      <c r="E58" s="739"/>
      <c r="F58" s="739"/>
      <c r="G58" s="739"/>
      <c r="H58" s="739"/>
      <c r="I58" s="739"/>
      <c r="J58" s="739"/>
      <c r="K58" s="739"/>
      <c r="L58" s="739"/>
      <c r="M58" s="739"/>
      <c r="N58" s="522"/>
      <c r="O58" s="844"/>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845"/>
      <c r="AO58" s="845"/>
      <c r="AP58" s="845"/>
      <c r="AQ58" s="845"/>
      <c r="AR58" s="845"/>
      <c r="AS58" s="845"/>
      <c r="AT58" s="845"/>
      <c r="AU58" s="845"/>
      <c r="AV58" s="845"/>
      <c r="AW58" s="845"/>
      <c r="AX58" s="845"/>
      <c r="AY58" s="845"/>
      <c r="AZ58" s="845"/>
      <c r="BA58" s="845"/>
      <c r="BB58" s="845"/>
      <c r="BC58" s="845"/>
      <c r="BD58" s="845"/>
      <c r="BE58" s="845"/>
      <c r="BF58" s="845"/>
      <c r="BG58" s="845"/>
      <c r="BH58" s="845"/>
      <c r="BI58" s="845"/>
      <c r="BJ58" s="845"/>
      <c r="BK58" s="845"/>
      <c r="BL58" s="846"/>
      <c r="BM58" s="32"/>
    </row>
    <row r="59" spans="2:65" ht="7.9" customHeight="1">
      <c r="B59" s="9"/>
      <c r="C59" s="517"/>
      <c r="D59" s="517"/>
      <c r="E59" s="517"/>
      <c r="F59" s="517"/>
      <c r="G59" s="517"/>
      <c r="H59" s="517"/>
      <c r="I59" s="517"/>
      <c r="J59" s="517"/>
      <c r="K59" s="517"/>
      <c r="L59" s="517"/>
      <c r="M59" s="517"/>
      <c r="N59" s="522"/>
      <c r="O59" s="844"/>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5"/>
      <c r="AY59" s="845"/>
      <c r="AZ59" s="845"/>
      <c r="BA59" s="845"/>
      <c r="BB59" s="845"/>
      <c r="BC59" s="845"/>
      <c r="BD59" s="845"/>
      <c r="BE59" s="845"/>
      <c r="BF59" s="845"/>
      <c r="BG59" s="845"/>
      <c r="BH59" s="845"/>
      <c r="BI59" s="845"/>
      <c r="BJ59" s="845"/>
      <c r="BK59" s="845"/>
      <c r="BL59" s="846"/>
      <c r="BM59" s="32"/>
    </row>
    <row r="60" spans="2:65" ht="7.9" customHeight="1">
      <c r="B60" s="9"/>
      <c r="C60" s="517"/>
      <c r="D60" s="517"/>
      <c r="E60" s="517"/>
      <c r="F60" s="517"/>
      <c r="G60" s="517"/>
      <c r="H60" s="517"/>
      <c r="I60" s="517"/>
      <c r="J60" s="517"/>
      <c r="K60" s="517"/>
      <c r="L60" s="517"/>
      <c r="M60" s="517"/>
      <c r="N60" s="522"/>
      <c r="O60" s="844"/>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c r="AN60" s="845"/>
      <c r="AO60" s="845"/>
      <c r="AP60" s="845"/>
      <c r="AQ60" s="845"/>
      <c r="AR60" s="845"/>
      <c r="AS60" s="845"/>
      <c r="AT60" s="845"/>
      <c r="AU60" s="845"/>
      <c r="AV60" s="845"/>
      <c r="AW60" s="845"/>
      <c r="AX60" s="845"/>
      <c r="AY60" s="845"/>
      <c r="AZ60" s="845"/>
      <c r="BA60" s="845"/>
      <c r="BB60" s="845"/>
      <c r="BC60" s="845"/>
      <c r="BD60" s="845"/>
      <c r="BE60" s="845"/>
      <c r="BF60" s="845"/>
      <c r="BG60" s="845"/>
      <c r="BH60" s="845"/>
      <c r="BI60" s="845"/>
      <c r="BJ60" s="845"/>
      <c r="BK60" s="845"/>
      <c r="BL60" s="846"/>
      <c r="BM60" s="32"/>
    </row>
    <row r="61" spans="2:65" ht="7.9" customHeight="1">
      <c r="B61" s="9"/>
      <c r="C61" s="517"/>
      <c r="D61" s="517"/>
      <c r="E61" s="517"/>
      <c r="F61" s="517"/>
      <c r="G61" s="517"/>
      <c r="H61" s="517"/>
      <c r="I61" s="517"/>
      <c r="J61" s="517"/>
      <c r="K61" s="517"/>
      <c r="L61" s="517"/>
      <c r="M61" s="517"/>
      <c r="N61" s="522"/>
      <c r="O61" s="844"/>
      <c r="P61" s="845"/>
      <c r="Q61" s="845"/>
      <c r="R61" s="845"/>
      <c r="S61" s="845"/>
      <c r="T61" s="845"/>
      <c r="U61" s="845"/>
      <c r="V61" s="845"/>
      <c r="W61" s="845"/>
      <c r="X61" s="845"/>
      <c r="Y61" s="845"/>
      <c r="Z61" s="845"/>
      <c r="AA61" s="845"/>
      <c r="AB61" s="845"/>
      <c r="AC61" s="845"/>
      <c r="AD61" s="845"/>
      <c r="AE61" s="845"/>
      <c r="AF61" s="845"/>
      <c r="AG61" s="845"/>
      <c r="AH61" s="845"/>
      <c r="AI61" s="845"/>
      <c r="AJ61" s="845"/>
      <c r="AK61" s="845"/>
      <c r="AL61" s="845"/>
      <c r="AM61" s="845"/>
      <c r="AN61" s="845"/>
      <c r="AO61" s="845"/>
      <c r="AP61" s="845"/>
      <c r="AQ61" s="845"/>
      <c r="AR61" s="845"/>
      <c r="AS61" s="845"/>
      <c r="AT61" s="845"/>
      <c r="AU61" s="845"/>
      <c r="AV61" s="845"/>
      <c r="AW61" s="845"/>
      <c r="AX61" s="845"/>
      <c r="AY61" s="845"/>
      <c r="AZ61" s="845"/>
      <c r="BA61" s="845"/>
      <c r="BB61" s="845"/>
      <c r="BC61" s="845"/>
      <c r="BD61" s="845"/>
      <c r="BE61" s="845"/>
      <c r="BF61" s="845"/>
      <c r="BG61" s="845"/>
      <c r="BH61" s="845"/>
      <c r="BI61" s="845"/>
      <c r="BJ61" s="845"/>
      <c r="BK61" s="845"/>
      <c r="BL61" s="846"/>
    </row>
    <row r="62" spans="2:65" ht="7.9" customHeight="1">
      <c r="B62" s="9"/>
      <c r="C62" s="517"/>
      <c r="D62" s="517"/>
      <c r="E62" s="517"/>
      <c r="F62" s="517"/>
      <c r="G62" s="517"/>
      <c r="H62" s="517"/>
      <c r="I62" s="517"/>
      <c r="J62" s="517"/>
      <c r="K62" s="517"/>
      <c r="L62" s="517"/>
      <c r="M62" s="517"/>
      <c r="N62" s="522"/>
      <c r="O62" s="844"/>
      <c r="P62" s="845"/>
      <c r="Q62" s="845"/>
      <c r="R62" s="845"/>
      <c r="S62" s="845"/>
      <c r="T62" s="845"/>
      <c r="U62" s="845"/>
      <c r="V62" s="845"/>
      <c r="W62" s="845"/>
      <c r="X62" s="845"/>
      <c r="Y62" s="845"/>
      <c r="Z62" s="845"/>
      <c r="AA62" s="845"/>
      <c r="AB62" s="845"/>
      <c r="AC62" s="845"/>
      <c r="AD62" s="845"/>
      <c r="AE62" s="845"/>
      <c r="AF62" s="845"/>
      <c r="AG62" s="845"/>
      <c r="AH62" s="845"/>
      <c r="AI62" s="845"/>
      <c r="AJ62" s="845"/>
      <c r="AK62" s="845"/>
      <c r="AL62" s="845"/>
      <c r="AM62" s="845"/>
      <c r="AN62" s="845"/>
      <c r="AO62" s="845"/>
      <c r="AP62" s="845"/>
      <c r="AQ62" s="845"/>
      <c r="AR62" s="845"/>
      <c r="AS62" s="845"/>
      <c r="AT62" s="845"/>
      <c r="AU62" s="845"/>
      <c r="AV62" s="845"/>
      <c r="AW62" s="845"/>
      <c r="AX62" s="845"/>
      <c r="AY62" s="845"/>
      <c r="AZ62" s="845"/>
      <c r="BA62" s="845"/>
      <c r="BB62" s="845"/>
      <c r="BC62" s="845"/>
      <c r="BD62" s="845"/>
      <c r="BE62" s="845"/>
      <c r="BF62" s="845"/>
      <c r="BG62" s="845"/>
      <c r="BH62" s="845"/>
      <c r="BI62" s="845"/>
      <c r="BJ62" s="845"/>
      <c r="BK62" s="845"/>
      <c r="BL62" s="846"/>
    </row>
    <row r="63" spans="2:65" ht="7.9" customHeight="1">
      <c r="B63" s="23"/>
      <c r="C63" s="24"/>
      <c r="D63" s="24"/>
      <c r="E63" s="24"/>
      <c r="F63" s="24"/>
      <c r="G63" s="24"/>
      <c r="H63" s="24"/>
      <c r="I63" s="24"/>
      <c r="J63" s="24"/>
      <c r="K63" s="24"/>
      <c r="L63" s="24"/>
      <c r="M63" s="24"/>
      <c r="N63" s="25"/>
      <c r="O63" s="847"/>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48"/>
      <c r="AM63" s="848"/>
      <c r="AN63" s="848"/>
      <c r="AO63" s="848"/>
      <c r="AP63" s="848"/>
      <c r="AQ63" s="848"/>
      <c r="AR63" s="848"/>
      <c r="AS63" s="848"/>
      <c r="AT63" s="848"/>
      <c r="AU63" s="848"/>
      <c r="AV63" s="848"/>
      <c r="AW63" s="848"/>
      <c r="AX63" s="848"/>
      <c r="AY63" s="848"/>
      <c r="AZ63" s="848"/>
      <c r="BA63" s="848"/>
      <c r="BB63" s="848"/>
      <c r="BC63" s="848"/>
      <c r="BD63" s="848"/>
      <c r="BE63" s="848"/>
      <c r="BF63" s="848"/>
      <c r="BG63" s="848"/>
      <c r="BH63" s="848"/>
      <c r="BI63" s="848"/>
      <c r="BJ63" s="848"/>
      <c r="BK63" s="848"/>
      <c r="BL63" s="849"/>
    </row>
    <row r="64" spans="2:65" ht="7.9" customHeight="1">
      <c r="B64" s="28"/>
      <c r="C64" s="26"/>
      <c r="D64" s="26"/>
      <c r="E64" s="26"/>
      <c r="F64" s="26"/>
      <c r="G64" s="26"/>
      <c r="H64" s="26"/>
      <c r="I64" s="26"/>
      <c r="J64" s="26"/>
      <c r="K64" s="26"/>
      <c r="L64" s="26"/>
      <c r="M64" s="26"/>
      <c r="N64" s="27"/>
      <c r="O64" s="841">
        <f>補助金交付申請入力シート!B39</f>
        <v>0</v>
      </c>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2"/>
      <c r="AY64" s="842"/>
      <c r="AZ64" s="842"/>
      <c r="BA64" s="842"/>
      <c r="BB64" s="842"/>
      <c r="BC64" s="842"/>
      <c r="BD64" s="842"/>
      <c r="BE64" s="842"/>
      <c r="BF64" s="842"/>
      <c r="BG64" s="842"/>
      <c r="BH64" s="842"/>
      <c r="BI64" s="842"/>
      <c r="BJ64" s="842"/>
      <c r="BK64" s="842"/>
      <c r="BL64" s="843"/>
    </row>
    <row r="65" spans="2:65" ht="7.9" customHeight="1">
      <c r="B65" s="22"/>
      <c r="N65" s="21"/>
      <c r="O65" s="844"/>
      <c r="P65" s="845"/>
      <c r="Q65" s="845"/>
      <c r="R65" s="845"/>
      <c r="S65" s="845"/>
      <c r="T65" s="845"/>
      <c r="U65" s="845"/>
      <c r="V65" s="845"/>
      <c r="W65" s="845"/>
      <c r="X65" s="845"/>
      <c r="Y65" s="845"/>
      <c r="Z65" s="845"/>
      <c r="AA65" s="845"/>
      <c r="AB65" s="845"/>
      <c r="AC65" s="845"/>
      <c r="AD65" s="845"/>
      <c r="AE65" s="845"/>
      <c r="AF65" s="845"/>
      <c r="AG65" s="845"/>
      <c r="AH65" s="845"/>
      <c r="AI65" s="845"/>
      <c r="AJ65" s="845"/>
      <c r="AK65" s="845"/>
      <c r="AL65" s="845"/>
      <c r="AM65" s="845"/>
      <c r="AN65" s="845"/>
      <c r="AO65" s="845"/>
      <c r="AP65" s="845"/>
      <c r="AQ65" s="845"/>
      <c r="AR65" s="845"/>
      <c r="AS65" s="845"/>
      <c r="AT65" s="845"/>
      <c r="AU65" s="845"/>
      <c r="AV65" s="845"/>
      <c r="AW65" s="845"/>
      <c r="AX65" s="845"/>
      <c r="AY65" s="845"/>
      <c r="AZ65" s="845"/>
      <c r="BA65" s="845"/>
      <c r="BB65" s="845"/>
      <c r="BC65" s="845"/>
      <c r="BD65" s="845"/>
      <c r="BE65" s="845"/>
      <c r="BF65" s="845"/>
      <c r="BG65" s="845"/>
      <c r="BH65" s="845"/>
      <c r="BI65" s="845"/>
      <c r="BJ65" s="845"/>
      <c r="BK65" s="845"/>
      <c r="BL65" s="846"/>
      <c r="BM65" s="5"/>
    </row>
    <row r="66" spans="2:65" ht="7.9" customHeight="1">
      <c r="B66" s="22"/>
      <c r="C66" s="5"/>
      <c r="D66" s="5"/>
      <c r="E66" s="5"/>
      <c r="F66" s="5"/>
      <c r="H66" s="5"/>
      <c r="I66" s="5"/>
      <c r="J66" s="5"/>
      <c r="K66" s="5"/>
      <c r="L66" s="5"/>
      <c r="M66" s="5"/>
      <c r="N66" s="6"/>
      <c r="O66" s="844"/>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845"/>
      <c r="AM66" s="845"/>
      <c r="AN66" s="845"/>
      <c r="AO66" s="845"/>
      <c r="AP66" s="845"/>
      <c r="AQ66" s="845"/>
      <c r="AR66" s="845"/>
      <c r="AS66" s="845"/>
      <c r="AT66" s="845"/>
      <c r="AU66" s="845"/>
      <c r="AV66" s="845"/>
      <c r="AW66" s="845"/>
      <c r="AX66" s="845"/>
      <c r="AY66" s="845"/>
      <c r="AZ66" s="845"/>
      <c r="BA66" s="845"/>
      <c r="BB66" s="845"/>
      <c r="BC66" s="845"/>
      <c r="BD66" s="845"/>
      <c r="BE66" s="845"/>
      <c r="BF66" s="845"/>
      <c r="BG66" s="845"/>
      <c r="BH66" s="845"/>
      <c r="BI66" s="845"/>
      <c r="BJ66" s="845"/>
      <c r="BK66" s="845"/>
      <c r="BL66" s="846"/>
      <c r="BM66" s="5"/>
    </row>
    <row r="67" spans="2:65" ht="7.9" customHeight="1">
      <c r="B67" s="9"/>
      <c r="C67" s="5"/>
      <c r="D67" s="5"/>
      <c r="E67" s="5"/>
      <c r="F67" s="5"/>
      <c r="G67" s="5"/>
      <c r="H67" s="5"/>
      <c r="I67" s="5"/>
      <c r="J67" s="5"/>
      <c r="K67" s="5"/>
      <c r="L67" s="5"/>
      <c r="M67" s="5"/>
      <c r="N67" s="6"/>
      <c r="O67" s="844"/>
      <c r="P67" s="845"/>
      <c r="Q67" s="845"/>
      <c r="R67" s="845"/>
      <c r="S67" s="845"/>
      <c r="T67" s="845"/>
      <c r="U67" s="845"/>
      <c r="V67" s="845"/>
      <c r="W67" s="845"/>
      <c r="X67" s="845"/>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5"/>
      <c r="AX67" s="845"/>
      <c r="AY67" s="845"/>
      <c r="AZ67" s="845"/>
      <c r="BA67" s="845"/>
      <c r="BB67" s="845"/>
      <c r="BC67" s="845"/>
      <c r="BD67" s="845"/>
      <c r="BE67" s="845"/>
      <c r="BF67" s="845"/>
      <c r="BG67" s="845"/>
      <c r="BH67" s="845"/>
      <c r="BI67" s="845"/>
      <c r="BJ67" s="845"/>
      <c r="BK67" s="845"/>
      <c r="BL67" s="846"/>
      <c r="BM67" s="5"/>
    </row>
    <row r="68" spans="2:65" ht="7.9" customHeight="1">
      <c r="B68" s="9"/>
      <c r="C68" s="5"/>
      <c r="D68" s="739" t="s">
        <v>32</v>
      </c>
      <c r="E68" s="739"/>
      <c r="F68" s="739"/>
      <c r="G68" s="739"/>
      <c r="H68" s="739"/>
      <c r="I68" s="739"/>
      <c r="J68" s="739"/>
      <c r="K68" s="739"/>
      <c r="L68" s="739"/>
      <c r="M68" s="739"/>
      <c r="N68" s="6"/>
      <c r="O68" s="844"/>
      <c r="P68" s="845"/>
      <c r="Q68" s="845"/>
      <c r="R68" s="845"/>
      <c r="S68" s="845"/>
      <c r="T68" s="845"/>
      <c r="U68" s="845"/>
      <c r="V68" s="845"/>
      <c r="W68" s="845"/>
      <c r="X68" s="845"/>
      <c r="Y68" s="845"/>
      <c r="Z68" s="845"/>
      <c r="AA68" s="845"/>
      <c r="AB68" s="845"/>
      <c r="AC68" s="845"/>
      <c r="AD68" s="845"/>
      <c r="AE68" s="845"/>
      <c r="AF68" s="845"/>
      <c r="AG68" s="845"/>
      <c r="AH68" s="845"/>
      <c r="AI68" s="845"/>
      <c r="AJ68" s="845"/>
      <c r="AK68" s="845"/>
      <c r="AL68" s="845"/>
      <c r="AM68" s="845"/>
      <c r="AN68" s="845"/>
      <c r="AO68" s="845"/>
      <c r="AP68" s="845"/>
      <c r="AQ68" s="845"/>
      <c r="AR68" s="845"/>
      <c r="AS68" s="845"/>
      <c r="AT68" s="845"/>
      <c r="AU68" s="845"/>
      <c r="AV68" s="845"/>
      <c r="AW68" s="845"/>
      <c r="AX68" s="845"/>
      <c r="AY68" s="845"/>
      <c r="AZ68" s="845"/>
      <c r="BA68" s="845"/>
      <c r="BB68" s="845"/>
      <c r="BC68" s="845"/>
      <c r="BD68" s="845"/>
      <c r="BE68" s="845"/>
      <c r="BF68" s="845"/>
      <c r="BG68" s="845"/>
      <c r="BH68" s="845"/>
      <c r="BI68" s="845"/>
      <c r="BJ68" s="845"/>
      <c r="BK68" s="845"/>
      <c r="BL68" s="846"/>
    </row>
    <row r="69" spans="2:65" ht="7.9" customHeight="1">
      <c r="B69" s="22"/>
      <c r="C69" s="517"/>
      <c r="D69" s="739"/>
      <c r="E69" s="739"/>
      <c r="F69" s="739"/>
      <c r="G69" s="739"/>
      <c r="H69" s="739"/>
      <c r="I69" s="739"/>
      <c r="J69" s="739"/>
      <c r="K69" s="739"/>
      <c r="L69" s="739"/>
      <c r="M69" s="739"/>
      <c r="N69" s="522"/>
      <c r="O69" s="844"/>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5"/>
      <c r="AX69" s="845"/>
      <c r="AY69" s="845"/>
      <c r="AZ69" s="845"/>
      <c r="BA69" s="845"/>
      <c r="BB69" s="845"/>
      <c r="BC69" s="845"/>
      <c r="BD69" s="845"/>
      <c r="BE69" s="845"/>
      <c r="BF69" s="845"/>
      <c r="BG69" s="845"/>
      <c r="BH69" s="845"/>
      <c r="BI69" s="845"/>
      <c r="BJ69" s="845"/>
      <c r="BK69" s="845"/>
      <c r="BL69" s="846"/>
      <c r="BM69" s="5"/>
    </row>
    <row r="70" spans="2:65" ht="7.9" customHeight="1">
      <c r="B70" s="22"/>
      <c r="C70" s="517"/>
      <c r="D70" s="517"/>
      <c r="E70" s="517"/>
      <c r="F70" s="517"/>
      <c r="G70" s="517"/>
      <c r="H70" s="517"/>
      <c r="I70" s="517"/>
      <c r="J70" s="517"/>
      <c r="K70" s="517"/>
      <c r="L70" s="517"/>
      <c r="M70" s="517"/>
      <c r="N70" s="522"/>
      <c r="O70" s="844"/>
      <c r="P70" s="845"/>
      <c r="Q70" s="845"/>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845"/>
      <c r="AO70" s="845"/>
      <c r="AP70" s="845"/>
      <c r="AQ70" s="845"/>
      <c r="AR70" s="845"/>
      <c r="AS70" s="845"/>
      <c r="AT70" s="845"/>
      <c r="AU70" s="845"/>
      <c r="AV70" s="845"/>
      <c r="AW70" s="845"/>
      <c r="AX70" s="845"/>
      <c r="AY70" s="845"/>
      <c r="AZ70" s="845"/>
      <c r="BA70" s="845"/>
      <c r="BB70" s="845"/>
      <c r="BC70" s="845"/>
      <c r="BD70" s="845"/>
      <c r="BE70" s="845"/>
      <c r="BF70" s="845"/>
      <c r="BG70" s="845"/>
      <c r="BH70" s="845"/>
      <c r="BI70" s="845"/>
      <c r="BJ70" s="845"/>
      <c r="BK70" s="845"/>
      <c r="BL70" s="846"/>
      <c r="BM70" s="5"/>
    </row>
    <row r="71" spans="2:65" ht="7.9" customHeight="1">
      <c r="B71" s="22"/>
      <c r="C71" s="517"/>
      <c r="D71" s="517"/>
      <c r="E71" s="517"/>
      <c r="F71" s="517"/>
      <c r="G71" s="517"/>
      <c r="H71" s="517"/>
      <c r="I71" s="517"/>
      <c r="J71" s="517"/>
      <c r="K71" s="517"/>
      <c r="L71" s="517"/>
      <c r="M71" s="517"/>
      <c r="N71" s="522"/>
      <c r="O71" s="844"/>
      <c r="P71" s="845"/>
      <c r="Q71" s="845"/>
      <c r="R71" s="845"/>
      <c r="S71" s="845"/>
      <c r="T71" s="845"/>
      <c r="U71" s="845"/>
      <c r="V71" s="845"/>
      <c r="W71" s="845"/>
      <c r="X71" s="845"/>
      <c r="Y71" s="845"/>
      <c r="Z71" s="845"/>
      <c r="AA71" s="845"/>
      <c r="AB71" s="845"/>
      <c r="AC71" s="845"/>
      <c r="AD71" s="845"/>
      <c r="AE71" s="845"/>
      <c r="AF71" s="845"/>
      <c r="AG71" s="845"/>
      <c r="AH71" s="845"/>
      <c r="AI71" s="845"/>
      <c r="AJ71" s="845"/>
      <c r="AK71" s="845"/>
      <c r="AL71" s="845"/>
      <c r="AM71" s="845"/>
      <c r="AN71" s="845"/>
      <c r="AO71" s="845"/>
      <c r="AP71" s="845"/>
      <c r="AQ71" s="845"/>
      <c r="AR71" s="845"/>
      <c r="AS71" s="845"/>
      <c r="AT71" s="845"/>
      <c r="AU71" s="845"/>
      <c r="AV71" s="845"/>
      <c r="AW71" s="845"/>
      <c r="AX71" s="845"/>
      <c r="AY71" s="845"/>
      <c r="AZ71" s="845"/>
      <c r="BA71" s="845"/>
      <c r="BB71" s="845"/>
      <c r="BC71" s="845"/>
      <c r="BD71" s="845"/>
      <c r="BE71" s="845"/>
      <c r="BF71" s="845"/>
      <c r="BG71" s="845"/>
      <c r="BH71" s="845"/>
      <c r="BI71" s="845"/>
      <c r="BJ71" s="845"/>
      <c r="BK71" s="845"/>
      <c r="BL71" s="846"/>
      <c r="BM71" s="5"/>
    </row>
    <row r="72" spans="2:65" ht="7.9" customHeight="1">
      <c r="B72" s="22"/>
      <c r="C72" s="517"/>
      <c r="D72" s="517"/>
      <c r="E72" s="517"/>
      <c r="F72" s="517"/>
      <c r="G72" s="517"/>
      <c r="H72" s="517"/>
      <c r="I72" s="517"/>
      <c r="J72" s="517"/>
      <c r="K72" s="517"/>
      <c r="L72" s="517"/>
      <c r="M72" s="517"/>
      <c r="N72" s="522"/>
      <c r="O72" s="844"/>
      <c r="P72" s="845"/>
      <c r="Q72" s="845"/>
      <c r="R72" s="845"/>
      <c r="S72" s="845"/>
      <c r="T72" s="845"/>
      <c r="U72" s="845"/>
      <c r="V72" s="845"/>
      <c r="W72" s="845"/>
      <c r="X72" s="845"/>
      <c r="Y72" s="845"/>
      <c r="Z72" s="845"/>
      <c r="AA72" s="845"/>
      <c r="AB72" s="845"/>
      <c r="AC72" s="845"/>
      <c r="AD72" s="845"/>
      <c r="AE72" s="845"/>
      <c r="AF72" s="845"/>
      <c r="AG72" s="845"/>
      <c r="AH72" s="845"/>
      <c r="AI72" s="845"/>
      <c r="AJ72" s="845"/>
      <c r="AK72" s="845"/>
      <c r="AL72" s="845"/>
      <c r="AM72" s="845"/>
      <c r="AN72" s="845"/>
      <c r="AO72" s="845"/>
      <c r="AP72" s="845"/>
      <c r="AQ72" s="845"/>
      <c r="AR72" s="845"/>
      <c r="AS72" s="845"/>
      <c r="AT72" s="845"/>
      <c r="AU72" s="845"/>
      <c r="AV72" s="845"/>
      <c r="AW72" s="845"/>
      <c r="AX72" s="845"/>
      <c r="AY72" s="845"/>
      <c r="AZ72" s="845"/>
      <c r="BA72" s="845"/>
      <c r="BB72" s="845"/>
      <c r="BC72" s="845"/>
      <c r="BD72" s="845"/>
      <c r="BE72" s="845"/>
      <c r="BF72" s="845"/>
      <c r="BG72" s="845"/>
      <c r="BH72" s="845"/>
      <c r="BI72" s="845"/>
      <c r="BJ72" s="845"/>
      <c r="BK72" s="845"/>
      <c r="BL72" s="846"/>
      <c r="BM72" s="5"/>
    </row>
    <row r="73" spans="2:65" ht="7.9" customHeight="1">
      <c r="B73" s="23"/>
      <c r="C73" s="518"/>
      <c r="D73" s="518"/>
      <c r="E73" s="518"/>
      <c r="F73" s="518"/>
      <c r="G73" s="518"/>
      <c r="H73" s="518"/>
      <c r="I73" s="518"/>
      <c r="J73" s="518"/>
      <c r="K73" s="518"/>
      <c r="L73" s="518"/>
      <c r="M73" s="518"/>
      <c r="N73" s="523"/>
      <c r="O73" s="847"/>
      <c r="P73" s="848"/>
      <c r="Q73" s="848"/>
      <c r="R73" s="848"/>
      <c r="S73" s="848"/>
      <c r="T73" s="848"/>
      <c r="U73" s="848"/>
      <c r="V73" s="848"/>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c r="AT73" s="848"/>
      <c r="AU73" s="848"/>
      <c r="AV73" s="848"/>
      <c r="AW73" s="848"/>
      <c r="AX73" s="848"/>
      <c r="AY73" s="848"/>
      <c r="AZ73" s="848"/>
      <c r="BA73" s="848"/>
      <c r="BB73" s="848"/>
      <c r="BC73" s="848"/>
      <c r="BD73" s="848"/>
      <c r="BE73" s="848"/>
      <c r="BF73" s="848"/>
      <c r="BG73" s="848"/>
      <c r="BH73" s="848"/>
      <c r="BI73" s="848"/>
      <c r="BJ73" s="848"/>
      <c r="BK73" s="848"/>
      <c r="BL73" s="849"/>
      <c r="BM73" s="5"/>
    </row>
    <row r="74" spans="2:65" ht="7.9" customHeight="1">
      <c r="C74" s="517"/>
      <c r="D74" s="517"/>
      <c r="E74" s="517"/>
      <c r="F74" s="517"/>
      <c r="G74" s="517"/>
      <c r="H74" s="517"/>
      <c r="I74" s="517"/>
      <c r="J74" s="517"/>
      <c r="K74" s="517"/>
      <c r="L74" s="517"/>
      <c r="M74" s="517"/>
      <c r="N74" s="517"/>
      <c r="O74" s="517"/>
      <c r="P74" s="517"/>
      <c r="Q74" s="517"/>
      <c r="R74" s="517"/>
      <c r="S74" s="517"/>
      <c r="T74" s="517"/>
      <c r="U74" s="517"/>
      <c r="V74" s="5"/>
      <c r="W74" s="5"/>
      <c r="X74" s="517"/>
      <c r="Y74" s="517"/>
      <c r="Z74" s="517"/>
      <c r="AA74" s="517"/>
      <c r="AB74" s="517"/>
      <c r="AC74" s="517"/>
      <c r="AD74" s="517"/>
      <c r="AE74" s="517"/>
      <c r="AF74" s="517"/>
      <c r="AG74" s="517"/>
      <c r="AH74" s="517"/>
      <c r="AI74" s="517"/>
      <c r="AJ74" s="517"/>
      <c r="AK74" s="517"/>
      <c r="AL74" s="517"/>
      <c r="AM74" s="517"/>
      <c r="AN74" s="517"/>
      <c r="AO74" s="517"/>
      <c r="AP74" s="517"/>
      <c r="AQ74" s="5"/>
      <c r="AR74" s="5"/>
      <c r="AS74" s="517"/>
      <c r="AT74" s="517"/>
      <c r="AU74" s="517"/>
      <c r="AV74" s="517"/>
      <c r="AW74" s="517"/>
      <c r="AX74" s="517"/>
      <c r="AY74" s="517"/>
      <c r="AZ74" s="517"/>
      <c r="BA74" s="517"/>
      <c r="BB74" s="517"/>
      <c r="BC74" s="517"/>
      <c r="BD74" s="517"/>
      <c r="BE74" s="517"/>
      <c r="BF74" s="517"/>
      <c r="BG74" s="517"/>
      <c r="BH74" s="517"/>
      <c r="BI74" s="517"/>
      <c r="BJ74" s="517"/>
      <c r="BM74" s="5"/>
    </row>
    <row r="75" spans="2:65" ht="7.9" customHeight="1">
      <c r="B75" s="735" t="s">
        <v>587</v>
      </c>
      <c r="C75" s="735"/>
      <c r="D75" s="735"/>
      <c r="E75" s="735"/>
      <c r="F75" s="735"/>
      <c r="G75" s="735"/>
      <c r="H75" s="735"/>
      <c r="I75" s="735"/>
      <c r="J75" s="735"/>
      <c r="K75" s="735"/>
      <c r="L75" s="735"/>
      <c r="M75" s="735"/>
      <c r="N75" s="735"/>
      <c r="O75" s="735"/>
      <c r="P75" s="735"/>
      <c r="Q75" s="735"/>
      <c r="R75" s="735"/>
      <c r="S75" s="735"/>
      <c r="T75" s="735"/>
      <c r="U75" s="735"/>
      <c r="V75" s="735"/>
      <c r="W75" s="735"/>
      <c r="X75" s="735"/>
      <c r="Y75" s="735"/>
      <c r="Z75" s="735"/>
      <c r="AA75" s="735"/>
      <c r="AB75" s="735"/>
      <c r="AC75" s="735"/>
      <c r="AD75" s="735"/>
      <c r="AE75" s="735"/>
      <c r="AF75" s="735"/>
      <c r="AG75" s="735"/>
      <c r="AH75" s="735"/>
      <c r="AI75" s="735"/>
      <c r="AJ75" s="735"/>
      <c r="AK75" s="735"/>
      <c r="AL75" s="735"/>
      <c r="AM75" s="735"/>
      <c r="AN75" s="735"/>
      <c r="AO75" s="735"/>
      <c r="AP75" s="735"/>
      <c r="AQ75" s="735"/>
      <c r="AR75" s="735"/>
      <c r="AS75" s="735"/>
      <c r="AT75" s="735"/>
      <c r="AU75" s="735"/>
      <c r="AV75" s="735"/>
      <c r="AW75" s="735"/>
      <c r="AX75" s="735"/>
      <c r="AY75" s="735"/>
      <c r="AZ75" s="735"/>
      <c r="BA75" s="735"/>
      <c r="BB75" s="735"/>
      <c r="BC75" s="735"/>
      <c r="BD75" s="735"/>
      <c r="BE75" s="735"/>
      <c r="BF75" s="735"/>
      <c r="BG75" s="735"/>
      <c r="BH75" s="735"/>
      <c r="BI75" s="735"/>
      <c r="BJ75" s="735"/>
      <c r="BK75" s="735"/>
      <c r="BL75" s="735"/>
      <c r="BM75" s="5"/>
    </row>
    <row r="76" spans="2:65" ht="7.9" customHeight="1">
      <c r="B76" s="735"/>
      <c r="C76" s="735"/>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c r="BA76" s="735"/>
      <c r="BB76" s="735"/>
      <c r="BC76" s="735"/>
      <c r="BD76" s="735"/>
      <c r="BE76" s="735"/>
      <c r="BF76" s="735"/>
      <c r="BG76" s="735"/>
      <c r="BH76" s="735"/>
      <c r="BI76" s="735"/>
      <c r="BJ76" s="735"/>
      <c r="BK76" s="735"/>
      <c r="BL76" s="735"/>
      <c r="BM76" s="5"/>
    </row>
    <row r="77" spans="2:65" ht="7.9" customHeight="1">
      <c r="C77" s="517"/>
      <c r="D77" s="517"/>
      <c r="E77" s="517"/>
      <c r="F77" s="517"/>
      <c r="G77" s="517"/>
      <c r="H77" s="517"/>
      <c r="I77" s="517"/>
      <c r="J77" s="517"/>
      <c r="K77" s="517"/>
      <c r="L77" s="517"/>
      <c r="M77" s="517"/>
      <c r="N77" s="517"/>
      <c r="O77" s="517"/>
      <c r="P77" s="517"/>
      <c r="Q77" s="517"/>
      <c r="R77" s="517"/>
      <c r="S77" s="517"/>
      <c r="T77" s="517"/>
      <c r="U77" s="517"/>
      <c r="V77" s="5"/>
      <c r="W77" s="5"/>
      <c r="X77" s="517"/>
      <c r="Y77" s="517"/>
      <c r="Z77" s="517"/>
      <c r="AA77" s="517"/>
      <c r="AB77" s="517"/>
      <c r="AC77" s="517"/>
      <c r="AD77" s="517"/>
      <c r="AE77" s="517"/>
      <c r="AF77" s="517"/>
      <c r="AG77" s="517"/>
      <c r="AH77" s="517"/>
      <c r="AI77" s="517"/>
      <c r="AJ77" s="517"/>
      <c r="AK77" s="517"/>
      <c r="AL77" s="517"/>
      <c r="AM77" s="517"/>
      <c r="AN77" s="517"/>
      <c r="AO77" s="517"/>
      <c r="AP77" s="517"/>
      <c r="AQ77" s="5"/>
      <c r="AR77" s="5"/>
      <c r="AS77" s="517"/>
      <c r="AT77" s="517"/>
      <c r="AU77" s="517"/>
      <c r="AV77" s="517"/>
      <c r="AW77" s="517"/>
      <c r="AX77" s="517"/>
      <c r="AY77" s="517"/>
      <c r="AZ77" s="517"/>
      <c r="BA77" s="517"/>
      <c r="BB77" s="517"/>
      <c r="BC77" s="517"/>
      <c r="BD77" s="517"/>
      <c r="BE77" s="517"/>
      <c r="BF77" s="517"/>
      <c r="BG77" s="517"/>
      <c r="BH77" s="517"/>
      <c r="BI77" s="517"/>
      <c r="BJ77" s="517"/>
      <c r="BM77" s="5"/>
    </row>
    <row r="78" spans="2:65" ht="7.9" customHeight="1">
      <c r="C78" s="517"/>
      <c r="D78" s="517"/>
      <c r="E78" s="517"/>
      <c r="F78" s="517"/>
      <c r="G78" s="517"/>
      <c r="H78" s="517"/>
      <c r="I78" s="517"/>
      <c r="J78" s="517"/>
      <c r="K78" s="517"/>
      <c r="L78" s="517"/>
      <c r="M78" s="517"/>
      <c r="N78" s="517"/>
      <c r="O78" s="517"/>
      <c r="P78" s="517"/>
      <c r="Q78" s="517"/>
      <c r="R78" s="517"/>
      <c r="S78" s="517"/>
      <c r="T78" s="517"/>
      <c r="U78" s="517"/>
      <c r="V78" s="5"/>
      <c r="W78" s="5"/>
      <c r="X78" s="517"/>
      <c r="Y78" s="517"/>
      <c r="Z78" s="517"/>
      <c r="AA78" s="517"/>
      <c r="AB78" s="517"/>
      <c r="AC78" s="517"/>
      <c r="AD78" s="517"/>
      <c r="AE78" s="517"/>
      <c r="AF78" s="517"/>
      <c r="AG78" s="517"/>
      <c r="AH78" s="517"/>
      <c r="AI78" s="517"/>
      <c r="AJ78" s="517"/>
      <c r="AK78" s="517"/>
      <c r="AL78" s="517"/>
      <c r="AM78" s="517"/>
      <c r="AN78" s="517"/>
      <c r="AO78" s="517"/>
      <c r="AP78" s="517"/>
      <c r="AQ78" s="5"/>
      <c r="AR78" s="5"/>
      <c r="AS78" s="517"/>
      <c r="AT78" s="517"/>
      <c r="AU78" s="517"/>
      <c r="AV78" s="517"/>
      <c r="AW78" s="517"/>
      <c r="AX78" s="517"/>
      <c r="AY78" s="517"/>
      <c r="AZ78" s="517"/>
      <c r="BA78" s="517"/>
      <c r="BB78" s="517"/>
      <c r="BC78" s="517"/>
      <c r="BD78" s="517"/>
      <c r="BE78" s="517"/>
      <c r="BF78" s="517"/>
      <c r="BG78" s="517"/>
      <c r="BH78" s="517"/>
      <c r="BI78" s="517"/>
      <c r="BJ78" s="517"/>
      <c r="BM78" s="5"/>
    </row>
    <row r="79" spans="2:65" ht="7.9" customHeight="1">
      <c r="B79" s="735" t="s">
        <v>20</v>
      </c>
      <c r="C79" s="735"/>
      <c r="D79" s="735"/>
      <c r="E79" s="735"/>
      <c r="F79" s="735"/>
      <c r="G79" s="735"/>
      <c r="H79" s="735"/>
      <c r="I79" s="840" t="s">
        <v>579</v>
      </c>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0"/>
      <c r="BA79" s="840"/>
      <c r="BB79" s="840"/>
      <c r="BC79" s="840"/>
      <c r="BD79" s="840"/>
      <c r="BE79" s="840"/>
      <c r="BF79" s="840"/>
      <c r="BG79" s="840"/>
      <c r="BH79" s="840"/>
      <c r="BI79" s="840"/>
      <c r="BJ79" s="840"/>
      <c r="BK79" s="840"/>
      <c r="BL79" s="840"/>
      <c r="BM79" s="5"/>
    </row>
    <row r="80" spans="2:65" ht="7.9" customHeight="1">
      <c r="B80" s="735"/>
      <c r="C80" s="735"/>
      <c r="D80" s="735"/>
      <c r="E80" s="735"/>
      <c r="F80" s="735"/>
      <c r="G80" s="735"/>
      <c r="H80" s="735"/>
      <c r="I80" s="840"/>
      <c r="J80" s="840"/>
      <c r="K80" s="840"/>
      <c r="L80" s="840"/>
      <c r="M80" s="840"/>
      <c r="N80" s="840"/>
      <c r="O80" s="840"/>
      <c r="P80" s="840"/>
      <c r="Q80" s="840"/>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0"/>
      <c r="BA80" s="840"/>
      <c r="BB80" s="840"/>
      <c r="BC80" s="840"/>
      <c r="BD80" s="840"/>
      <c r="BE80" s="840"/>
      <c r="BF80" s="840"/>
      <c r="BG80" s="840"/>
      <c r="BH80" s="840"/>
      <c r="BI80" s="840"/>
      <c r="BJ80" s="840"/>
      <c r="BK80" s="840"/>
      <c r="BL80" s="840"/>
      <c r="BM80" s="31"/>
    </row>
    <row r="81" spans="1:66" ht="7.9" customHeight="1">
      <c r="C81" s="517"/>
      <c r="D81" s="517"/>
      <c r="E81" s="517"/>
      <c r="F81" s="517"/>
      <c r="G81" s="517"/>
      <c r="H81" s="517"/>
      <c r="I81" s="840" t="s">
        <v>580</v>
      </c>
      <c r="J81" s="840"/>
      <c r="K81" s="840"/>
      <c r="L81" s="840"/>
      <c r="M81" s="840"/>
      <c r="N81" s="840"/>
      <c r="O81" s="840"/>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0"/>
      <c r="BA81" s="840"/>
      <c r="BB81" s="840"/>
      <c r="BC81" s="840"/>
      <c r="BD81" s="840"/>
      <c r="BE81" s="840"/>
      <c r="BF81" s="840"/>
      <c r="BG81" s="840"/>
      <c r="BH81" s="840"/>
      <c r="BI81" s="840"/>
      <c r="BJ81" s="840"/>
      <c r="BK81" s="840"/>
      <c r="BL81" s="840"/>
      <c r="BM81" s="31"/>
    </row>
    <row r="82" spans="1:66" ht="7.9" customHeight="1">
      <c r="C82" s="517"/>
      <c r="D82" s="517"/>
      <c r="E82" s="517"/>
      <c r="F82" s="517"/>
      <c r="G82" s="517"/>
      <c r="H82" s="517"/>
      <c r="I82" s="840"/>
      <c r="J82" s="840"/>
      <c r="K82" s="840"/>
      <c r="L82" s="840"/>
      <c r="M82" s="840"/>
      <c r="N82" s="840"/>
      <c r="O82" s="840"/>
      <c r="P82" s="840"/>
      <c r="Q82" s="840"/>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0"/>
      <c r="BA82" s="840"/>
      <c r="BB82" s="840"/>
      <c r="BC82" s="840"/>
      <c r="BD82" s="840"/>
      <c r="BE82" s="840"/>
      <c r="BF82" s="840"/>
      <c r="BG82" s="840"/>
      <c r="BH82" s="840"/>
      <c r="BI82" s="840"/>
      <c r="BJ82" s="840"/>
      <c r="BK82" s="840"/>
      <c r="BL82" s="840"/>
      <c r="BM82" s="31"/>
    </row>
    <row r="83" spans="1:66" ht="7.9" customHeight="1">
      <c r="C83" s="517"/>
      <c r="D83" s="517"/>
      <c r="E83" s="517"/>
      <c r="F83" s="517"/>
      <c r="G83" s="517"/>
      <c r="H83" s="517"/>
      <c r="I83" s="517"/>
      <c r="BM83" s="5"/>
    </row>
    <row r="84" spans="1:66" ht="7.9" customHeight="1">
      <c r="BM84" s="5"/>
    </row>
    <row r="85" spans="1:66" ht="7.9" customHeight="1">
      <c r="BJ85" s="5"/>
      <c r="BK85" s="5"/>
      <c r="BM85" s="5"/>
    </row>
    <row r="86" spans="1:66" ht="7.9" customHeight="1">
      <c r="E86" s="534"/>
      <c r="F86" s="534"/>
      <c r="G86" s="534"/>
      <c r="H86" s="534"/>
      <c r="I86" s="534"/>
      <c r="BJ86" s="5"/>
      <c r="BK86" s="5"/>
    </row>
    <row r="87" spans="1:66" ht="7.9" customHeight="1">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row>
    <row r="88" spans="1:66" ht="7.9"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row>
    <row r="89" spans="1:66" ht="7.9" customHeight="1">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row>
    <row r="90" spans="1:66" ht="7.9" customHeight="1">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M90" s="30"/>
    </row>
    <row r="91" spans="1:66" ht="7.9" customHeight="1">
      <c r="BM91" s="30"/>
    </row>
    <row r="92" spans="1:66" ht="7.9"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row>
    <row r="93" spans="1:66" ht="7.9"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row>
    <row r="96" spans="1:66" ht="7.9" customHeight="1">
      <c r="B96" s="735"/>
      <c r="C96" s="735"/>
      <c r="D96" s="735"/>
      <c r="E96" s="735"/>
      <c r="F96" s="735"/>
      <c r="G96" s="735"/>
      <c r="H96" s="735"/>
      <c r="I96" s="735"/>
      <c r="J96" s="735"/>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c r="BA96" s="735"/>
      <c r="BB96" s="735"/>
      <c r="BC96" s="735"/>
      <c r="BD96" s="735"/>
      <c r="BE96" s="735"/>
      <c r="BF96" s="735"/>
      <c r="BG96" s="735"/>
      <c r="BH96" s="735"/>
      <c r="BI96" s="735"/>
      <c r="BJ96" s="735"/>
      <c r="BK96" s="735"/>
      <c r="BL96" s="735"/>
      <c r="BM96" s="735"/>
      <c r="BN96" s="735"/>
    </row>
    <row r="97" spans="2:166" ht="7.9" customHeight="1">
      <c r="B97" s="735"/>
      <c r="C97" s="735"/>
      <c r="D97" s="735"/>
      <c r="E97" s="735"/>
      <c r="F97" s="735"/>
      <c r="G97" s="735"/>
      <c r="H97" s="735"/>
      <c r="I97" s="735"/>
      <c r="J97" s="735"/>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c r="BA97" s="735"/>
      <c r="BB97" s="735"/>
      <c r="BC97" s="735"/>
      <c r="BD97" s="735"/>
      <c r="BE97" s="735"/>
      <c r="BF97" s="735"/>
      <c r="BG97" s="735"/>
      <c r="BH97" s="735"/>
      <c r="BI97" s="735"/>
      <c r="BJ97" s="735"/>
      <c r="BK97" s="735"/>
      <c r="BL97" s="735"/>
      <c r="BM97" s="735"/>
      <c r="BN97" s="735"/>
      <c r="BO97" s="16"/>
      <c r="BP97" s="16"/>
      <c r="BQ97" s="16"/>
      <c r="BR97" s="16"/>
      <c r="BS97" s="16"/>
      <c r="BT97" s="16"/>
      <c r="BU97" s="16"/>
      <c r="BV97" s="16"/>
      <c r="BW97" s="16"/>
      <c r="BX97" s="16"/>
      <c r="BY97" s="16"/>
      <c r="BZ97" s="16"/>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row>
    <row r="98" spans="2:166" ht="7.9" customHeight="1">
      <c r="BO98" s="16"/>
      <c r="BP98" s="16"/>
      <c r="BQ98" s="16"/>
      <c r="BR98" s="16"/>
      <c r="BS98" s="16"/>
      <c r="BT98" s="16"/>
      <c r="BU98" s="16"/>
      <c r="BV98" s="16"/>
      <c r="BW98" s="16"/>
      <c r="BX98" s="16"/>
      <c r="BY98" s="16"/>
      <c r="BZ98" s="16"/>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row>
    <row r="99" spans="2:166" ht="7.9" customHeight="1">
      <c r="BP99" s="16"/>
      <c r="BQ99" s="16"/>
      <c r="BR99" s="16"/>
      <c r="BS99" s="16"/>
      <c r="BT99" s="16"/>
      <c r="BU99" s="16"/>
      <c r="BV99" s="16"/>
      <c r="BW99" s="16"/>
      <c r="BX99" s="16"/>
      <c r="BY99" s="16"/>
      <c r="BZ99" s="16"/>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row>
    <row r="100" spans="2:166" ht="7.9" customHeight="1">
      <c r="BP100" s="16"/>
      <c r="BQ100" s="16"/>
      <c r="BR100" s="16"/>
      <c r="BS100" s="16"/>
      <c r="BT100" s="16"/>
      <c r="BU100" s="16"/>
      <c r="BV100" s="16"/>
      <c r="BW100" s="16"/>
      <c r="BX100" s="16"/>
      <c r="BY100" s="16"/>
      <c r="BZ100" s="16"/>
    </row>
    <row r="101" spans="2:166" ht="7.9" customHeight="1">
      <c r="BP101" s="16"/>
      <c r="BQ101" s="16"/>
      <c r="BR101" s="16"/>
      <c r="BS101" s="16"/>
      <c r="BT101" s="16"/>
      <c r="BU101" s="16"/>
      <c r="BV101" s="16"/>
      <c r="BW101" s="16"/>
      <c r="BX101" s="16"/>
      <c r="BY101" s="16"/>
      <c r="BZ101" s="16"/>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L101" s="5"/>
      <c r="DM101" s="5"/>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5"/>
      <c r="EK101" s="5"/>
      <c r="EL101" s="533"/>
      <c r="EM101" s="533"/>
      <c r="EO101" s="10"/>
      <c r="EP101" s="10"/>
      <c r="EQ101" s="10"/>
      <c r="ER101" s="10"/>
      <c r="ES101" s="10"/>
      <c r="ET101" s="10"/>
      <c r="EU101" s="10"/>
      <c r="EV101" s="10"/>
      <c r="EW101" s="10"/>
      <c r="EX101" s="10"/>
      <c r="EY101" s="10"/>
      <c r="EZ101" s="10"/>
      <c r="FA101" s="10"/>
      <c r="FB101" s="10"/>
      <c r="FC101" s="10"/>
      <c r="FD101" s="10"/>
      <c r="FE101" s="10"/>
      <c r="FF101" s="10"/>
      <c r="FG101" s="10"/>
    </row>
    <row r="102" spans="2:166" ht="7.9" customHeight="1">
      <c r="BP102" s="16"/>
      <c r="BQ102" s="16"/>
      <c r="BR102" s="16"/>
      <c r="BS102" s="16"/>
      <c r="BT102" s="16"/>
      <c r="BU102" s="16"/>
      <c r="BV102" s="16"/>
      <c r="BW102" s="16"/>
      <c r="BX102" s="16"/>
      <c r="BY102" s="16"/>
      <c r="BZ102" s="16"/>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L102" s="5"/>
      <c r="DM102" s="5"/>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5"/>
      <c r="EK102" s="5"/>
      <c r="EL102" s="533"/>
      <c r="EM102" s="533"/>
      <c r="EO102" s="10"/>
      <c r="EP102" s="10"/>
      <c r="EQ102" s="10"/>
      <c r="ER102" s="10"/>
      <c r="ES102" s="10"/>
      <c r="ET102" s="10"/>
      <c r="EU102" s="10"/>
      <c r="EV102" s="10"/>
      <c r="EW102" s="10"/>
      <c r="EX102" s="10"/>
      <c r="EY102" s="10"/>
      <c r="EZ102" s="10"/>
      <c r="FA102" s="10"/>
      <c r="FB102" s="10"/>
      <c r="FC102" s="10"/>
      <c r="FD102" s="10"/>
      <c r="FE102" s="10"/>
      <c r="FF102" s="10"/>
      <c r="FG102" s="10"/>
    </row>
    <row r="103" spans="2:166" ht="7.9" customHeight="1">
      <c r="BP103" s="16"/>
      <c r="BQ103" s="16"/>
      <c r="BR103" s="16"/>
      <c r="BS103" s="16"/>
      <c r="BT103" s="16"/>
      <c r="BU103" s="16"/>
      <c r="BV103" s="16"/>
      <c r="BW103" s="16"/>
      <c r="BX103" s="16"/>
      <c r="BY103" s="16"/>
      <c r="BZ103" s="16"/>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L103" s="5"/>
      <c r="DM103" s="5"/>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5"/>
      <c r="EK103" s="5"/>
      <c r="EL103" s="533"/>
      <c r="EM103" s="533"/>
      <c r="EO103" s="10"/>
      <c r="EP103" s="10"/>
      <c r="EQ103" s="10"/>
      <c r="ER103" s="10"/>
      <c r="ES103" s="10"/>
      <c r="ET103" s="10"/>
      <c r="EU103" s="10"/>
      <c r="EV103" s="10"/>
      <c r="EW103" s="10"/>
      <c r="EX103" s="10"/>
      <c r="EY103" s="10"/>
      <c r="EZ103" s="10"/>
      <c r="FA103" s="10"/>
      <c r="FB103" s="10"/>
      <c r="FC103" s="10"/>
      <c r="FD103" s="10"/>
      <c r="FE103" s="10"/>
      <c r="FF103" s="10"/>
      <c r="FG103" s="10"/>
    </row>
    <row r="104" spans="2:166" ht="7.9" customHeight="1">
      <c r="BP104" s="16"/>
      <c r="BQ104" s="16"/>
      <c r="BR104" s="16"/>
      <c r="BS104" s="16"/>
      <c r="BT104" s="16"/>
      <c r="BU104" s="16"/>
      <c r="BV104" s="16"/>
      <c r="BW104" s="16"/>
      <c r="BX104" s="16"/>
      <c r="BY104" s="16"/>
      <c r="BZ104" s="16"/>
      <c r="CJ104" s="5"/>
      <c r="CK104" s="5"/>
      <c r="CL104" s="5"/>
      <c r="CM104" s="5"/>
      <c r="CN104" s="5"/>
      <c r="CO104" s="5"/>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row>
    <row r="105" spans="2:166" ht="7.9" customHeight="1">
      <c r="BP105" s="16"/>
      <c r="BQ105" s="16"/>
      <c r="BR105" s="16"/>
      <c r="BS105" s="16"/>
      <c r="BT105" s="16"/>
      <c r="BU105" s="16"/>
      <c r="BV105" s="16"/>
      <c r="BW105" s="16"/>
      <c r="BX105" s="16"/>
      <c r="BY105" s="16"/>
      <c r="BZ105" s="16"/>
      <c r="CJ105" s="5"/>
      <c r="CK105" s="5"/>
      <c r="CL105" s="5"/>
      <c r="CM105" s="5"/>
      <c r="CN105" s="5"/>
      <c r="CO105" s="5"/>
      <c r="CR105" s="5"/>
      <c r="CS105" s="5"/>
      <c r="CT105" s="5"/>
      <c r="CU105" s="5"/>
      <c r="CV105" s="5"/>
      <c r="CW105" s="5"/>
      <c r="CX105" s="5"/>
      <c r="CY105" s="5"/>
      <c r="CZ105" s="5"/>
      <c r="DA105" s="5"/>
      <c r="DB105" s="5"/>
      <c r="DC105" s="5"/>
      <c r="DD105" s="1"/>
      <c r="DE105" s="33"/>
      <c r="DF105" s="34"/>
      <c r="DG105" s="34"/>
      <c r="DH105" s="34"/>
      <c r="DI105" s="34"/>
      <c r="DJ105" s="34"/>
      <c r="DK105" s="34"/>
      <c r="DL105" s="34"/>
      <c r="DM105" s="34"/>
      <c r="DN105" s="34"/>
      <c r="DO105" s="34"/>
      <c r="DP105" s="34"/>
      <c r="DQ105" s="34"/>
      <c r="DR105" s="34"/>
      <c r="DS105" s="34"/>
      <c r="DT105" s="34"/>
      <c r="DU105" s="34"/>
      <c r="DV105" s="34"/>
      <c r="DW105" s="34"/>
      <c r="DX105" s="34"/>
      <c r="DY105" s="5"/>
      <c r="DZ105" s="5"/>
      <c r="EA105" s="1"/>
      <c r="EB105" s="1"/>
      <c r="EC105" s="20"/>
      <c r="ED105" s="20"/>
      <c r="EE105" s="20"/>
      <c r="EF105" s="20"/>
      <c r="EG105" s="20"/>
      <c r="EH105" s="20"/>
      <c r="EI105" s="1"/>
      <c r="EJ105" s="1"/>
      <c r="EK105" s="5"/>
      <c r="EL105" s="533"/>
      <c r="EM105" s="533"/>
      <c r="EN105" s="10"/>
      <c r="EO105" s="10"/>
      <c r="EP105" s="10"/>
      <c r="EQ105" s="10"/>
      <c r="ER105" s="10"/>
      <c r="ES105" s="10"/>
      <c r="ET105" s="10"/>
      <c r="EU105" s="10"/>
      <c r="EV105" s="10"/>
      <c r="EW105" s="10"/>
      <c r="EX105" s="10"/>
      <c r="EY105" s="10"/>
      <c r="EZ105" s="10"/>
      <c r="FA105" s="10"/>
      <c r="FB105" s="10"/>
      <c r="FC105" s="10"/>
      <c r="FD105" s="10"/>
      <c r="FE105" s="10"/>
      <c r="FF105" s="10"/>
      <c r="FG105" s="10"/>
    </row>
    <row r="106" spans="2:166" ht="7.9" customHeight="1">
      <c r="BP106" s="16"/>
      <c r="BQ106" s="16"/>
      <c r="BR106" s="16"/>
      <c r="BS106" s="16"/>
      <c r="BT106" s="16"/>
      <c r="BU106" s="16"/>
      <c r="BV106" s="16"/>
      <c r="BW106" s="16"/>
      <c r="BX106" s="16"/>
      <c r="BY106" s="16"/>
      <c r="BZ106" s="16"/>
      <c r="CJ106" s="5"/>
      <c r="CK106" s="5"/>
      <c r="CL106" s="5"/>
      <c r="CM106" s="5"/>
      <c r="CN106" s="5"/>
      <c r="CO106" s="5"/>
      <c r="CR106" s="5"/>
      <c r="CS106" s="5"/>
      <c r="CT106" s="5"/>
      <c r="CU106" s="5"/>
      <c r="CV106" s="5"/>
      <c r="CW106" s="5"/>
      <c r="CX106" s="5"/>
      <c r="CY106" s="5"/>
      <c r="CZ106" s="5"/>
      <c r="DA106" s="5"/>
      <c r="DB106" s="5"/>
      <c r="DC106" s="5"/>
      <c r="DD106" s="1"/>
      <c r="DE106" s="34"/>
      <c r="DF106" s="34"/>
      <c r="DG106" s="34"/>
      <c r="DH106" s="34"/>
      <c r="DI106" s="34"/>
      <c r="DJ106" s="34"/>
      <c r="DK106" s="34"/>
      <c r="DL106" s="34"/>
      <c r="DM106" s="34"/>
      <c r="DN106" s="34"/>
      <c r="DO106" s="34"/>
      <c r="DP106" s="34"/>
      <c r="DQ106" s="34"/>
      <c r="DR106" s="34"/>
      <c r="DS106" s="34"/>
      <c r="DT106" s="34"/>
      <c r="DU106" s="34"/>
      <c r="DV106" s="34"/>
      <c r="DW106" s="34"/>
      <c r="DX106" s="34"/>
      <c r="DY106" s="5"/>
      <c r="DZ106" s="5"/>
      <c r="EA106" s="1"/>
      <c r="EB106" s="1"/>
      <c r="EC106" s="20"/>
      <c r="ED106" s="20"/>
      <c r="EE106" s="20"/>
      <c r="EF106" s="20"/>
      <c r="EG106" s="20"/>
      <c r="EH106" s="20"/>
      <c r="EI106" s="1"/>
      <c r="EJ106" s="1"/>
      <c r="EK106" s="5"/>
      <c r="EL106" s="533"/>
      <c r="EM106" s="533"/>
      <c r="EN106" s="10"/>
      <c r="EO106" s="10"/>
      <c r="EP106" s="10"/>
      <c r="EQ106" s="10"/>
      <c r="ER106" s="10"/>
      <c r="ES106" s="10"/>
      <c r="ET106" s="10"/>
      <c r="EU106" s="10"/>
      <c r="EV106" s="10"/>
      <c r="EW106" s="10"/>
      <c r="EX106" s="10"/>
      <c r="EY106" s="10"/>
      <c r="EZ106" s="10"/>
      <c r="FA106" s="10"/>
      <c r="FB106" s="10"/>
      <c r="FC106" s="10"/>
      <c r="FD106" s="10"/>
      <c r="FE106" s="10"/>
      <c r="FF106" s="10"/>
      <c r="FG106" s="10"/>
    </row>
    <row r="107" spans="2:166" ht="7.9" customHeight="1">
      <c r="BP107" s="16"/>
      <c r="BQ107" s="16"/>
      <c r="BR107" s="16"/>
      <c r="BS107" s="16"/>
      <c r="BT107" s="16"/>
      <c r="BU107" s="16"/>
      <c r="BV107" s="16"/>
      <c r="BW107" s="16"/>
      <c r="BX107" s="16"/>
      <c r="BY107" s="16"/>
      <c r="BZ107" s="16"/>
      <c r="CJ107" s="5"/>
      <c r="CK107" s="5"/>
      <c r="CL107" s="5"/>
      <c r="CM107" s="5"/>
      <c r="CN107" s="5"/>
      <c r="CO107" s="5"/>
      <c r="CP107" s="5"/>
      <c r="CQ107" s="5"/>
      <c r="CR107" s="5"/>
      <c r="CS107" s="5"/>
      <c r="CT107" s="5"/>
      <c r="CU107" s="5"/>
      <c r="CV107" s="5"/>
      <c r="CW107" s="5"/>
      <c r="CX107" s="5"/>
      <c r="CY107" s="5"/>
      <c r="CZ107" s="5"/>
      <c r="DA107" s="5"/>
      <c r="DB107" s="5"/>
      <c r="DC107" s="5"/>
      <c r="DD107" s="1"/>
      <c r="DE107" s="34"/>
      <c r="DF107" s="34"/>
      <c r="DG107" s="34"/>
      <c r="DH107" s="34"/>
      <c r="DI107" s="34"/>
      <c r="DJ107" s="34"/>
      <c r="DK107" s="34"/>
      <c r="DL107" s="34"/>
      <c r="DM107" s="34"/>
      <c r="DN107" s="34"/>
      <c r="DO107" s="34"/>
      <c r="DP107" s="34"/>
      <c r="DQ107" s="34"/>
      <c r="DR107" s="34"/>
      <c r="DS107" s="34"/>
      <c r="DT107" s="34"/>
      <c r="DU107" s="34"/>
      <c r="DV107" s="34"/>
      <c r="DW107" s="34"/>
      <c r="DX107" s="34"/>
      <c r="DY107" s="5"/>
      <c r="DZ107" s="5"/>
      <c r="EA107" s="1"/>
      <c r="EB107" s="1"/>
      <c r="EC107" s="20"/>
      <c r="ED107" s="20"/>
      <c r="EE107" s="20"/>
      <c r="EF107" s="20"/>
      <c r="EG107" s="20"/>
      <c r="EH107" s="20"/>
      <c r="EI107" s="1"/>
      <c r="EJ107" s="1"/>
      <c r="EK107" s="5"/>
      <c r="EL107" s="533"/>
      <c r="EM107" s="533"/>
    </row>
    <row r="108" spans="2:166" ht="7.9" customHeight="1">
      <c r="BP108" s="16"/>
      <c r="BQ108" s="16"/>
      <c r="BR108" s="16"/>
      <c r="BS108" s="16"/>
      <c r="BT108" s="16"/>
      <c r="BU108" s="16"/>
      <c r="BV108" s="16"/>
      <c r="BW108" s="16"/>
      <c r="BX108" s="16"/>
      <c r="BY108" s="16"/>
      <c r="BZ108" s="16"/>
    </row>
    <row r="109" spans="2:166" ht="7.9" customHeight="1">
      <c r="BP109" s="16"/>
      <c r="BQ109" s="16"/>
      <c r="BR109" s="16"/>
      <c r="BS109" s="16"/>
      <c r="BT109" s="16"/>
      <c r="BU109" s="16"/>
      <c r="BV109" s="16"/>
      <c r="BW109" s="16"/>
      <c r="BX109" s="16"/>
      <c r="BY109" s="16"/>
      <c r="BZ109" s="16"/>
    </row>
    <row r="110" spans="2:166" ht="7.9" customHeight="1">
      <c r="BP110" s="16"/>
      <c r="BQ110" s="16"/>
      <c r="BR110" s="16"/>
      <c r="BS110" s="16"/>
      <c r="BT110" s="16"/>
      <c r="BU110" s="16"/>
      <c r="BV110" s="16"/>
      <c r="BW110" s="16"/>
      <c r="BX110" s="16"/>
      <c r="BY110" s="16"/>
      <c r="BZ110" s="16"/>
    </row>
    <row r="111" spans="2:166" ht="7.9" customHeight="1">
      <c r="BP111" s="16"/>
      <c r="BQ111" s="16"/>
      <c r="BR111" s="16"/>
      <c r="BS111" s="16"/>
      <c r="BT111" s="16"/>
      <c r="BU111" s="16"/>
      <c r="BV111" s="16"/>
      <c r="BW111" s="16"/>
      <c r="BX111" s="16"/>
      <c r="BY111" s="16"/>
      <c r="BZ111" s="16"/>
    </row>
    <row r="112" spans="2:166" ht="7.9" customHeight="1">
      <c r="BP112" s="16"/>
      <c r="BQ112" s="16"/>
      <c r="BR112" s="16"/>
      <c r="BS112" s="16"/>
      <c r="BT112" s="16"/>
      <c r="BU112" s="16"/>
      <c r="BV112" s="16"/>
      <c r="BW112" s="16"/>
      <c r="BX112" s="16"/>
      <c r="BY112" s="16"/>
      <c r="BZ112" s="16"/>
    </row>
    <row r="113" spans="1:166" ht="7.9" customHeight="1">
      <c r="BP113" s="16"/>
      <c r="BQ113" s="16"/>
      <c r="BR113" s="16"/>
      <c r="BS113" s="16"/>
      <c r="BT113" s="16"/>
      <c r="BU113" s="16"/>
      <c r="BV113" s="16"/>
      <c r="BW113" s="16"/>
      <c r="BX113" s="16"/>
      <c r="BY113" s="16"/>
      <c r="BZ113" s="16"/>
    </row>
    <row r="114" spans="1:166" ht="7.9" customHeight="1">
      <c r="BP114" s="16"/>
      <c r="BQ114" s="16"/>
      <c r="BR114" s="16"/>
      <c r="BS114" s="16"/>
      <c r="BT114" s="16"/>
      <c r="BU114" s="16"/>
      <c r="BV114" s="16"/>
      <c r="BW114" s="16"/>
      <c r="BX114" s="16"/>
      <c r="BY114" s="16"/>
      <c r="BZ114" s="16"/>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row>
    <row r="115" spans="1:166" ht="7.9" customHeight="1">
      <c r="BP115" s="16"/>
      <c r="BQ115" s="16"/>
      <c r="BR115" s="16"/>
      <c r="BS115" s="16"/>
      <c r="BT115" s="16"/>
      <c r="BU115" s="16"/>
      <c r="BV115" s="16"/>
      <c r="BW115" s="16"/>
      <c r="BX115" s="16"/>
      <c r="BY115" s="16"/>
      <c r="BZ115" s="16"/>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row>
    <row r="116" spans="1:166" ht="7.9" customHeight="1">
      <c r="BP116" s="16"/>
      <c r="BQ116" s="16"/>
      <c r="BR116" s="16"/>
      <c r="BS116" s="16"/>
      <c r="BT116" s="16"/>
      <c r="BU116" s="16"/>
      <c r="BV116" s="16"/>
      <c r="BW116" s="16"/>
      <c r="BX116" s="16"/>
      <c r="BY116" s="16"/>
      <c r="BZ116" s="16"/>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row>
    <row r="117" spans="1:166" ht="7.9" customHeight="1">
      <c r="BP117" s="16"/>
      <c r="BQ117" s="16"/>
      <c r="BR117" s="16"/>
      <c r="BS117" s="16"/>
      <c r="BT117" s="16"/>
      <c r="BU117" s="16"/>
      <c r="BV117" s="16"/>
      <c r="BW117" s="16"/>
      <c r="BX117" s="16"/>
      <c r="BY117" s="16"/>
      <c r="BZ117" s="16"/>
    </row>
    <row r="118" spans="1:166" ht="7.9" customHeight="1">
      <c r="BP118" s="16"/>
      <c r="BQ118" s="16"/>
      <c r="BR118" s="16"/>
      <c r="BS118" s="16"/>
      <c r="BT118" s="16"/>
      <c r="BU118" s="16"/>
      <c r="BV118" s="16"/>
      <c r="BW118" s="16"/>
      <c r="BX118" s="16"/>
      <c r="BY118" s="16"/>
      <c r="BZ118" s="16"/>
      <c r="CJ118" s="31"/>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row>
    <row r="119" spans="1:166" ht="7.9" customHeight="1">
      <c r="BP119" s="16"/>
      <c r="BQ119" s="16"/>
      <c r="BR119" s="16"/>
      <c r="BS119" s="16"/>
      <c r="BT119" s="16"/>
      <c r="BU119" s="16"/>
      <c r="BV119" s="16"/>
      <c r="BW119" s="16"/>
      <c r="BX119" s="16"/>
      <c r="BY119" s="16"/>
      <c r="BZ119" s="16"/>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row>
    <row r="120" spans="1:166" ht="7.9" customHeight="1">
      <c r="BP120" s="16"/>
      <c r="BQ120" s="16"/>
      <c r="BR120" s="16"/>
      <c r="BS120" s="16"/>
      <c r="BT120" s="16"/>
      <c r="BU120" s="16"/>
      <c r="BV120" s="16"/>
      <c r="BW120" s="16"/>
      <c r="BX120" s="16"/>
      <c r="BY120" s="16"/>
      <c r="BZ120" s="16"/>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row>
    <row r="121" spans="1:166" ht="7.9" customHeight="1">
      <c r="B121" s="5"/>
      <c r="C121" s="5"/>
      <c r="D121" s="5"/>
      <c r="E121" s="5"/>
      <c r="BP121" s="5"/>
      <c r="BQ121" s="5"/>
      <c r="BR121" s="5"/>
      <c r="BS121" s="5"/>
      <c r="BT121" s="5"/>
      <c r="BU121" s="5"/>
      <c r="BV121" s="5"/>
      <c r="BW121" s="5"/>
      <c r="BX121" s="5"/>
      <c r="BY121" s="5"/>
      <c r="BZ121" s="5"/>
      <c r="CA121" s="5"/>
      <c r="CB121" s="5"/>
      <c r="CC121" s="5"/>
      <c r="CD121" s="5"/>
      <c r="CE121" s="5"/>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row>
    <row r="122" spans="1:166" ht="7.9" customHeight="1">
      <c r="A122" s="5"/>
      <c r="B122" s="5"/>
      <c r="C122" s="5"/>
      <c r="D122" s="5"/>
      <c r="E122" s="5"/>
      <c r="BP122" s="5"/>
      <c r="BQ122" s="5"/>
      <c r="BR122" s="5"/>
      <c r="BS122" s="5"/>
      <c r="BT122" s="5"/>
      <c r="BU122" s="5"/>
      <c r="BV122" s="5"/>
      <c r="BW122" s="5"/>
      <c r="BX122" s="5"/>
      <c r="BY122" s="5"/>
      <c r="BZ122" s="5"/>
      <c r="CA122" s="5"/>
      <c r="CB122" s="5"/>
      <c r="CC122" s="5"/>
      <c r="CD122" s="5"/>
      <c r="CE122" s="5"/>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row>
    <row r="123" spans="1:166" ht="7.9" customHeight="1">
      <c r="A123" s="533"/>
      <c r="B123" s="533"/>
      <c r="C123" s="533"/>
      <c r="D123" s="533"/>
      <c r="E123" s="533"/>
      <c r="BP123" s="533"/>
      <c r="BQ123" s="533"/>
      <c r="BR123" s="533"/>
      <c r="BS123" s="533"/>
      <c r="BT123" s="533"/>
      <c r="BU123" s="533"/>
      <c r="BV123" s="533"/>
      <c r="BW123" s="533"/>
      <c r="BX123" s="533"/>
      <c r="BY123" s="533"/>
      <c r="BZ123" s="533"/>
      <c r="CA123" s="533"/>
      <c r="CB123" s="533"/>
      <c r="CC123" s="533"/>
      <c r="CD123" s="533"/>
      <c r="CE123" s="533"/>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row>
    <row r="124" spans="1:166" ht="7.9" customHeight="1">
      <c r="A124" s="533"/>
      <c r="B124" s="533"/>
      <c r="C124" s="533"/>
      <c r="D124" s="533"/>
      <c r="CD124" s="533"/>
      <c r="CE124" s="533"/>
    </row>
  </sheetData>
  <mergeCells count="44">
    <mergeCell ref="A1:W2"/>
    <mergeCell ref="A6:N7"/>
    <mergeCell ref="Y8:AF9"/>
    <mergeCell ref="AI8:AP9"/>
    <mergeCell ref="BJ3:BK4"/>
    <mergeCell ref="AS3:AV4"/>
    <mergeCell ref="AW3:AY4"/>
    <mergeCell ref="AZ3:BA4"/>
    <mergeCell ref="BB3:BD4"/>
    <mergeCell ref="BE3:BF4"/>
    <mergeCell ref="BG3:BI4"/>
    <mergeCell ref="AI12:AP13"/>
    <mergeCell ref="AQ12:BM13"/>
    <mergeCell ref="AQ8:BM9"/>
    <mergeCell ref="AI10:AP11"/>
    <mergeCell ref="AQ10:BM11"/>
    <mergeCell ref="AL20:BL23"/>
    <mergeCell ref="A27:BL28"/>
    <mergeCell ref="AI16:AP17"/>
    <mergeCell ref="AQ16:BM17"/>
    <mergeCell ref="AI14:AP15"/>
    <mergeCell ref="AQ14:BM15"/>
    <mergeCell ref="A35:BL38"/>
    <mergeCell ref="AE41:AF42"/>
    <mergeCell ref="Q33:S34"/>
    <mergeCell ref="T33:AF34"/>
    <mergeCell ref="AG33:AL34"/>
    <mergeCell ref="AM33:BL34"/>
    <mergeCell ref="C33:E34"/>
    <mergeCell ref="F33:H34"/>
    <mergeCell ref="I33:J34"/>
    <mergeCell ref="K33:M34"/>
    <mergeCell ref="N33:P34"/>
    <mergeCell ref="D68:M69"/>
    <mergeCell ref="O64:BL73"/>
    <mergeCell ref="D57:M58"/>
    <mergeCell ref="O54:BL63"/>
    <mergeCell ref="D48:M49"/>
    <mergeCell ref="O44:BL53"/>
    <mergeCell ref="B96:BN97"/>
    <mergeCell ref="B79:H80"/>
    <mergeCell ref="I79:BL80"/>
    <mergeCell ref="I81:BL82"/>
    <mergeCell ref="B75:BL76"/>
  </mergeCells>
  <phoneticPr fontId="2"/>
  <pageMargins left="1.1023622047244095" right="0.85" top="1.2598425196850394" bottom="1.0629921259842521" header="0" footer="0"/>
  <pageSetup paperSize="9" orientation="portrait"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7"/>
  </sheetPr>
  <dimension ref="A1:FJ124"/>
  <sheetViews>
    <sheetView view="pageBreakPreview" zoomScaleNormal="100" zoomScaleSheetLayoutView="100" workbookViewId="0">
      <selection activeCell="AL33" sqref="AL33:BL34"/>
    </sheetView>
  </sheetViews>
  <sheetFormatPr defaultColWidth="1.25" defaultRowHeight="7.9" customHeight="1"/>
  <cols>
    <col min="1" max="16384" width="1.25" style="15"/>
  </cols>
  <sheetData>
    <row r="1" spans="1:128" ht="7.9" customHeight="1">
      <c r="A1" s="735" t="s">
        <v>581</v>
      </c>
      <c r="B1" s="735"/>
      <c r="C1" s="735"/>
      <c r="D1" s="735"/>
      <c r="E1" s="735"/>
      <c r="F1" s="735"/>
      <c r="G1" s="735"/>
      <c r="H1" s="735"/>
      <c r="I1" s="735"/>
      <c r="J1" s="735"/>
      <c r="K1" s="735"/>
      <c r="L1" s="735"/>
      <c r="M1" s="735"/>
      <c r="N1" s="735"/>
      <c r="O1" s="735"/>
      <c r="P1" s="735"/>
      <c r="Q1" s="735"/>
      <c r="R1" s="735"/>
      <c r="S1" s="735"/>
      <c r="T1" s="735"/>
      <c r="U1" s="735"/>
      <c r="V1" s="735"/>
      <c r="W1" s="735"/>
      <c r="AT1" s="5"/>
      <c r="AU1" s="5"/>
      <c r="AV1" s="5"/>
      <c r="AW1" s="5"/>
      <c r="AX1" s="5"/>
      <c r="AY1" s="5"/>
      <c r="AZ1" s="5"/>
      <c r="BA1" s="5"/>
      <c r="BB1" s="5"/>
      <c r="BC1" s="5"/>
      <c r="BD1" s="5"/>
      <c r="BE1" s="5"/>
      <c r="BF1" s="5"/>
    </row>
    <row r="2" spans="1:128" ht="7.9" customHeight="1">
      <c r="A2" s="735"/>
      <c r="B2" s="735"/>
      <c r="C2" s="735"/>
      <c r="D2" s="735"/>
      <c r="E2" s="735"/>
      <c r="F2" s="735"/>
      <c r="G2" s="735"/>
      <c r="H2" s="735"/>
      <c r="I2" s="735"/>
      <c r="J2" s="735"/>
      <c r="K2" s="735"/>
      <c r="L2" s="735"/>
      <c r="M2" s="735"/>
      <c r="N2" s="735"/>
      <c r="O2" s="735"/>
      <c r="P2" s="735"/>
      <c r="Q2" s="735"/>
      <c r="R2" s="735"/>
      <c r="S2" s="735"/>
      <c r="T2" s="735"/>
      <c r="U2" s="735"/>
      <c r="V2" s="735"/>
      <c r="W2" s="735"/>
      <c r="AT2" s="5"/>
      <c r="AU2" s="5"/>
      <c r="AV2" s="5"/>
      <c r="AW2" s="5"/>
      <c r="AX2" s="5"/>
      <c r="AY2" s="5"/>
      <c r="AZ2" s="5"/>
      <c r="BA2" s="5"/>
      <c r="BB2" s="5"/>
      <c r="BC2" s="5"/>
      <c r="BD2" s="5"/>
      <c r="BE2" s="5"/>
      <c r="BF2" s="5"/>
    </row>
    <row r="3" spans="1:128" ht="7.9" customHeight="1">
      <c r="A3" s="532"/>
      <c r="B3" s="5"/>
      <c r="C3" s="5"/>
      <c r="D3" s="5"/>
      <c r="E3" s="5"/>
      <c r="F3" s="5"/>
      <c r="G3" s="5"/>
      <c r="H3" s="5"/>
      <c r="I3" s="5"/>
      <c r="J3" s="5"/>
      <c r="K3" s="5"/>
      <c r="L3" s="5"/>
      <c r="M3" s="5"/>
      <c r="N3" s="5"/>
      <c r="O3" s="5"/>
      <c r="P3" s="5"/>
      <c r="Q3" s="5"/>
      <c r="R3" s="5"/>
      <c r="S3" s="5"/>
      <c r="T3" s="5"/>
      <c r="U3" s="5"/>
      <c r="V3" s="5"/>
      <c r="W3" s="5"/>
      <c r="AS3" s="739" t="s">
        <v>874</v>
      </c>
      <c r="AT3" s="739"/>
      <c r="AU3" s="739"/>
      <c r="AV3" s="739"/>
      <c r="AW3" s="737">
        <f>補助金交付申請入力シート!C44</f>
        <v>0</v>
      </c>
      <c r="AX3" s="737"/>
      <c r="AY3" s="737"/>
      <c r="AZ3" s="739" t="s">
        <v>2</v>
      </c>
      <c r="BA3" s="739"/>
      <c r="BB3" s="737">
        <f>補助金交付申請入力シート!E44</f>
        <v>0</v>
      </c>
      <c r="BC3" s="737"/>
      <c r="BD3" s="737"/>
      <c r="BE3" s="739" t="s">
        <v>1</v>
      </c>
      <c r="BF3" s="739"/>
      <c r="BG3" s="737">
        <f>補助金交付申請入力シート!G44</f>
        <v>0</v>
      </c>
      <c r="BH3" s="737"/>
      <c r="BI3" s="737"/>
      <c r="BJ3" s="739" t="s">
        <v>0</v>
      </c>
      <c r="BK3" s="739"/>
    </row>
    <row r="4" spans="1:128" ht="7.9" customHeight="1">
      <c r="AS4" s="739"/>
      <c r="AT4" s="739"/>
      <c r="AU4" s="739"/>
      <c r="AV4" s="739"/>
      <c r="AW4" s="737"/>
      <c r="AX4" s="737"/>
      <c r="AY4" s="737"/>
      <c r="AZ4" s="739"/>
      <c r="BA4" s="739"/>
      <c r="BB4" s="737"/>
      <c r="BC4" s="737"/>
      <c r="BD4" s="737"/>
      <c r="BE4" s="739"/>
      <c r="BF4" s="739"/>
      <c r="BG4" s="737"/>
      <c r="BH4" s="737"/>
      <c r="BI4" s="737"/>
      <c r="BJ4" s="739"/>
      <c r="BK4" s="739"/>
      <c r="BP4" s="836" t="s">
        <v>654</v>
      </c>
      <c r="BQ4" s="836"/>
      <c r="BR4" s="836"/>
      <c r="BS4" s="836"/>
      <c r="BT4" s="836"/>
      <c r="BU4" s="836"/>
      <c r="BV4" s="836"/>
      <c r="BW4" s="836"/>
      <c r="BX4" s="836"/>
      <c r="BY4" s="836"/>
      <c r="BZ4" s="836"/>
      <c r="CA4" s="836"/>
      <c r="CB4" s="836"/>
      <c r="CC4" s="836"/>
      <c r="CD4" s="836"/>
      <c r="CE4" s="836"/>
      <c r="CF4" s="836"/>
      <c r="CG4" s="836"/>
      <c r="CH4" s="836"/>
      <c r="CI4" s="836"/>
      <c r="CJ4" s="836"/>
      <c r="CK4" s="836"/>
      <c r="CL4" s="836"/>
      <c r="CM4" s="836"/>
      <c r="CN4" s="836"/>
      <c r="CO4" s="836"/>
      <c r="CP4" s="836"/>
      <c r="CQ4" s="836"/>
      <c r="CR4" s="836"/>
      <c r="CS4" s="836"/>
      <c r="CT4" s="836"/>
      <c r="CU4" s="836"/>
      <c r="CV4" s="836"/>
      <c r="CW4" s="836"/>
      <c r="CX4" s="836"/>
      <c r="CY4" s="836"/>
      <c r="CZ4" s="836"/>
      <c r="DA4" s="836"/>
      <c r="DB4" s="836"/>
      <c r="DC4" s="836"/>
      <c r="DD4" s="836"/>
      <c r="DE4" s="836"/>
      <c r="DF4" s="836"/>
      <c r="DG4" s="836"/>
      <c r="DH4" s="836"/>
      <c r="DI4" s="836"/>
      <c r="DJ4" s="836"/>
      <c r="DK4" s="836"/>
      <c r="DL4" s="836"/>
      <c r="DM4" s="836"/>
      <c r="DN4" s="836"/>
      <c r="DO4" s="836"/>
      <c r="DP4" s="836"/>
      <c r="DQ4" s="836"/>
      <c r="DR4" s="836"/>
      <c r="DS4" s="836"/>
      <c r="DT4" s="836"/>
      <c r="DU4" s="836"/>
      <c r="DV4" s="836"/>
      <c r="DW4" s="836"/>
      <c r="DX4" s="836"/>
    </row>
    <row r="5" spans="1:128" ht="7.9" customHeight="1">
      <c r="BP5" s="836"/>
      <c r="BQ5" s="836"/>
      <c r="BR5" s="836"/>
      <c r="BS5" s="836"/>
      <c r="BT5" s="836"/>
      <c r="BU5" s="836"/>
      <c r="BV5" s="836"/>
      <c r="BW5" s="836"/>
      <c r="BX5" s="836"/>
      <c r="BY5" s="836"/>
      <c r="BZ5" s="836"/>
      <c r="CA5" s="836"/>
      <c r="CB5" s="836"/>
      <c r="CC5" s="836"/>
      <c r="CD5" s="836"/>
      <c r="CE5" s="836"/>
      <c r="CF5" s="836"/>
      <c r="CG5" s="836"/>
      <c r="CH5" s="836"/>
      <c r="CI5" s="836"/>
      <c r="CJ5" s="836"/>
      <c r="CK5" s="836"/>
      <c r="CL5" s="836"/>
      <c r="CM5" s="836"/>
      <c r="CN5" s="836"/>
      <c r="CO5" s="836"/>
      <c r="CP5" s="836"/>
      <c r="CQ5" s="836"/>
      <c r="CR5" s="836"/>
      <c r="CS5" s="836"/>
      <c r="CT5" s="836"/>
      <c r="CU5" s="836"/>
      <c r="CV5" s="836"/>
      <c r="CW5" s="836"/>
      <c r="CX5" s="836"/>
      <c r="CY5" s="836"/>
      <c r="CZ5" s="836"/>
      <c r="DA5" s="836"/>
      <c r="DB5" s="836"/>
      <c r="DC5" s="836"/>
      <c r="DD5" s="836"/>
      <c r="DE5" s="836"/>
      <c r="DF5" s="836"/>
      <c r="DG5" s="836"/>
      <c r="DH5" s="836"/>
      <c r="DI5" s="836"/>
      <c r="DJ5" s="836"/>
      <c r="DK5" s="836"/>
      <c r="DL5" s="836"/>
      <c r="DM5" s="836"/>
      <c r="DN5" s="836"/>
      <c r="DO5" s="836"/>
      <c r="DP5" s="836"/>
      <c r="DQ5" s="836"/>
      <c r="DR5" s="836"/>
      <c r="DS5" s="836"/>
      <c r="DT5" s="836"/>
      <c r="DU5" s="836"/>
      <c r="DV5" s="836"/>
      <c r="DW5" s="836"/>
      <c r="DX5" s="836"/>
    </row>
    <row r="6" spans="1:128" ht="7.9" customHeight="1">
      <c r="A6" s="739" t="s">
        <v>560</v>
      </c>
      <c r="B6" s="739"/>
      <c r="C6" s="739"/>
      <c r="D6" s="739"/>
      <c r="E6" s="739"/>
      <c r="F6" s="739"/>
      <c r="G6" s="739"/>
      <c r="H6" s="739"/>
      <c r="I6" s="739"/>
      <c r="J6" s="739"/>
      <c r="K6" s="739"/>
      <c r="L6" s="739"/>
      <c r="M6" s="739"/>
      <c r="N6" s="739"/>
      <c r="BP6" s="836"/>
      <c r="BQ6" s="836"/>
      <c r="BR6" s="836"/>
      <c r="BS6" s="836"/>
      <c r="BT6" s="836"/>
      <c r="BU6" s="836"/>
      <c r="BV6" s="836"/>
      <c r="BW6" s="836"/>
      <c r="BX6" s="836"/>
      <c r="BY6" s="836"/>
      <c r="BZ6" s="836"/>
      <c r="CA6" s="836"/>
      <c r="CB6" s="836"/>
      <c r="CC6" s="836"/>
      <c r="CD6" s="836"/>
      <c r="CE6" s="836"/>
      <c r="CF6" s="836"/>
      <c r="CG6" s="836"/>
      <c r="CH6" s="836"/>
      <c r="CI6" s="836"/>
      <c r="CJ6" s="836"/>
      <c r="CK6" s="836"/>
      <c r="CL6" s="836"/>
      <c r="CM6" s="836"/>
      <c r="CN6" s="836"/>
      <c r="CO6" s="836"/>
      <c r="CP6" s="836"/>
      <c r="CQ6" s="836"/>
      <c r="CR6" s="836"/>
      <c r="CS6" s="836"/>
      <c r="CT6" s="836"/>
      <c r="CU6" s="836"/>
      <c r="CV6" s="836"/>
      <c r="CW6" s="836"/>
      <c r="CX6" s="836"/>
      <c r="CY6" s="836"/>
      <c r="CZ6" s="836"/>
      <c r="DA6" s="836"/>
      <c r="DB6" s="836"/>
      <c r="DC6" s="836"/>
      <c r="DD6" s="836"/>
      <c r="DE6" s="836"/>
      <c r="DF6" s="836"/>
      <c r="DG6" s="836"/>
      <c r="DH6" s="836"/>
      <c r="DI6" s="836"/>
      <c r="DJ6" s="836"/>
      <c r="DK6" s="836"/>
      <c r="DL6" s="836"/>
      <c r="DM6" s="836"/>
      <c r="DN6" s="836"/>
      <c r="DO6" s="836"/>
      <c r="DP6" s="836"/>
      <c r="DQ6" s="836"/>
      <c r="DR6" s="836"/>
      <c r="DS6" s="836"/>
      <c r="DT6" s="836"/>
      <c r="DU6" s="836"/>
      <c r="DV6" s="836"/>
      <c r="DW6" s="836"/>
      <c r="DX6" s="836"/>
    </row>
    <row r="7" spans="1:128" ht="7.9" customHeight="1">
      <c r="A7" s="739"/>
      <c r="B7" s="739"/>
      <c r="C7" s="739"/>
      <c r="D7" s="739"/>
      <c r="E7" s="739"/>
      <c r="F7" s="739"/>
      <c r="G7" s="739"/>
      <c r="H7" s="739"/>
      <c r="I7" s="739"/>
      <c r="J7" s="739"/>
      <c r="K7" s="739"/>
      <c r="L7" s="739"/>
      <c r="M7" s="739"/>
      <c r="N7" s="739"/>
    </row>
    <row r="8" spans="1:128" ht="7.9" customHeight="1">
      <c r="Y8" s="739" t="s">
        <v>582</v>
      </c>
      <c r="Z8" s="739"/>
      <c r="AA8" s="739"/>
      <c r="AB8" s="739"/>
      <c r="AC8" s="739"/>
      <c r="AD8" s="739"/>
      <c r="AE8" s="739"/>
      <c r="AF8" s="739"/>
      <c r="AI8" s="739" t="s">
        <v>21</v>
      </c>
      <c r="AJ8" s="739"/>
      <c r="AK8" s="739"/>
      <c r="AL8" s="739"/>
      <c r="AM8" s="739"/>
      <c r="AN8" s="739"/>
      <c r="AO8" s="739"/>
      <c r="AP8" s="739"/>
      <c r="AQ8" s="814" t="str">
        <f>CONCATENATE(補助金交付申請入力シート!C4)</f>
        <v/>
      </c>
      <c r="AR8" s="814"/>
      <c r="AS8" s="814"/>
      <c r="AT8" s="814"/>
      <c r="AU8" s="814"/>
      <c r="AV8" s="814"/>
      <c r="AW8" s="814"/>
      <c r="AX8" s="814"/>
      <c r="AY8" s="814"/>
      <c r="AZ8" s="814"/>
      <c r="BA8" s="814"/>
      <c r="BB8" s="814"/>
      <c r="BC8" s="814"/>
      <c r="BD8" s="814"/>
      <c r="BE8" s="814"/>
      <c r="BF8" s="814"/>
      <c r="BG8" s="814"/>
      <c r="BH8" s="814"/>
      <c r="BI8" s="814"/>
      <c r="BJ8" s="814"/>
      <c r="BK8" s="814"/>
      <c r="BL8" s="814"/>
      <c r="BM8" s="814"/>
      <c r="BP8" s="755" t="s">
        <v>655</v>
      </c>
      <c r="BQ8" s="755"/>
      <c r="BR8" s="755"/>
      <c r="BS8" s="755"/>
      <c r="BT8" s="755"/>
      <c r="BU8" s="755"/>
      <c r="BV8" s="755"/>
      <c r="BW8" s="755"/>
      <c r="BX8" s="755"/>
      <c r="BY8" s="755"/>
      <c r="BZ8" s="755"/>
      <c r="CA8" s="755"/>
      <c r="CB8" s="755"/>
      <c r="CC8" s="755"/>
      <c r="CD8" s="755"/>
      <c r="CE8" s="755"/>
      <c r="CF8" s="755"/>
      <c r="CG8" s="755"/>
      <c r="CH8" s="755"/>
      <c r="CI8" s="755"/>
      <c r="CJ8" s="755"/>
      <c r="CK8" s="755"/>
      <c r="CL8" s="755"/>
      <c r="CM8" s="755"/>
      <c r="CN8" s="755"/>
      <c r="CO8" s="755"/>
      <c r="CP8" s="755"/>
      <c r="CQ8" s="755"/>
      <c r="CR8" s="755"/>
      <c r="CS8" s="755"/>
      <c r="CT8" s="755"/>
      <c r="CU8" s="755"/>
      <c r="CV8" s="755"/>
      <c r="CW8" s="755"/>
      <c r="CX8" s="755"/>
      <c r="CY8" s="755"/>
      <c r="CZ8" s="755"/>
      <c r="DA8" s="755"/>
      <c r="DB8" s="755"/>
      <c r="DC8" s="755"/>
      <c r="DD8" s="755"/>
      <c r="DE8" s="755"/>
      <c r="DF8" s="755"/>
      <c r="DG8" s="755"/>
      <c r="DH8" s="755"/>
      <c r="DI8" s="755"/>
      <c r="DJ8" s="755"/>
      <c r="DK8" s="755"/>
      <c r="DL8" s="755"/>
      <c r="DM8" s="755"/>
      <c r="DN8" s="755"/>
      <c r="DO8" s="755"/>
      <c r="DP8" s="755"/>
      <c r="DQ8" s="755"/>
      <c r="DR8" s="755"/>
      <c r="DS8" s="755"/>
      <c r="DT8" s="755"/>
      <c r="DU8" s="755"/>
      <c r="DV8" s="755"/>
      <c r="DW8" s="755"/>
      <c r="DX8" s="755"/>
    </row>
    <row r="9" spans="1:128" ht="7.9" customHeight="1">
      <c r="Y9" s="739"/>
      <c r="Z9" s="739"/>
      <c r="AA9" s="739"/>
      <c r="AB9" s="739"/>
      <c r="AC9" s="739"/>
      <c r="AD9" s="739"/>
      <c r="AE9" s="739"/>
      <c r="AF9" s="739"/>
      <c r="AI9" s="739"/>
      <c r="AJ9" s="739"/>
      <c r="AK9" s="739"/>
      <c r="AL9" s="739"/>
      <c r="AM9" s="739"/>
      <c r="AN9" s="739"/>
      <c r="AO9" s="739"/>
      <c r="AP9" s="739"/>
      <c r="AQ9" s="814"/>
      <c r="AR9" s="814"/>
      <c r="AS9" s="814"/>
      <c r="AT9" s="814"/>
      <c r="AU9" s="814"/>
      <c r="AV9" s="814"/>
      <c r="AW9" s="814"/>
      <c r="AX9" s="814"/>
      <c r="AY9" s="814"/>
      <c r="AZ9" s="814"/>
      <c r="BA9" s="814"/>
      <c r="BB9" s="814"/>
      <c r="BC9" s="814"/>
      <c r="BD9" s="814"/>
      <c r="BE9" s="814"/>
      <c r="BF9" s="814"/>
      <c r="BG9" s="814"/>
      <c r="BH9" s="814"/>
      <c r="BI9" s="814"/>
      <c r="BJ9" s="814"/>
      <c r="BK9" s="814"/>
      <c r="BL9" s="814"/>
      <c r="BM9" s="814"/>
      <c r="BP9" s="755"/>
      <c r="BQ9" s="755"/>
      <c r="BR9" s="755"/>
      <c r="BS9" s="755"/>
      <c r="BT9" s="755"/>
      <c r="BU9" s="755"/>
      <c r="BV9" s="755"/>
      <c r="BW9" s="755"/>
      <c r="BX9" s="755"/>
      <c r="BY9" s="755"/>
      <c r="BZ9" s="755"/>
      <c r="CA9" s="755"/>
      <c r="CB9" s="755"/>
      <c r="CC9" s="755"/>
      <c r="CD9" s="755"/>
      <c r="CE9" s="755"/>
      <c r="CF9" s="755"/>
      <c r="CG9" s="755"/>
      <c r="CH9" s="755"/>
      <c r="CI9" s="755"/>
      <c r="CJ9" s="755"/>
      <c r="CK9" s="755"/>
      <c r="CL9" s="755"/>
      <c r="CM9" s="755"/>
      <c r="CN9" s="755"/>
      <c r="CO9" s="755"/>
      <c r="CP9" s="755"/>
      <c r="CQ9" s="755"/>
      <c r="CR9" s="755"/>
      <c r="CS9" s="755"/>
      <c r="CT9" s="755"/>
      <c r="CU9" s="755"/>
      <c r="CV9" s="755"/>
      <c r="CW9" s="755"/>
      <c r="CX9" s="755"/>
      <c r="CY9" s="755"/>
      <c r="CZ9" s="755"/>
      <c r="DA9" s="755"/>
      <c r="DB9" s="755"/>
      <c r="DC9" s="755"/>
      <c r="DD9" s="755"/>
      <c r="DE9" s="755"/>
      <c r="DF9" s="755"/>
      <c r="DG9" s="755"/>
      <c r="DH9" s="755"/>
      <c r="DI9" s="755"/>
      <c r="DJ9" s="755"/>
      <c r="DK9" s="755"/>
      <c r="DL9" s="755"/>
      <c r="DM9" s="755"/>
      <c r="DN9" s="755"/>
      <c r="DO9" s="755"/>
      <c r="DP9" s="755"/>
      <c r="DQ9" s="755"/>
      <c r="DR9" s="755"/>
      <c r="DS9" s="755"/>
      <c r="DT9" s="755"/>
      <c r="DU9" s="755"/>
      <c r="DV9" s="755"/>
      <c r="DW9" s="755"/>
      <c r="DX9" s="755"/>
    </row>
    <row r="10" spans="1:128" ht="7.9" customHeight="1">
      <c r="A10" s="5"/>
      <c r="B10" s="5"/>
      <c r="C10" s="5"/>
      <c r="D10" s="5"/>
      <c r="E10" s="5"/>
      <c r="F10" s="5"/>
      <c r="G10" s="5"/>
      <c r="H10" s="5"/>
      <c r="I10" s="5"/>
      <c r="J10" s="5"/>
      <c r="K10" s="5"/>
      <c r="L10" s="5"/>
      <c r="M10" s="5"/>
      <c r="N10" s="5"/>
      <c r="AI10" s="748" t="s">
        <v>22</v>
      </c>
      <c r="AJ10" s="748"/>
      <c r="AK10" s="748"/>
      <c r="AL10" s="748"/>
      <c r="AM10" s="748"/>
      <c r="AN10" s="748"/>
      <c r="AO10" s="748"/>
      <c r="AP10" s="748"/>
      <c r="AQ10" s="830" t="str">
        <f>CONCATENATE(補助金交付申請入力シート!C7,"　",補助金交付申請入力シート!H7)</f>
        <v>　</v>
      </c>
      <c r="AR10" s="830"/>
      <c r="AS10" s="830"/>
      <c r="AT10" s="830"/>
      <c r="AU10" s="830"/>
      <c r="AV10" s="830"/>
      <c r="AW10" s="830"/>
      <c r="AX10" s="830"/>
      <c r="AY10" s="830"/>
      <c r="AZ10" s="830"/>
      <c r="BA10" s="830"/>
      <c r="BB10" s="830"/>
      <c r="BC10" s="830"/>
      <c r="BD10" s="830"/>
      <c r="BE10" s="830"/>
      <c r="BF10" s="830"/>
      <c r="BG10" s="830"/>
      <c r="BH10" s="830"/>
      <c r="BI10" s="830"/>
      <c r="BJ10" s="830"/>
      <c r="BK10" s="830"/>
      <c r="BL10" s="830"/>
      <c r="BM10" s="830"/>
      <c r="BP10" s="755"/>
      <c r="BQ10" s="755"/>
      <c r="BR10" s="755"/>
      <c r="BS10" s="755"/>
      <c r="BT10" s="755"/>
      <c r="BU10" s="755"/>
      <c r="BV10" s="755"/>
      <c r="BW10" s="755"/>
      <c r="BX10" s="755"/>
      <c r="BY10" s="755"/>
      <c r="BZ10" s="755"/>
      <c r="CA10" s="755"/>
      <c r="CB10" s="755"/>
      <c r="CC10" s="755"/>
      <c r="CD10" s="755"/>
      <c r="CE10" s="755"/>
      <c r="CF10" s="755"/>
      <c r="CG10" s="755"/>
      <c r="CH10" s="755"/>
      <c r="CI10" s="755"/>
      <c r="CJ10" s="755"/>
      <c r="CK10" s="755"/>
      <c r="CL10" s="755"/>
      <c r="CM10" s="755"/>
      <c r="CN10" s="755"/>
      <c r="CO10" s="755"/>
      <c r="CP10" s="755"/>
      <c r="CQ10" s="755"/>
      <c r="CR10" s="755"/>
      <c r="CS10" s="755"/>
      <c r="CT10" s="755"/>
      <c r="CU10" s="755"/>
      <c r="CV10" s="755"/>
      <c r="CW10" s="755"/>
      <c r="CX10" s="755"/>
      <c r="CY10" s="755"/>
      <c r="CZ10" s="755"/>
      <c r="DA10" s="755"/>
      <c r="DB10" s="755"/>
      <c r="DC10" s="755"/>
      <c r="DD10" s="755"/>
      <c r="DE10" s="755"/>
      <c r="DF10" s="755"/>
      <c r="DG10" s="755"/>
      <c r="DH10" s="755"/>
      <c r="DI10" s="755"/>
      <c r="DJ10" s="755"/>
      <c r="DK10" s="755"/>
      <c r="DL10" s="755"/>
      <c r="DM10" s="755"/>
      <c r="DN10" s="755"/>
      <c r="DO10" s="755"/>
      <c r="DP10" s="755"/>
      <c r="DQ10" s="755"/>
      <c r="DR10" s="755"/>
      <c r="DS10" s="755"/>
      <c r="DT10" s="755"/>
      <c r="DU10" s="755"/>
      <c r="DV10" s="755"/>
      <c r="DW10" s="755"/>
      <c r="DX10" s="755"/>
    </row>
    <row r="11" spans="1:128" ht="7.9" customHeight="1">
      <c r="AI11" s="748"/>
      <c r="AJ11" s="748"/>
      <c r="AK11" s="748"/>
      <c r="AL11" s="748"/>
      <c r="AM11" s="748"/>
      <c r="AN11" s="748"/>
      <c r="AO11" s="748"/>
      <c r="AP11" s="748"/>
      <c r="AQ11" s="830"/>
      <c r="AR11" s="830"/>
      <c r="AS11" s="830"/>
      <c r="AT11" s="830"/>
      <c r="AU11" s="830"/>
      <c r="AV11" s="830"/>
      <c r="AW11" s="830"/>
      <c r="AX11" s="830"/>
      <c r="AY11" s="830"/>
      <c r="AZ11" s="830"/>
      <c r="BA11" s="830"/>
      <c r="BB11" s="830"/>
      <c r="BC11" s="830"/>
      <c r="BD11" s="830"/>
      <c r="BE11" s="830"/>
      <c r="BF11" s="830"/>
      <c r="BG11" s="830"/>
      <c r="BH11" s="830"/>
      <c r="BI11" s="830"/>
      <c r="BJ11" s="830"/>
      <c r="BK11" s="830"/>
      <c r="BL11" s="830"/>
      <c r="BM11" s="830"/>
      <c r="BP11" s="755"/>
      <c r="BQ11" s="755"/>
      <c r="BR11" s="755"/>
      <c r="BS11" s="755"/>
      <c r="BT11" s="755"/>
      <c r="BU11" s="755"/>
      <c r="BV11" s="755"/>
      <c r="BW11" s="755"/>
      <c r="BX11" s="755"/>
      <c r="BY11" s="755"/>
      <c r="BZ11" s="755"/>
      <c r="CA11" s="755"/>
      <c r="CB11" s="755"/>
      <c r="CC11" s="755"/>
      <c r="CD11" s="755"/>
      <c r="CE11" s="755"/>
      <c r="CF11" s="755"/>
      <c r="CG11" s="755"/>
      <c r="CH11" s="755"/>
      <c r="CI11" s="755"/>
      <c r="CJ11" s="755"/>
      <c r="CK11" s="755"/>
      <c r="CL11" s="755"/>
      <c r="CM11" s="755"/>
      <c r="CN11" s="755"/>
      <c r="CO11" s="755"/>
      <c r="CP11" s="755"/>
      <c r="CQ11" s="755"/>
      <c r="CR11" s="755"/>
      <c r="CS11" s="755"/>
      <c r="CT11" s="755"/>
      <c r="CU11" s="755"/>
      <c r="CV11" s="755"/>
      <c r="CW11" s="755"/>
      <c r="CX11" s="755"/>
      <c r="CY11" s="755"/>
      <c r="CZ11" s="755"/>
      <c r="DA11" s="755"/>
      <c r="DB11" s="755"/>
      <c r="DC11" s="755"/>
      <c r="DD11" s="755"/>
      <c r="DE11" s="755"/>
      <c r="DF11" s="755"/>
      <c r="DG11" s="755"/>
      <c r="DH11" s="755"/>
      <c r="DI11" s="755"/>
      <c r="DJ11" s="755"/>
      <c r="DK11" s="755"/>
      <c r="DL11" s="755"/>
      <c r="DM11" s="755"/>
      <c r="DN11" s="755"/>
      <c r="DO11" s="755"/>
      <c r="DP11" s="755"/>
      <c r="DQ11" s="755"/>
      <c r="DR11" s="755"/>
      <c r="DS11" s="755"/>
      <c r="DT11" s="755"/>
      <c r="DU11" s="755"/>
      <c r="DV11" s="755"/>
      <c r="DW11" s="755"/>
      <c r="DX11" s="755"/>
    </row>
    <row r="12" spans="1:128" ht="7.9" customHeight="1">
      <c r="AI12" s="739" t="s">
        <v>23</v>
      </c>
      <c r="AJ12" s="739"/>
      <c r="AK12" s="739"/>
      <c r="AL12" s="739"/>
      <c r="AM12" s="739"/>
      <c r="AN12" s="739"/>
      <c r="AO12" s="739"/>
      <c r="AP12" s="739"/>
      <c r="AQ12" s="814" t="str">
        <f>CONCATENATE(補助金交付申請入力シート!C8,"　",補助金交付申請入力シート!H8)</f>
        <v>　</v>
      </c>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4"/>
      <c r="BP12" s="755"/>
      <c r="BQ12" s="755"/>
      <c r="BR12" s="755"/>
      <c r="BS12" s="755"/>
      <c r="BT12" s="755"/>
      <c r="BU12" s="755"/>
      <c r="BV12" s="755"/>
      <c r="BW12" s="755"/>
      <c r="BX12" s="755"/>
      <c r="BY12" s="755"/>
      <c r="BZ12" s="755"/>
      <c r="CA12" s="755"/>
      <c r="CB12" s="755"/>
      <c r="CC12" s="755"/>
      <c r="CD12" s="755"/>
      <c r="CE12" s="755"/>
      <c r="CF12" s="755"/>
      <c r="CG12" s="755"/>
      <c r="CH12" s="755"/>
      <c r="CI12" s="755"/>
      <c r="CJ12" s="755"/>
      <c r="CK12" s="755"/>
      <c r="CL12" s="755"/>
      <c r="CM12" s="755"/>
      <c r="CN12" s="755"/>
      <c r="CO12" s="755"/>
      <c r="CP12" s="755"/>
      <c r="CQ12" s="755"/>
      <c r="CR12" s="755"/>
      <c r="CS12" s="755"/>
      <c r="CT12" s="755"/>
      <c r="CU12" s="755"/>
      <c r="CV12" s="755"/>
      <c r="CW12" s="755"/>
      <c r="CX12" s="755"/>
      <c r="CY12" s="755"/>
      <c r="CZ12" s="755"/>
      <c r="DA12" s="755"/>
      <c r="DB12" s="755"/>
      <c r="DC12" s="755"/>
      <c r="DD12" s="755"/>
      <c r="DE12" s="755"/>
      <c r="DF12" s="755"/>
      <c r="DG12" s="755"/>
      <c r="DH12" s="755"/>
      <c r="DI12" s="755"/>
      <c r="DJ12" s="755"/>
      <c r="DK12" s="755"/>
      <c r="DL12" s="755"/>
      <c r="DM12" s="755"/>
      <c r="DN12" s="755"/>
      <c r="DO12" s="755"/>
      <c r="DP12" s="755"/>
      <c r="DQ12" s="755"/>
      <c r="DR12" s="755"/>
      <c r="DS12" s="755"/>
      <c r="DT12" s="755"/>
      <c r="DU12" s="755"/>
      <c r="DV12" s="755"/>
      <c r="DW12" s="755"/>
      <c r="DX12" s="755"/>
    </row>
    <row r="13" spans="1:128" ht="7.9" customHeight="1">
      <c r="O13" s="5"/>
      <c r="P13" s="5"/>
      <c r="Q13" s="5"/>
      <c r="R13" s="5"/>
      <c r="S13" s="5"/>
      <c r="T13" s="5"/>
      <c r="U13" s="5"/>
      <c r="V13" s="5"/>
      <c r="AI13" s="739"/>
      <c r="AJ13" s="739"/>
      <c r="AK13" s="739"/>
      <c r="AL13" s="739"/>
      <c r="AM13" s="739"/>
      <c r="AN13" s="739"/>
      <c r="AO13" s="739"/>
      <c r="AP13" s="739"/>
      <c r="AQ13" s="814"/>
      <c r="AR13" s="814"/>
      <c r="AS13" s="814"/>
      <c r="AT13" s="814"/>
      <c r="AU13" s="814"/>
      <c r="AV13" s="814"/>
      <c r="AW13" s="814"/>
      <c r="AX13" s="814"/>
      <c r="AY13" s="814"/>
      <c r="AZ13" s="814"/>
      <c r="BA13" s="814"/>
      <c r="BB13" s="814"/>
      <c r="BC13" s="814"/>
      <c r="BD13" s="814"/>
      <c r="BE13" s="814"/>
      <c r="BF13" s="814"/>
      <c r="BG13" s="814"/>
      <c r="BH13" s="814"/>
      <c r="BI13" s="814"/>
      <c r="BJ13" s="814"/>
      <c r="BK13" s="814"/>
      <c r="BL13" s="814"/>
      <c r="BM13" s="814"/>
      <c r="BP13" s="755"/>
      <c r="BQ13" s="755"/>
      <c r="BR13" s="755"/>
      <c r="BS13" s="755"/>
      <c r="BT13" s="755"/>
      <c r="BU13" s="755"/>
      <c r="BV13" s="755"/>
      <c r="BW13" s="755"/>
      <c r="BX13" s="755"/>
      <c r="BY13" s="755"/>
      <c r="BZ13" s="755"/>
      <c r="CA13" s="755"/>
      <c r="CB13" s="755"/>
      <c r="CC13" s="755"/>
      <c r="CD13" s="755"/>
      <c r="CE13" s="755"/>
      <c r="CF13" s="755"/>
      <c r="CG13" s="755"/>
      <c r="CH13" s="755"/>
      <c r="CI13" s="755"/>
      <c r="CJ13" s="755"/>
      <c r="CK13" s="755"/>
      <c r="CL13" s="755"/>
      <c r="CM13" s="755"/>
      <c r="CN13" s="755"/>
      <c r="CO13" s="755"/>
      <c r="CP13" s="755"/>
      <c r="CQ13" s="755"/>
      <c r="CR13" s="755"/>
      <c r="CS13" s="755"/>
      <c r="CT13" s="755"/>
      <c r="CU13" s="755"/>
      <c r="CV13" s="755"/>
      <c r="CW13" s="755"/>
      <c r="CX13" s="755"/>
      <c r="CY13" s="755"/>
      <c r="CZ13" s="755"/>
      <c r="DA13" s="755"/>
      <c r="DB13" s="755"/>
      <c r="DC13" s="755"/>
      <c r="DD13" s="755"/>
      <c r="DE13" s="755"/>
      <c r="DF13" s="755"/>
      <c r="DG13" s="755"/>
      <c r="DH13" s="755"/>
      <c r="DI13" s="755"/>
      <c r="DJ13" s="755"/>
      <c r="DK13" s="755"/>
      <c r="DL13" s="755"/>
      <c r="DM13" s="755"/>
      <c r="DN13" s="755"/>
      <c r="DO13" s="755"/>
      <c r="DP13" s="755"/>
      <c r="DQ13" s="755"/>
      <c r="DR13" s="755"/>
      <c r="DS13" s="755"/>
      <c r="DT13" s="755"/>
      <c r="DU13" s="755"/>
      <c r="DV13" s="755"/>
      <c r="DW13" s="755"/>
      <c r="DX13" s="755"/>
    </row>
    <row r="14" spans="1:128" ht="7.9" customHeight="1">
      <c r="O14" s="5"/>
      <c r="P14" s="5"/>
      <c r="Q14" s="5"/>
      <c r="R14" s="5"/>
      <c r="S14" s="5"/>
      <c r="T14" s="5"/>
      <c r="U14" s="5"/>
      <c r="V14" s="5"/>
      <c r="Y14" s="5"/>
      <c r="Z14" s="5"/>
      <c r="AA14" s="5"/>
      <c r="AB14" s="5"/>
      <c r="AC14" s="5"/>
      <c r="AD14" s="5"/>
      <c r="AE14" s="5"/>
      <c r="AF14" s="5"/>
      <c r="AI14" s="739" t="s">
        <v>14</v>
      </c>
      <c r="AJ14" s="739"/>
      <c r="AK14" s="739"/>
      <c r="AL14" s="739"/>
      <c r="AM14" s="739"/>
      <c r="AN14" s="739"/>
      <c r="AO14" s="739"/>
      <c r="AP14" s="739"/>
      <c r="AQ14" s="814" t="str">
        <f>CONCATENATE(IF(ISBLANK(補助金交付申請入力シート!G9),"",補助金交付申請入力シート!C9),補助金交付申請入力シート!G9,IF(ISBLANK(補助金交付申請入力シート!G9),"","年"),補助金交付申請入力シート!I9,IF(ISBLANK(補助金交付申請入力シート!I9),"","月"),補助金交付申請入力シート!K9,IF(ISBLANK(補助金交付申請入力シート!K9),"","日"))</f>
        <v/>
      </c>
      <c r="AR14" s="814"/>
      <c r="AS14" s="814"/>
      <c r="AT14" s="814"/>
      <c r="AU14" s="814"/>
      <c r="AV14" s="814"/>
      <c r="AW14" s="814"/>
      <c r="AX14" s="814"/>
      <c r="AY14" s="814"/>
      <c r="AZ14" s="814"/>
      <c r="BA14" s="814"/>
      <c r="BB14" s="814"/>
      <c r="BC14" s="814"/>
      <c r="BD14" s="814"/>
      <c r="BE14" s="814"/>
      <c r="BF14" s="814"/>
      <c r="BG14" s="814"/>
      <c r="BH14" s="814"/>
      <c r="BI14" s="814"/>
      <c r="BJ14" s="814"/>
      <c r="BK14" s="814"/>
      <c r="BL14" s="814"/>
      <c r="BM14" s="814"/>
      <c r="BP14" s="755"/>
      <c r="BQ14" s="755"/>
      <c r="BR14" s="755"/>
      <c r="BS14" s="755"/>
      <c r="BT14" s="755"/>
      <c r="BU14" s="755"/>
      <c r="BV14" s="755"/>
      <c r="BW14" s="755"/>
      <c r="BX14" s="755"/>
      <c r="BY14" s="755"/>
      <c r="BZ14" s="755"/>
      <c r="CA14" s="755"/>
      <c r="CB14" s="755"/>
      <c r="CC14" s="755"/>
      <c r="CD14" s="755"/>
      <c r="CE14" s="755"/>
      <c r="CF14" s="755"/>
      <c r="CG14" s="755"/>
      <c r="CH14" s="755"/>
      <c r="CI14" s="755"/>
      <c r="CJ14" s="755"/>
      <c r="CK14" s="755"/>
      <c r="CL14" s="755"/>
      <c r="CM14" s="755"/>
      <c r="CN14" s="755"/>
      <c r="CO14" s="755"/>
      <c r="CP14" s="755"/>
      <c r="CQ14" s="755"/>
      <c r="CR14" s="755"/>
      <c r="CS14" s="755"/>
      <c r="CT14" s="755"/>
      <c r="CU14" s="755"/>
      <c r="CV14" s="755"/>
      <c r="CW14" s="755"/>
      <c r="CX14" s="755"/>
      <c r="CY14" s="755"/>
      <c r="CZ14" s="755"/>
      <c r="DA14" s="755"/>
      <c r="DB14" s="755"/>
      <c r="DC14" s="755"/>
      <c r="DD14" s="755"/>
      <c r="DE14" s="755"/>
      <c r="DF14" s="755"/>
      <c r="DG14" s="755"/>
      <c r="DH14" s="755"/>
      <c r="DI14" s="755"/>
      <c r="DJ14" s="755"/>
      <c r="DK14" s="755"/>
      <c r="DL14" s="755"/>
      <c r="DM14" s="755"/>
      <c r="DN14" s="755"/>
      <c r="DO14" s="755"/>
      <c r="DP14" s="755"/>
      <c r="DQ14" s="755"/>
      <c r="DR14" s="755"/>
      <c r="DS14" s="755"/>
      <c r="DT14" s="755"/>
      <c r="DU14" s="755"/>
      <c r="DV14" s="755"/>
      <c r="DW14" s="755"/>
      <c r="DX14" s="755"/>
    </row>
    <row r="15" spans="1:128" ht="7.9" customHeight="1">
      <c r="O15" s="5"/>
      <c r="P15" s="5"/>
      <c r="Q15" s="5"/>
      <c r="R15" s="5"/>
      <c r="S15" s="5"/>
      <c r="T15" s="5"/>
      <c r="U15" s="5"/>
      <c r="V15" s="5"/>
      <c r="Y15" s="5"/>
      <c r="Z15" s="5"/>
      <c r="AA15" s="5"/>
      <c r="AB15" s="5"/>
      <c r="AC15" s="5"/>
      <c r="AD15" s="5"/>
      <c r="AE15" s="5"/>
      <c r="AF15" s="5"/>
      <c r="AI15" s="739"/>
      <c r="AJ15" s="739"/>
      <c r="AK15" s="739"/>
      <c r="AL15" s="739"/>
      <c r="AM15" s="739"/>
      <c r="AN15" s="739"/>
      <c r="AO15" s="739"/>
      <c r="AP15" s="739"/>
      <c r="AQ15" s="814"/>
      <c r="AR15" s="814"/>
      <c r="AS15" s="814"/>
      <c r="AT15" s="814"/>
      <c r="AU15" s="814"/>
      <c r="AV15" s="814"/>
      <c r="AW15" s="814"/>
      <c r="AX15" s="814"/>
      <c r="AY15" s="814"/>
      <c r="AZ15" s="814"/>
      <c r="BA15" s="814"/>
      <c r="BB15" s="814"/>
      <c r="BC15" s="814"/>
      <c r="BD15" s="814"/>
      <c r="BE15" s="814"/>
      <c r="BF15" s="814"/>
      <c r="BG15" s="814"/>
      <c r="BH15" s="814"/>
      <c r="BI15" s="814"/>
      <c r="BJ15" s="814"/>
      <c r="BK15" s="814"/>
      <c r="BL15" s="814"/>
      <c r="BM15" s="814"/>
    </row>
    <row r="16" spans="1:128" ht="7.9" customHeight="1">
      <c r="AG16" s="5"/>
      <c r="AH16" s="5"/>
      <c r="AI16" s="739" t="s">
        <v>11</v>
      </c>
      <c r="AJ16" s="739"/>
      <c r="AK16" s="739"/>
      <c r="AL16" s="739"/>
      <c r="AM16" s="739"/>
      <c r="AN16" s="739"/>
      <c r="AO16" s="739"/>
      <c r="AP16" s="739"/>
      <c r="AQ16" s="814" t="str">
        <f>IF(ISBLANK(補助金交付申請入力シート!C5),"",
CONCATENATE(補助金交付申請入力シート!C5,"－",補助金交付申請入力シート!G5,"－",補助金交付申請入力シート!I5))</f>
        <v/>
      </c>
      <c r="AR16" s="814"/>
      <c r="AS16" s="814"/>
      <c r="AT16" s="814"/>
      <c r="AU16" s="814"/>
      <c r="AV16" s="814"/>
      <c r="AW16" s="814"/>
      <c r="AX16" s="814"/>
      <c r="AY16" s="814"/>
      <c r="AZ16" s="814"/>
      <c r="BA16" s="814"/>
      <c r="BB16" s="814"/>
      <c r="BC16" s="814"/>
      <c r="BD16" s="814"/>
      <c r="BE16" s="814"/>
      <c r="BF16" s="814"/>
      <c r="BG16" s="814"/>
      <c r="BH16" s="814"/>
      <c r="BI16" s="814"/>
      <c r="BJ16" s="814"/>
      <c r="BK16" s="814"/>
      <c r="BL16" s="814"/>
      <c r="BM16" s="814"/>
      <c r="BP16" s="839" t="s">
        <v>646</v>
      </c>
      <c r="BQ16" s="839"/>
      <c r="BR16" s="839"/>
      <c r="BS16" s="839"/>
      <c r="BT16" s="837" t="s">
        <v>648</v>
      </c>
      <c r="BU16" s="837"/>
      <c r="BV16" s="837"/>
      <c r="BW16" s="837"/>
      <c r="BX16" s="837"/>
      <c r="BY16" s="837"/>
      <c r="BZ16" s="837"/>
      <c r="CA16" s="837"/>
      <c r="CB16" s="837"/>
      <c r="CC16" s="837"/>
      <c r="CD16" s="837"/>
      <c r="CE16" s="837"/>
      <c r="CF16" s="837"/>
      <c r="CG16" s="837"/>
      <c r="CH16" s="837"/>
      <c r="CI16" s="837"/>
      <c r="CJ16" s="837"/>
      <c r="CK16" s="837"/>
      <c r="CL16" s="837"/>
      <c r="CM16" s="837"/>
      <c r="CN16" s="837"/>
      <c r="CO16" s="837"/>
      <c r="CP16" s="837"/>
      <c r="CQ16" s="837"/>
      <c r="CR16" s="837"/>
      <c r="CS16" s="837"/>
      <c r="CT16" s="837"/>
      <c r="CU16" s="837"/>
      <c r="CV16" s="837"/>
      <c r="CW16" s="837"/>
      <c r="CX16" s="837"/>
      <c r="CY16" s="837"/>
      <c r="CZ16" s="837"/>
      <c r="DA16" s="837"/>
      <c r="DB16" s="837"/>
      <c r="DC16" s="837"/>
      <c r="DD16" s="837"/>
      <c r="DE16" s="837"/>
      <c r="DF16" s="837"/>
      <c r="DG16" s="837"/>
      <c r="DH16" s="837"/>
      <c r="DI16" s="837"/>
      <c r="DJ16" s="837"/>
      <c r="DK16" s="837"/>
      <c r="DL16" s="837"/>
      <c r="DM16" s="837"/>
      <c r="DN16" s="837"/>
      <c r="DO16" s="837"/>
      <c r="DP16" s="837"/>
      <c r="DQ16" s="837"/>
      <c r="DR16" s="837"/>
      <c r="DS16" s="837"/>
      <c r="DT16" s="837"/>
      <c r="DU16" s="837"/>
      <c r="DV16" s="837"/>
      <c r="DW16" s="837"/>
      <c r="DX16" s="837"/>
    </row>
    <row r="17" spans="1:128" ht="7.9" customHeight="1">
      <c r="AG17" s="5"/>
      <c r="AH17" s="5"/>
      <c r="AI17" s="739"/>
      <c r="AJ17" s="739"/>
      <c r="AK17" s="739"/>
      <c r="AL17" s="739"/>
      <c r="AM17" s="739"/>
      <c r="AN17" s="739"/>
      <c r="AO17" s="739"/>
      <c r="AP17" s="739"/>
      <c r="AQ17" s="814"/>
      <c r="AR17" s="814"/>
      <c r="AS17" s="814"/>
      <c r="AT17" s="814"/>
      <c r="AU17" s="814"/>
      <c r="AV17" s="814"/>
      <c r="AW17" s="814"/>
      <c r="AX17" s="814"/>
      <c r="AY17" s="814"/>
      <c r="AZ17" s="814"/>
      <c r="BA17" s="814"/>
      <c r="BB17" s="814"/>
      <c r="BC17" s="814"/>
      <c r="BD17" s="814"/>
      <c r="BE17" s="814"/>
      <c r="BF17" s="814"/>
      <c r="BG17" s="814"/>
      <c r="BH17" s="814"/>
      <c r="BI17" s="814"/>
      <c r="BJ17" s="814"/>
      <c r="BK17" s="814"/>
      <c r="BL17" s="814"/>
      <c r="BM17" s="814"/>
      <c r="BP17" s="839"/>
      <c r="BQ17" s="839"/>
      <c r="BR17" s="839"/>
      <c r="BS17" s="839"/>
      <c r="BT17" s="837"/>
      <c r="BU17" s="837"/>
      <c r="BV17" s="837"/>
      <c r="BW17" s="837"/>
      <c r="BX17" s="837"/>
      <c r="BY17" s="837"/>
      <c r="BZ17" s="837"/>
      <c r="CA17" s="837"/>
      <c r="CB17" s="837"/>
      <c r="CC17" s="837"/>
      <c r="CD17" s="837"/>
      <c r="CE17" s="837"/>
      <c r="CF17" s="837"/>
      <c r="CG17" s="837"/>
      <c r="CH17" s="837"/>
      <c r="CI17" s="837"/>
      <c r="CJ17" s="837"/>
      <c r="CK17" s="837"/>
      <c r="CL17" s="837"/>
      <c r="CM17" s="837"/>
      <c r="CN17" s="837"/>
      <c r="CO17" s="837"/>
      <c r="CP17" s="837"/>
      <c r="CQ17" s="837"/>
      <c r="CR17" s="837"/>
      <c r="CS17" s="837"/>
      <c r="CT17" s="837"/>
      <c r="CU17" s="837"/>
      <c r="CV17" s="837"/>
      <c r="CW17" s="837"/>
      <c r="CX17" s="837"/>
      <c r="CY17" s="837"/>
      <c r="CZ17" s="837"/>
      <c r="DA17" s="837"/>
      <c r="DB17" s="837"/>
      <c r="DC17" s="837"/>
      <c r="DD17" s="837"/>
      <c r="DE17" s="837"/>
      <c r="DF17" s="837"/>
      <c r="DG17" s="837"/>
      <c r="DH17" s="837"/>
      <c r="DI17" s="837"/>
      <c r="DJ17" s="837"/>
      <c r="DK17" s="837"/>
      <c r="DL17" s="837"/>
      <c r="DM17" s="837"/>
      <c r="DN17" s="837"/>
      <c r="DO17" s="837"/>
      <c r="DP17" s="837"/>
      <c r="DQ17" s="837"/>
      <c r="DR17" s="837"/>
      <c r="DS17" s="837"/>
      <c r="DT17" s="837"/>
      <c r="DU17" s="837"/>
      <c r="DV17" s="837"/>
      <c r="DW17" s="837"/>
      <c r="DX17" s="837"/>
    </row>
    <row r="18" spans="1:128" ht="7.9" customHeight="1">
      <c r="BP18" s="839"/>
      <c r="BQ18" s="839"/>
      <c r="BR18" s="839"/>
      <c r="BS18" s="839"/>
      <c r="BT18" s="837"/>
      <c r="BU18" s="837"/>
      <c r="BV18" s="837"/>
      <c r="BW18" s="837"/>
      <c r="BX18" s="837"/>
      <c r="BY18" s="837"/>
      <c r="BZ18" s="837"/>
      <c r="CA18" s="837"/>
      <c r="CB18" s="837"/>
      <c r="CC18" s="837"/>
      <c r="CD18" s="837"/>
      <c r="CE18" s="837"/>
      <c r="CF18" s="837"/>
      <c r="CG18" s="837"/>
      <c r="CH18" s="837"/>
      <c r="CI18" s="837"/>
      <c r="CJ18" s="837"/>
      <c r="CK18" s="837"/>
      <c r="CL18" s="837"/>
      <c r="CM18" s="837"/>
      <c r="CN18" s="837"/>
      <c r="CO18" s="837"/>
      <c r="CP18" s="837"/>
      <c r="CQ18" s="837"/>
      <c r="CR18" s="837"/>
      <c r="CS18" s="837"/>
      <c r="CT18" s="837"/>
      <c r="CU18" s="837"/>
      <c r="CV18" s="837"/>
      <c r="CW18" s="837"/>
      <c r="CX18" s="837"/>
      <c r="CY18" s="837"/>
      <c r="CZ18" s="837"/>
      <c r="DA18" s="837"/>
      <c r="DB18" s="837"/>
      <c r="DC18" s="837"/>
      <c r="DD18" s="837"/>
      <c r="DE18" s="837"/>
      <c r="DF18" s="837"/>
      <c r="DG18" s="837"/>
      <c r="DH18" s="837"/>
      <c r="DI18" s="837"/>
      <c r="DJ18" s="837"/>
      <c r="DK18" s="837"/>
      <c r="DL18" s="837"/>
      <c r="DM18" s="837"/>
      <c r="DN18" s="837"/>
      <c r="DO18" s="837"/>
      <c r="DP18" s="837"/>
      <c r="DQ18" s="837"/>
      <c r="DR18" s="837"/>
      <c r="DS18" s="837"/>
      <c r="DT18" s="837"/>
      <c r="DU18" s="837"/>
      <c r="DV18" s="837"/>
      <c r="DW18" s="837"/>
      <c r="DX18" s="837"/>
    </row>
    <row r="19" spans="1:128" ht="7.9" customHeight="1">
      <c r="BP19" s="831" t="s">
        <v>647</v>
      </c>
      <c r="BQ19" s="831"/>
      <c r="BR19" s="831"/>
      <c r="BS19" s="831"/>
      <c r="BT19" s="832" t="s">
        <v>656</v>
      </c>
      <c r="BU19" s="832"/>
      <c r="BV19" s="832"/>
      <c r="BW19" s="832"/>
      <c r="BX19" s="832"/>
      <c r="BY19" s="832"/>
      <c r="BZ19" s="832"/>
      <c r="CA19" s="832"/>
      <c r="CB19" s="832"/>
      <c r="CC19" s="832"/>
      <c r="CD19" s="832"/>
      <c r="CE19" s="832"/>
      <c r="CF19" s="832"/>
      <c r="CG19" s="832"/>
      <c r="CH19" s="832"/>
      <c r="CI19" s="832"/>
      <c r="CJ19" s="832"/>
      <c r="CK19" s="832"/>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832"/>
      <c r="DH19" s="832"/>
      <c r="DI19" s="832"/>
      <c r="DJ19" s="832"/>
      <c r="DK19" s="832"/>
      <c r="DL19" s="832"/>
      <c r="DM19" s="832"/>
      <c r="DN19" s="832"/>
      <c r="DO19" s="832"/>
      <c r="DP19" s="832"/>
      <c r="DQ19" s="832"/>
      <c r="DR19" s="832"/>
      <c r="DS19" s="832"/>
      <c r="DT19" s="832"/>
      <c r="DU19" s="832"/>
      <c r="DV19" s="832"/>
      <c r="DW19" s="832"/>
      <c r="DX19" s="832"/>
    </row>
    <row r="20" spans="1:128" ht="7.9" customHeight="1">
      <c r="AL20" s="745" t="s">
        <v>608</v>
      </c>
      <c r="AM20" s="745"/>
      <c r="AN20" s="745"/>
      <c r="AO20" s="745"/>
      <c r="AP20" s="745"/>
      <c r="AQ20" s="745"/>
      <c r="AR20" s="745"/>
      <c r="AS20" s="745"/>
      <c r="AT20" s="745"/>
      <c r="AU20" s="745"/>
      <c r="AV20" s="745"/>
      <c r="AW20" s="745"/>
      <c r="AX20" s="745"/>
      <c r="AY20" s="745"/>
      <c r="AZ20" s="745"/>
      <c r="BA20" s="745"/>
      <c r="BB20" s="745"/>
      <c r="BC20" s="745"/>
      <c r="BD20" s="745"/>
      <c r="BE20" s="745"/>
      <c r="BF20" s="745"/>
      <c r="BG20" s="745"/>
      <c r="BH20" s="745"/>
      <c r="BI20" s="745"/>
      <c r="BJ20" s="745"/>
      <c r="BK20" s="745"/>
      <c r="BL20" s="745"/>
      <c r="BP20" s="831"/>
      <c r="BQ20" s="831"/>
      <c r="BR20" s="831"/>
      <c r="BS20" s="831"/>
      <c r="BT20" s="832"/>
      <c r="BU20" s="832"/>
      <c r="BV20" s="832"/>
      <c r="BW20" s="832"/>
      <c r="BX20" s="832"/>
      <c r="BY20" s="832"/>
      <c r="BZ20" s="832"/>
      <c r="CA20" s="832"/>
      <c r="CB20" s="832"/>
      <c r="CC20" s="832"/>
      <c r="CD20" s="832"/>
      <c r="CE20" s="832"/>
      <c r="CF20" s="832"/>
      <c r="CG20" s="832"/>
      <c r="CH20" s="832"/>
      <c r="CI20" s="832"/>
      <c r="CJ20" s="832"/>
      <c r="CK20" s="832"/>
      <c r="CL20" s="832"/>
      <c r="CM20" s="832"/>
      <c r="CN20" s="832"/>
      <c r="CO20" s="832"/>
      <c r="CP20" s="832"/>
      <c r="CQ20" s="832"/>
      <c r="CR20" s="832"/>
      <c r="CS20" s="832"/>
      <c r="CT20" s="832"/>
      <c r="CU20" s="832"/>
      <c r="CV20" s="832"/>
      <c r="CW20" s="832"/>
      <c r="CX20" s="832"/>
      <c r="CY20" s="832"/>
      <c r="CZ20" s="832"/>
      <c r="DA20" s="832"/>
      <c r="DB20" s="832"/>
      <c r="DC20" s="832"/>
      <c r="DD20" s="832"/>
      <c r="DE20" s="832"/>
      <c r="DF20" s="832"/>
      <c r="DG20" s="832"/>
      <c r="DH20" s="832"/>
      <c r="DI20" s="832"/>
      <c r="DJ20" s="832"/>
      <c r="DK20" s="832"/>
      <c r="DL20" s="832"/>
      <c r="DM20" s="832"/>
      <c r="DN20" s="832"/>
      <c r="DO20" s="832"/>
      <c r="DP20" s="832"/>
      <c r="DQ20" s="832"/>
      <c r="DR20" s="832"/>
      <c r="DS20" s="832"/>
      <c r="DT20" s="832"/>
      <c r="DU20" s="832"/>
      <c r="DV20" s="832"/>
      <c r="DW20" s="832"/>
      <c r="DX20" s="832"/>
    </row>
    <row r="21" spans="1:128" ht="7.9" customHeight="1">
      <c r="AL21" s="745"/>
      <c r="AM21" s="745"/>
      <c r="AN21" s="745"/>
      <c r="AO21" s="745"/>
      <c r="AP21" s="745"/>
      <c r="AQ21" s="745"/>
      <c r="AR21" s="745"/>
      <c r="AS21" s="745"/>
      <c r="AT21" s="745"/>
      <c r="AU21" s="745"/>
      <c r="AV21" s="745"/>
      <c r="AW21" s="745"/>
      <c r="AX21" s="745"/>
      <c r="AY21" s="745"/>
      <c r="AZ21" s="745"/>
      <c r="BA21" s="745"/>
      <c r="BB21" s="745"/>
      <c r="BC21" s="745"/>
      <c r="BD21" s="745"/>
      <c r="BE21" s="745"/>
      <c r="BF21" s="745"/>
      <c r="BG21" s="745"/>
      <c r="BH21" s="745"/>
      <c r="BI21" s="745"/>
      <c r="BJ21" s="745"/>
      <c r="BK21" s="745"/>
      <c r="BL21" s="745"/>
      <c r="BP21" s="831"/>
      <c r="BQ21" s="831"/>
      <c r="BR21" s="831"/>
      <c r="BS21" s="831"/>
      <c r="BT21" s="832"/>
      <c r="BU21" s="832"/>
      <c r="BV21" s="832"/>
      <c r="BW21" s="832"/>
      <c r="BX21" s="832"/>
      <c r="BY21" s="832"/>
      <c r="BZ21" s="832"/>
      <c r="CA21" s="832"/>
      <c r="CB21" s="832"/>
      <c r="CC21" s="832"/>
      <c r="CD21" s="832"/>
      <c r="CE21" s="832"/>
      <c r="CF21" s="832"/>
      <c r="CG21" s="832"/>
      <c r="CH21" s="832"/>
      <c r="CI21" s="832"/>
      <c r="CJ21" s="832"/>
      <c r="CK21" s="832"/>
      <c r="CL21" s="832"/>
      <c r="CM21" s="832"/>
      <c r="CN21" s="832"/>
      <c r="CO21" s="832"/>
      <c r="CP21" s="832"/>
      <c r="CQ21" s="832"/>
      <c r="CR21" s="832"/>
      <c r="CS21" s="832"/>
      <c r="CT21" s="832"/>
      <c r="CU21" s="832"/>
      <c r="CV21" s="832"/>
      <c r="CW21" s="832"/>
      <c r="CX21" s="832"/>
      <c r="CY21" s="832"/>
      <c r="CZ21" s="832"/>
      <c r="DA21" s="832"/>
      <c r="DB21" s="832"/>
      <c r="DC21" s="832"/>
      <c r="DD21" s="832"/>
      <c r="DE21" s="832"/>
      <c r="DF21" s="832"/>
      <c r="DG21" s="832"/>
      <c r="DH21" s="832"/>
      <c r="DI21" s="832"/>
      <c r="DJ21" s="832"/>
      <c r="DK21" s="832"/>
      <c r="DL21" s="832"/>
      <c r="DM21" s="832"/>
      <c r="DN21" s="832"/>
      <c r="DO21" s="832"/>
      <c r="DP21" s="832"/>
      <c r="DQ21" s="832"/>
      <c r="DR21" s="832"/>
      <c r="DS21" s="832"/>
      <c r="DT21" s="832"/>
      <c r="DU21" s="832"/>
      <c r="DV21" s="832"/>
      <c r="DW21" s="832"/>
      <c r="DX21" s="832"/>
    </row>
    <row r="22" spans="1:128" ht="7.9" customHeight="1">
      <c r="AL22" s="745"/>
      <c r="AM22" s="745"/>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45"/>
      <c r="BL22" s="745"/>
      <c r="BP22" s="831" t="s">
        <v>647</v>
      </c>
      <c r="BQ22" s="831"/>
      <c r="BR22" s="831"/>
      <c r="BS22" s="831"/>
      <c r="BT22" s="838" t="s">
        <v>657</v>
      </c>
      <c r="BU22" s="838"/>
      <c r="BV22" s="838"/>
      <c r="BW22" s="838"/>
      <c r="BX22" s="838"/>
      <c r="BY22" s="838"/>
      <c r="BZ22" s="838"/>
      <c r="CA22" s="838"/>
      <c r="CB22" s="838"/>
      <c r="CC22" s="838"/>
      <c r="CD22" s="838"/>
      <c r="CE22" s="838"/>
      <c r="CF22" s="838"/>
      <c r="CG22" s="838"/>
      <c r="CH22" s="838"/>
      <c r="CI22" s="838"/>
      <c r="CJ22" s="838"/>
      <c r="CK22" s="838"/>
      <c r="CL22" s="838"/>
      <c r="CM22" s="838"/>
      <c r="CN22" s="838"/>
      <c r="CO22" s="838"/>
      <c r="CP22" s="838"/>
      <c r="CQ22" s="838"/>
      <c r="CR22" s="838"/>
      <c r="CS22" s="838"/>
      <c r="CT22" s="838"/>
      <c r="CU22" s="838"/>
      <c r="CV22" s="838"/>
      <c r="CW22" s="838"/>
      <c r="CX22" s="838"/>
      <c r="CY22" s="838"/>
      <c r="CZ22" s="838"/>
      <c r="DA22" s="838"/>
      <c r="DB22" s="838"/>
      <c r="DC22" s="838"/>
      <c r="DD22" s="838"/>
      <c r="DE22" s="838"/>
      <c r="DF22" s="838"/>
      <c r="DG22" s="838"/>
      <c r="DH22" s="838"/>
      <c r="DI22" s="838"/>
      <c r="DJ22" s="838"/>
      <c r="DK22" s="838"/>
      <c r="DL22" s="838"/>
      <c r="DM22" s="838"/>
      <c r="DN22" s="838"/>
      <c r="DO22" s="838"/>
      <c r="DP22" s="838"/>
      <c r="DQ22" s="838"/>
      <c r="DR22" s="838"/>
      <c r="DS22" s="838"/>
      <c r="DT22" s="838"/>
      <c r="DU22" s="838"/>
      <c r="DV22" s="838"/>
      <c r="DW22" s="838"/>
      <c r="DX22" s="838"/>
    </row>
    <row r="23" spans="1:128" ht="7.9" customHeight="1">
      <c r="AL23" s="745"/>
      <c r="AM23" s="745"/>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P23" s="831"/>
      <c r="BQ23" s="831"/>
      <c r="BR23" s="831"/>
      <c r="BS23" s="831"/>
      <c r="BT23" s="838"/>
      <c r="BU23" s="838"/>
      <c r="BV23" s="838"/>
      <c r="BW23" s="838"/>
      <c r="BX23" s="838"/>
      <c r="BY23" s="838"/>
      <c r="BZ23" s="838"/>
      <c r="CA23" s="838"/>
      <c r="CB23" s="838"/>
      <c r="CC23" s="838"/>
      <c r="CD23" s="838"/>
      <c r="CE23" s="838"/>
      <c r="CF23" s="838"/>
      <c r="CG23" s="838"/>
      <c r="CH23" s="838"/>
      <c r="CI23" s="838"/>
      <c r="CJ23" s="838"/>
      <c r="CK23" s="838"/>
      <c r="CL23" s="838"/>
      <c r="CM23" s="838"/>
      <c r="CN23" s="838"/>
      <c r="CO23" s="838"/>
      <c r="CP23" s="838"/>
      <c r="CQ23" s="838"/>
      <c r="CR23" s="838"/>
      <c r="CS23" s="838"/>
      <c r="CT23" s="838"/>
      <c r="CU23" s="838"/>
      <c r="CV23" s="838"/>
      <c r="CW23" s="838"/>
      <c r="CX23" s="838"/>
      <c r="CY23" s="838"/>
      <c r="CZ23" s="838"/>
      <c r="DA23" s="838"/>
      <c r="DB23" s="838"/>
      <c r="DC23" s="838"/>
      <c r="DD23" s="838"/>
      <c r="DE23" s="838"/>
      <c r="DF23" s="838"/>
      <c r="DG23" s="838"/>
      <c r="DH23" s="838"/>
      <c r="DI23" s="838"/>
      <c r="DJ23" s="838"/>
      <c r="DK23" s="838"/>
      <c r="DL23" s="838"/>
      <c r="DM23" s="838"/>
      <c r="DN23" s="838"/>
      <c r="DO23" s="838"/>
      <c r="DP23" s="838"/>
      <c r="DQ23" s="838"/>
      <c r="DR23" s="838"/>
      <c r="DS23" s="838"/>
      <c r="DT23" s="838"/>
      <c r="DU23" s="838"/>
      <c r="DV23" s="838"/>
      <c r="DW23" s="838"/>
      <c r="DX23" s="838"/>
    </row>
    <row r="24" spans="1:128" ht="7.9" customHeight="1">
      <c r="AD24" s="16"/>
      <c r="BP24" s="831"/>
      <c r="BQ24" s="831"/>
      <c r="BR24" s="831"/>
      <c r="BS24" s="831"/>
      <c r="BT24" s="838"/>
      <c r="BU24" s="838"/>
      <c r="BV24" s="838"/>
      <c r="BW24" s="838"/>
      <c r="BX24" s="838"/>
      <c r="BY24" s="838"/>
      <c r="BZ24" s="838"/>
      <c r="CA24" s="838"/>
      <c r="CB24" s="838"/>
      <c r="CC24" s="838"/>
      <c r="CD24" s="838"/>
      <c r="CE24" s="838"/>
      <c r="CF24" s="838"/>
      <c r="CG24" s="838"/>
      <c r="CH24" s="838"/>
      <c r="CI24" s="838"/>
      <c r="CJ24" s="838"/>
      <c r="CK24" s="838"/>
      <c r="CL24" s="838"/>
      <c r="CM24" s="838"/>
      <c r="CN24" s="838"/>
      <c r="CO24" s="838"/>
      <c r="CP24" s="838"/>
      <c r="CQ24" s="838"/>
      <c r="CR24" s="838"/>
      <c r="CS24" s="838"/>
      <c r="CT24" s="838"/>
      <c r="CU24" s="838"/>
      <c r="CV24" s="838"/>
      <c r="CW24" s="838"/>
      <c r="CX24" s="838"/>
      <c r="CY24" s="838"/>
      <c r="CZ24" s="838"/>
      <c r="DA24" s="838"/>
      <c r="DB24" s="838"/>
      <c r="DC24" s="838"/>
      <c r="DD24" s="838"/>
      <c r="DE24" s="838"/>
      <c r="DF24" s="838"/>
      <c r="DG24" s="838"/>
      <c r="DH24" s="838"/>
      <c r="DI24" s="838"/>
      <c r="DJ24" s="838"/>
      <c r="DK24" s="838"/>
      <c r="DL24" s="838"/>
      <c r="DM24" s="838"/>
      <c r="DN24" s="838"/>
      <c r="DO24" s="838"/>
      <c r="DP24" s="838"/>
      <c r="DQ24" s="838"/>
      <c r="DR24" s="838"/>
      <c r="DS24" s="838"/>
      <c r="DT24" s="838"/>
      <c r="DU24" s="838"/>
      <c r="DV24" s="838"/>
      <c r="DW24" s="838"/>
      <c r="DX24" s="838"/>
    </row>
    <row r="25" spans="1:128" ht="7.9" customHeight="1">
      <c r="BP25" s="831" t="s">
        <v>647</v>
      </c>
      <c r="BQ25" s="831"/>
      <c r="BR25" s="831"/>
      <c r="BS25" s="831"/>
      <c r="BT25" s="833" t="s">
        <v>659</v>
      </c>
      <c r="BU25" s="826"/>
      <c r="BV25" s="826"/>
      <c r="BW25" s="826"/>
      <c r="BX25" s="826"/>
      <c r="BY25" s="826"/>
      <c r="BZ25" s="826"/>
      <c r="CA25" s="826"/>
      <c r="CB25" s="826"/>
      <c r="CC25" s="826"/>
      <c r="CD25" s="826"/>
      <c r="CE25" s="826"/>
      <c r="CF25" s="826"/>
      <c r="CG25" s="826"/>
      <c r="CH25" s="826"/>
      <c r="CI25" s="826"/>
      <c r="CJ25" s="826"/>
      <c r="CK25" s="826"/>
      <c r="CL25" s="826"/>
      <c r="CM25" s="826"/>
      <c r="CN25" s="826"/>
      <c r="CO25" s="826"/>
      <c r="CP25" s="826"/>
      <c r="CQ25" s="826"/>
      <c r="CR25" s="826"/>
      <c r="CS25" s="826"/>
      <c r="CT25" s="826"/>
      <c r="CU25" s="826"/>
      <c r="CV25" s="826"/>
      <c r="CW25" s="826"/>
      <c r="CX25" s="826"/>
      <c r="CY25" s="826"/>
      <c r="CZ25" s="826"/>
      <c r="DA25" s="826"/>
      <c r="DB25" s="826"/>
      <c r="DC25" s="826"/>
      <c r="DD25" s="826"/>
      <c r="DE25" s="826"/>
      <c r="DF25" s="826"/>
      <c r="DG25" s="826"/>
      <c r="DH25" s="826"/>
      <c r="DI25" s="826"/>
      <c r="DJ25" s="826"/>
      <c r="DK25" s="826"/>
      <c r="DL25" s="826"/>
      <c r="DM25" s="826"/>
      <c r="DN25" s="826"/>
      <c r="DO25" s="826"/>
      <c r="DP25" s="826"/>
      <c r="DQ25" s="826"/>
      <c r="DR25" s="826"/>
      <c r="DS25" s="826"/>
      <c r="DT25" s="826"/>
      <c r="DU25" s="826"/>
      <c r="DV25" s="826"/>
      <c r="DW25" s="826"/>
      <c r="DX25" s="827"/>
    </row>
    <row r="26" spans="1:128" ht="7.9" customHeight="1">
      <c r="BP26" s="831"/>
      <c r="BQ26" s="831"/>
      <c r="BR26" s="831"/>
      <c r="BS26" s="831"/>
      <c r="BT26" s="834"/>
      <c r="BU26" s="735"/>
      <c r="BV26" s="735"/>
      <c r="BW26" s="735"/>
      <c r="BX26" s="735"/>
      <c r="BY26" s="735"/>
      <c r="BZ26" s="735"/>
      <c r="CA26" s="735"/>
      <c r="CB26" s="735"/>
      <c r="CC26" s="735"/>
      <c r="CD26" s="735"/>
      <c r="CE26" s="735"/>
      <c r="CF26" s="735"/>
      <c r="CG26" s="735"/>
      <c r="CH26" s="735"/>
      <c r="CI26" s="735"/>
      <c r="CJ26" s="735"/>
      <c r="CK26" s="735"/>
      <c r="CL26" s="735"/>
      <c r="CM26" s="735"/>
      <c r="CN26" s="735"/>
      <c r="CO26" s="735"/>
      <c r="CP26" s="735"/>
      <c r="CQ26" s="735"/>
      <c r="CR26" s="735"/>
      <c r="CS26" s="735"/>
      <c r="CT26" s="735"/>
      <c r="CU26" s="735"/>
      <c r="CV26" s="735"/>
      <c r="CW26" s="735"/>
      <c r="CX26" s="735"/>
      <c r="CY26" s="735"/>
      <c r="CZ26" s="735"/>
      <c r="DA26" s="735"/>
      <c r="DB26" s="735"/>
      <c r="DC26" s="735"/>
      <c r="DD26" s="735"/>
      <c r="DE26" s="735"/>
      <c r="DF26" s="735"/>
      <c r="DG26" s="735"/>
      <c r="DH26" s="735"/>
      <c r="DI26" s="735"/>
      <c r="DJ26" s="735"/>
      <c r="DK26" s="735"/>
      <c r="DL26" s="735"/>
      <c r="DM26" s="735"/>
      <c r="DN26" s="735"/>
      <c r="DO26" s="735"/>
      <c r="DP26" s="735"/>
      <c r="DQ26" s="735"/>
      <c r="DR26" s="735"/>
      <c r="DS26" s="735"/>
      <c r="DT26" s="735"/>
      <c r="DU26" s="735"/>
      <c r="DV26" s="735"/>
      <c r="DW26" s="735"/>
      <c r="DX26" s="828"/>
    </row>
    <row r="27" spans="1:128" ht="7.9" customHeight="1">
      <c r="A27" s="739" t="s">
        <v>584</v>
      </c>
      <c r="B27" s="739"/>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c r="BP27" s="831"/>
      <c r="BQ27" s="831"/>
      <c r="BR27" s="831"/>
      <c r="BS27" s="831"/>
      <c r="BT27" s="835"/>
      <c r="BU27" s="822"/>
      <c r="BV27" s="822"/>
      <c r="BW27" s="822"/>
      <c r="BX27" s="822"/>
      <c r="BY27" s="822"/>
      <c r="BZ27" s="822"/>
      <c r="CA27" s="822"/>
      <c r="CB27" s="822"/>
      <c r="CC27" s="822"/>
      <c r="CD27" s="822"/>
      <c r="CE27" s="822"/>
      <c r="CF27" s="822"/>
      <c r="CG27" s="822"/>
      <c r="CH27" s="822"/>
      <c r="CI27" s="822"/>
      <c r="CJ27" s="822"/>
      <c r="CK27" s="822"/>
      <c r="CL27" s="822"/>
      <c r="CM27" s="822"/>
      <c r="CN27" s="822"/>
      <c r="CO27" s="822"/>
      <c r="CP27" s="822"/>
      <c r="CQ27" s="822"/>
      <c r="CR27" s="822"/>
      <c r="CS27" s="822"/>
      <c r="CT27" s="822"/>
      <c r="CU27" s="822"/>
      <c r="CV27" s="822"/>
      <c r="CW27" s="822"/>
      <c r="CX27" s="822"/>
      <c r="CY27" s="822"/>
      <c r="CZ27" s="822"/>
      <c r="DA27" s="822"/>
      <c r="DB27" s="822"/>
      <c r="DC27" s="822"/>
      <c r="DD27" s="822"/>
      <c r="DE27" s="822"/>
      <c r="DF27" s="822"/>
      <c r="DG27" s="822"/>
      <c r="DH27" s="822"/>
      <c r="DI27" s="822"/>
      <c r="DJ27" s="822"/>
      <c r="DK27" s="822"/>
      <c r="DL27" s="822"/>
      <c r="DM27" s="822"/>
      <c r="DN27" s="822"/>
      <c r="DO27" s="822"/>
      <c r="DP27" s="822"/>
      <c r="DQ27" s="822"/>
      <c r="DR27" s="822"/>
      <c r="DS27" s="822"/>
      <c r="DT27" s="822"/>
      <c r="DU27" s="822"/>
      <c r="DV27" s="822"/>
      <c r="DW27" s="822"/>
      <c r="DX27" s="829"/>
    </row>
    <row r="28" spans="1:128" ht="7.9" customHeight="1">
      <c r="A28" s="739"/>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c r="AW28" s="739"/>
      <c r="AX28" s="739"/>
      <c r="AY28" s="739"/>
      <c r="AZ28" s="739"/>
      <c r="BA28" s="739"/>
      <c r="BB28" s="739"/>
      <c r="BC28" s="739"/>
      <c r="BD28" s="739"/>
      <c r="BE28" s="739"/>
      <c r="BF28" s="739"/>
      <c r="BG28" s="739"/>
      <c r="BH28" s="739"/>
      <c r="BI28" s="739"/>
      <c r="BJ28" s="739"/>
      <c r="BK28" s="739"/>
      <c r="BL28" s="739"/>
      <c r="BP28" s="831" t="s">
        <v>647</v>
      </c>
      <c r="BQ28" s="831"/>
      <c r="BR28" s="831"/>
      <c r="BS28" s="831"/>
      <c r="BT28" s="833" t="s">
        <v>665</v>
      </c>
      <c r="BU28" s="826"/>
      <c r="BV28" s="826"/>
      <c r="BW28" s="826"/>
      <c r="BX28" s="826"/>
      <c r="BY28" s="826"/>
      <c r="BZ28" s="826"/>
      <c r="CA28" s="826"/>
      <c r="CB28" s="826"/>
      <c r="CC28" s="826"/>
      <c r="CD28" s="826"/>
      <c r="CE28" s="826"/>
      <c r="CF28" s="826"/>
      <c r="CG28" s="826"/>
      <c r="CH28" s="826"/>
      <c r="CI28" s="826"/>
      <c r="CJ28" s="826"/>
      <c r="CK28" s="826"/>
      <c r="CL28" s="826"/>
      <c r="CM28" s="826"/>
      <c r="CN28" s="826"/>
      <c r="CO28" s="826"/>
      <c r="CP28" s="826"/>
      <c r="CQ28" s="826"/>
      <c r="CR28" s="826"/>
      <c r="CS28" s="826"/>
      <c r="CT28" s="826"/>
      <c r="CU28" s="826"/>
      <c r="CV28" s="826"/>
      <c r="CW28" s="826"/>
      <c r="CX28" s="826"/>
      <c r="CY28" s="826"/>
      <c r="CZ28" s="826"/>
      <c r="DA28" s="826"/>
      <c r="DB28" s="826"/>
      <c r="DC28" s="826"/>
      <c r="DD28" s="826"/>
      <c r="DE28" s="826"/>
      <c r="DF28" s="826"/>
      <c r="DG28" s="826"/>
      <c r="DH28" s="826"/>
      <c r="DI28" s="826"/>
      <c r="DJ28" s="826"/>
      <c r="DK28" s="826"/>
      <c r="DL28" s="826"/>
      <c r="DM28" s="826"/>
      <c r="DN28" s="826"/>
      <c r="DO28" s="826"/>
      <c r="DP28" s="826"/>
      <c r="DQ28" s="826"/>
      <c r="DR28" s="826"/>
      <c r="DS28" s="826"/>
      <c r="DT28" s="826"/>
      <c r="DU28" s="826"/>
      <c r="DV28" s="826"/>
      <c r="DW28" s="826"/>
      <c r="DX28" s="827"/>
    </row>
    <row r="29" spans="1:128" ht="7.9" customHeight="1">
      <c r="BP29" s="831"/>
      <c r="BQ29" s="831"/>
      <c r="BR29" s="831"/>
      <c r="BS29" s="831"/>
      <c r="BT29" s="834"/>
      <c r="BU29" s="735"/>
      <c r="BV29" s="735"/>
      <c r="BW29" s="735"/>
      <c r="BX29" s="735"/>
      <c r="BY29" s="735"/>
      <c r="BZ29" s="735"/>
      <c r="CA29" s="735"/>
      <c r="CB29" s="735"/>
      <c r="CC29" s="735"/>
      <c r="CD29" s="735"/>
      <c r="CE29" s="735"/>
      <c r="CF29" s="735"/>
      <c r="CG29" s="735"/>
      <c r="CH29" s="735"/>
      <c r="CI29" s="735"/>
      <c r="CJ29" s="735"/>
      <c r="CK29" s="735"/>
      <c r="CL29" s="735"/>
      <c r="CM29" s="735"/>
      <c r="CN29" s="735"/>
      <c r="CO29" s="735"/>
      <c r="CP29" s="735"/>
      <c r="CQ29" s="735"/>
      <c r="CR29" s="735"/>
      <c r="CS29" s="735"/>
      <c r="CT29" s="735"/>
      <c r="CU29" s="735"/>
      <c r="CV29" s="735"/>
      <c r="CW29" s="735"/>
      <c r="CX29" s="735"/>
      <c r="CY29" s="735"/>
      <c r="CZ29" s="735"/>
      <c r="DA29" s="735"/>
      <c r="DB29" s="735"/>
      <c r="DC29" s="735"/>
      <c r="DD29" s="735"/>
      <c r="DE29" s="735"/>
      <c r="DF29" s="735"/>
      <c r="DG29" s="735"/>
      <c r="DH29" s="735"/>
      <c r="DI29" s="735"/>
      <c r="DJ29" s="735"/>
      <c r="DK29" s="735"/>
      <c r="DL29" s="735"/>
      <c r="DM29" s="735"/>
      <c r="DN29" s="735"/>
      <c r="DO29" s="735"/>
      <c r="DP29" s="735"/>
      <c r="DQ29" s="735"/>
      <c r="DR29" s="735"/>
      <c r="DS29" s="735"/>
      <c r="DT29" s="735"/>
      <c r="DU29" s="735"/>
      <c r="DV29" s="735"/>
      <c r="DW29" s="735"/>
      <c r="DX29" s="828"/>
    </row>
    <row r="30" spans="1:128" ht="7.9" customHeight="1">
      <c r="BP30" s="831"/>
      <c r="BQ30" s="831"/>
      <c r="BR30" s="831"/>
      <c r="BS30" s="831"/>
      <c r="BT30" s="835"/>
      <c r="BU30" s="822"/>
      <c r="BV30" s="822"/>
      <c r="BW30" s="822"/>
      <c r="BX30" s="822"/>
      <c r="BY30" s="822"/>
      <c r="BZ30" s="822"/>
      <c r="CA30" s="822"/>
      <c r="CB30" s="822"/>
      <c r="CC30" s="822"/>
      <c r="CD30" s="822"/>
      <c r="CE30" s="822"/>
      <c r="CF30" s="822"/>
      <c r="CG30" s="822"/>
      <c r="CH30" s="822"/>
      <c r="CI30" s="822"/>
      <c r="CJ30" s="822"/>
      <c r="CK30" s="822"/>
      <c r="CL30" s="822"/>
      <c r="CM30" s="822"/>
      <c r="CN30" s="822"/>
      <c r="CO30" s="822"/>
      <c r="CP30" s="822"/>
      <c r="CQ30" s="822"/>
      <c r="CR30" s="822"/>
      <c r="CS30" s="822"/>
      <c r="CT30" s="822"/>
      <c r="CU30" s="822"/>
      <c r="CV30" s="822"/>
      <c r="CW30" s="822"/>
      <c r="CX30" s="822"/>
      <c r="CY30" s="822"/>
      <c r="CZ30" s="822"/>
      <c r="DA30" s="822"/>
      <c r="DB30" s="822"/>
      <c r="DC30" s="822"/>
      <c r="DD30" s="822"/>
      <c r="DE30" s="822"/>
      <c r="DF30" s="822"/>
      <c r="DG30" s="822"/>
      <c r="DH30" s="822"/>
      <c r="DI30" s="822"/>
      <c r="DJ30" s="822"/>
      <c r="DK30" s="822"/>
      <c r="DL30" s="822"/>
      <c r="DM30" s="822"/>
      <c r="DN30" s="822"/>
      <c r="DO30" s="822"/>
      <c r="DP30" s="822"/>
      <c r="DQ30" s="822"/>
      <c r="DR30" s="822"/>
      <c r="DS30" s="822"/>
      <c r="DT30" s="822"/>
      <c r="DU30" s="822"/>
      <c r="DV30" s="822"/>
      <c r="DW30" s="822"/>
      <c r="DX30" s="829"/>
    </row>
    <row r="31" spans="1:128" ht="7.9" customHeight="1">
      <c r="BP31" s="831" t="s">
        <v>647</v>
      </c>
      <c r="BQ31" s="831"/>
      <c r="BR31" s="831"/>
      <c r="BS31" s="831"/>
      <c r="BT31" s="833" t="s">
        <v>660</v>
      </c>
      <c r="BU31" s="826"/>
      <c r="BV31" s="826"/>
      <c r="BW31" s="826"/>
      <c r="BX31" s="826"/>
      <c r="BY31" s="826"/>
      <c r="BZ31" s="826"/>
      <c r="CA31" s="826"/>
      <c r="CB31" s="826"/>
      <c r="CC31" s="826"/>
      <c r="CD31" s="826"/>
      <c r="CE31" s="826"/>
      <c r="CF31" s="826"/>
      <c r="CG31" s="826"/>
      <c r="CH31" s="826"/>
      <c r="CI31" s="826"/>
      <c r="CJ31" s="826"/>
      <c r="CK31" s="826"/>
      <c r="CL31" s="826"/>
      <c r="CM31" s="826"/>
      <c r="CN31" s="826"/>
      <c r="CO31" s="826"/>
      <c r="CP31" s="826"/>
      <c r="CQ31" s="826"/>
      <c r="CR31" s="826"/>
      <c r="CS31" s="826"/>
      <c r="CT31" s="826"/>
      <c r="CU31" s="826"/>
      <c r="CV31" s="826"/>
      <c r="CW31" s="826"/>
      <c r="CX31" s="826"/>
      <c r="CY31" s="826"/>
      <c r="CZ31" s="826"/>
      <c r="DA31" s="826"/>
      <c r="DB31" s="826"/>
      <c r="DC31" s="826"/>
      <c r="DD31" s="826"/>
      <c r="DE31" s="826"/>
      <c r="DF31" s="826"/>
      <c r="DG31" s="826"/>
      <c r="DH31" s="826"/>
      <c r="DI31" s="826"/>
      <c r="DJ31" s="826"/>
      <c r="DK31" s="826"/>
      <c r="DL31" s="826"/>
      <c r="DM31" s="826"/>
      <c r="DN31" s="826"/>
      <c r="DO31" s="826"/>
      <c r="DP31" s="826"/>
      <c r="DQ31" s="826"/>
      <c r="DR31" s="826"/>
      <c r="DS31" s="826"/>
      <c r="DT31" s="826"/>
      <c r="DU31" s="826"/>
      <c r="DV31" s="826"/>
      <c r="DW31" s="826"/>
      <c r="DX31" s="827"/>
    </row>
    <row r="32" spans="1:128" ht="7.9" customHeight="1">
      <c r="C32" s="5"/>
      <c r="D32" s="5"/>
      <c r="E32" s="5"/>
      <c r="F32" s="5"/>
      <c r="I32" s="5"/>
      <c r="J32" s="5"/>
      <c r="L32" s="532"/>
      <c r="N32" s="5"/>
      <c r="O32" s="5"/>
      <c r="P32" s="5"/>
      <c r="T32" s="5"/>
      <c r="U32" s="5"/>
      <c r="V32" s="5"/>
      <c r="W32" s="5"/>
      <c r="X32" s="5"/>
      <c r="Y32" s="5"/>
      <c r="BP32" s="831"/>
      <c r="BQ32" s="831"/>
      <c r="BR32" s="831"/>
      <c r="BS32" s="831"/>
      <c r="BT32" s="834"/>
      <c r="BU32" s="735"/>
      <c r="BV32" s="735"/>
      <c r="BW32" s="735"/>
      <c r="BX32" s="735"/>
      <c r="BY32" s="735"/>
      <c r="BZ32" s="735"/>
      <c r="CA32" s="735"/>
      <c r="CB32" s="735"/>
      <c r="CC32" s="735"/>
      <c r="CD32" s="735"/>
      <c r="CE32" s="735"/>
      <c r="CF32" s="735"/>
      <c r="CG32" s="735"/>
      <c r="CH32" s="735"/>
      <c r="CI32" s="735"/>
      <c r="CJ32" s="735"/>
      <c r="CK32" s="735"/>
      <c r="CL32" s="735"/>
      <c r="CM32" s="735"/>
      <c r="CN32" s="735"/>
      <c r="CO32" s="735"/>
      <c r="CP32" s="735"/>
      <c r="CQ32" s="735"/>
      <c r="CR32" s="735"/>
      <c r="CS32" s="735"/>
      <c r="CT32" s="735"/>
      <c r="CU32" s="735"/>
      <c r="CV32" s="735"/>
      <c r="CW32" s="735"/>
      <c r="CX32" s="735"/>
      <c r="CY32" s="735"/>
      <c r="CZ32" s="735"/>
      <c r="DA32" s="735"/>
      <c r="DB32" s="735"/>
      <c r="DC32" s="735"/>
      <c r="DD32" s="735"/>
      <c r="DE32" s="735"/>
      <c r="DF32" s="735"/>
      <c r="DG32" s="735"/>
      <c r="DH32" s="735"/>
      <c r="DI32" s="735"/>
      <c r="DJ32" s="735"/>
      <c r="DK32" s="735"/>
      <c r="DL32" s="735"/>
      <c r="DM32" s="735"/>
      <c r="DN32" s="735"/>
      <c r="DO32" s="735"/>
      <c r="DP32" s="735"/>
      <c r="DQ32" s="735"/>
      <c r="DR32" s="735"/>
      <c r="DS32" s="735"/>
      <c r="DT32" s="735"/>
      <c r="DU32" s="735"/>
      <c r="DV32" s="735"/>
      <c r="DW32" s="735"/>
      <c r="DX32" s="828"/>
    </row>
    <row r="33" spans="1:128" ht="7.9" customHeight="1">
      <c r="C33" s="739" t="s">
        <v>942</v>
      </c>
      <c r="D33" s="739"/>
      <c r="E33" s="739"/>
      <c r="F33" s="737">
        <f>補助金交付申請入力シート!C32</f>
        <v>0</v>
      </c>
      <c r="G33" s="737"/>
      <c r="H33" s="737"/>
      <c r="I33" s="739" t="s">
        <v>2</v>
      </c>
      <c r="J33" s="739"/>
      <c r="K33" s="737">
        <f>補助金交付申請入力シート!E32</f>
        <v>0</v>
      </c>
      <c r="L33" s="737"/>
      <c r="M33" s="737"/>
      <c r="N33" s="739" t="s">
        <v>7</v>
      </c>
      <c r="O33" s="739"/>
      <c r="P33" s="737">
        <f>補助金交付申請入力シート!G32</f>
        <v>0</v>
      </c>
      <c r="Q33" s="737"/>
      <c r="R33" s="737"/>
      <c r="S33" s="739" t="s">
        <v>948</v>
      </c>
      <c r="T33" s="739"/>
      <c r="U33" s="739"/>
      <c r="V33" s="739"/>
      <c r="W33" s="739"/>
      <c r="X33" s="739"/>
      <c r="Y33" s="739"/>
      <c r="Z33" s="739"/>
      <c r="AA33" s="739"/>
      <c r="AB33" s="739"/>
      <c r="AC33" s="739"/>
      <c r="AD33" s="739"/>
      <c r="AE33" s="739"/>
      <c r="AF33" s="737">
        <f>補助金交付申請入力シート!E33</f>
        <v>0</v>
      </c>
      <c r="AG33" s="737"/>
      <c r="AH33" s="737"/>
      <c r="AI33" s="737"/>
      <c r="AJ33" s="737"/>
      <c r="AK33" s="737"/>
      <c r="AL33" s="735" t="s">
        <v>583</v>
      </c>
      <c r="AM33" s="735"/>
      <c r="AN33" s="735"/>
      <c r="AO33" s="735"/>
      <c r="AP33" s="735"/>
      <c r="AQ33" s="735"/>
      <c r="AR33" s="735"/>
      <c r="AS33" s="735"/>
      <c r="AT33" s="735"/>
      <c r="AU33" s="735"/>
      <c r="AV33" s="735"/>
      <c r="AW33" s="735"/>
      <c r="AX33" s="735"/>
      <c r="AY33" s="735"/>
      <c r="AZ33" s="735"/>
      <c r="BA33" s="735"/>
      <c r="BB33" s="735"/>
      <c r="BC33" s="735"/>
      <c r="BD33" s="735"/>
      <c r="BE33" s="735"/>
      <c r="BF33" s="735"/>
      <c r="BG33" s="735"/>
      <c r="BH33" s="735"/>
      <c r="BI33" s="735"/>
      <c r="BJ33" s="735"/>
      <c r="BK33" s="735"/>
      <c r="BL33" s="735"/>
      <c r="BP33" s="831"/>
      <c r="BQ33" s="831"/>
      <c r="BR33" s="831"/>
      <c r="BS33" s="831"/>
      <c r="BT33" s="835"/>
      <c r="BU33" s="822"/>
      <c r="BV33" s="822"/>
      <c r="BW33" s="822"/>
      <c r="BX33" s="822"/>
      <c r="BY33" s="822"/>
      <c r="BZ33" s="822"/>
      <c r="CA33" s="822"/>
      <c r="CB33" s="822"/>
      <c r="CC33" s="822"/>
      <c r="CD33" s="822"/>
      <c r="CE33" s="822"/>
      <c r="CF33" s="822"/>
      <c r="CG33" s="822"/>
      <c r="CH33" s="822"/>
      <c r="CI33" s="822"/>
      <c r="CJ33" s="822"/>
      <c r="CK33" s="822"/>
      <c r="CL33" s="822"/>
      <c r="CM33" s="822"/>
      <c r="CN33" s="822"/>
      <c r="CO33" s="822"/>
      <c r="CP33" s="822"/>
      <c r="CQ33" s="822"/>
      <c r="CR33" s="822"/>
      <c r="CS33" s="822"/>
      <c r="CT33" s="822"/>
      <c r="CU33" s="822"/>
      <c r="CV33" s="822"/>
      <c r="CW33" s="822"/>
      <c r="CX33" s="822"/>
      <c r="CY33" s="822"/>
      <c r="CZ33" s="822"/>
      <c r="DA33" s="822"/>
      <c r="DB33" s="822"/>
      <c r="DC33" s="822"/>
      <c r="DD33" s="822"/>
      <c r="DE33" s="822"/>
      <c r="DF33" s="822"/>
      <c r="DG33" s="822"/>
      <c r="DH33" s="822"/>
      <c r="DI33" s="822"/>
      <c r="DJ33" s="822"/>
      <c r="DK33" s="822"/>
      <c r="DL33" s="822"/>
      <c r="DM33" s="822"/>
      <c r="DN33" s="822"/>
      <c r="DO33" s="822"/>
      <c r="DP33" s="822"/>
      <c r="DQ33" s="822"/>
      <c r="DR33" s="822"/>
      <c r="DS33" s="822"/>
      <c r="DT33" s="822"/>
      <c r="DU33" s="822"/>
      <c r="DV33" s="822"/>
      <c r="DW33" s="822"/>
      <c r="DX33" s="829"/>
    </row>
    <row r="34" spans="1:128" ht="7.9" customHeight="1">
      <c r="C34" s="739"/>
      <c r="D34" s="739"/>
      <c r="E34" s="739"/>
      <c r="F34" s="737"/>
      <c r="G34" s="737"/>
      <c r="H34" s="737"/>
      <c r="I34" s="739"/>
      <c r="J34" s="739"/>
      <c r="K34" s="737"/>
      <c r="L34" s="737"/>
      <c r="M34" s="737"/>
      <c r="N34" s="739"/>
      <c r="O34" s="739"/>
      <c r="P34" s="737"/>
      <c r="Q34" s="737"/>
      <c r="R34" s="737"/>
      <c r="S34" s="739"/>
      <c r="T34" s="739"/>
      <c r="U34" s="739"/>
      <c r="V34" s="739"/>
      <c r="W34" s="739"/>
      <c r="X34" s="739"/>
      <c r="Y34" s="739"/>
      <c r="Z34" s="739"/>
      <c r="AA34" s="739"/>
      <c r="AB34" s="739"/>
      <c r="AC34" s="739"/>
      <c r="AD34" s="739"/>
      <c r="AE34" s="739"/>
      <c r="AF34" s="737"/>
      <c r="AG34" s="737"/>
      <c r="AH34" s="737"/>
      <c r="AI34" s="737"/>
      <c r="AJ34" s="737"/>
      <c r="AK34" s="737"/>
      <c r="AL34" s="735"/>
      <c r="AM34" s="735"/>
      <c r="AN34" s="735"/>
      <c r="AO34" s="735"/>
      <c r="AP34" s="735"/>
      <c r="AQ34" s="735"/>
      <c r="AR34" s="735"/>
      <c r="AS34" s="735"/>
      <c r="AT34" s="735"/>
      <c r="AU34" s="735"/>
      <c r="AV34" s="735"/>
      <c r="AW34" s="735"/>
      <c r="AX34" s="735"/>
      <c r="AY34" s="735"/>
      <c r="AZ34" s="735"/>
      <c r="BA34" s="735"/>
      <c r="BB34" s="735"/>
      <c r="BC34" s="735"/>
      <c r="BD34" s="735"/>
      <c r="BE34" s="735"/>
      <c r="BF34" s="735"/>
      <c r="BG34" s="735"/>
      <c r="BH34" s="735"/>
      <c r="BI34" s="735"/>
      <c r="BJ34" s="735"/>
      <c r="BK34" s="735"/>
      <c r="BL34" s="735"/>
      <c r="BP34" s="831" t="s">
        <v>647</v>
      </c>
      <c r="BQ34" s="831"/>
      <c r="BR34" s="831"/>
      <c r="BS34" s="831"/>
      <c r="BT34" s="833" t="s">
        <v>661</v>
      </c>
      <c r="BU34" s="826"/>
      <c r="BV34" s="826"/>
      <c r="BW34" s="826"/>
      <c r="BX34" s="826"/>
      <c r="BY34" s="826"/>
      <c r="BZ34" s="826"/>
      <c r="CA34" s="826"/>
      <c r="CB34" s="826"/>
      <c r="CC34" s="826"/>
      <c r="CD34" s="826"/>
      <c r="CE34" s="826"/>
      <c r="CF34" s="826"/>
      <c r="CG34" s="826"/>
      <c r="CH34" s="826"/>
      <c r="CI34" s="826"/>
      <c r="CJ34" s="826"/>
      <c r="CK34" s="826"/>
      <c r="CL34" s="826"/>
      <c r="CM34" s="826"/>
      <c r="CN34" s="826"/>
      <c r="CO34" s="826"/>
      <c r="CP34" s="826"/>
      <c r="CQ34" s="826"/>
      <c r="CR34" s="826"/>
      <c r="CS34" s="826"/>
      <c r="CT34" s="826"/>
      <c r="CU34" s="826"/>
      <c r="CV34" s="826"/>
      <c r="CW34" s="826"/>
      <c r="CX34" s="826"/>
      <c r="CY34" s="826"/>
      <c r="CZ34" s="826"/>
      <c r="DA34" s="826"/>
      <c r="DB34" s="826"/>
      <c r="DC34" s="826"/>
      <c r="DD34" s="826"/>
      <c r="DE34" s="826"/>
      <c r="DF34" s="826"/>
      <c r="DG34" s="826"/>
      <c r="DH34" s="826"/>
      <c r="DI34" s="826"/>
      <c r="DJ34" s="826"/>
      <c r="DK34" s="826"/>
      <c r="DL34" s="826"/>
      <c r="DM34" s="826"/>
      <c r="DN34" s="826"/>
      <c r="DO34" s="826"/>
      <c r="DP34" s="826"/>
      <c r="DQ34" s="826"/>
      <c r="DR34" s="826"/>
      <c r="DS34" s="826"/>
      <c r="DT34" s="826"/>
      <c r="DU34" s="826"/>
      <c r="DV34" s="826"/>
      <c r="DW34" s="826"/>
      <c r="DX34" s="827"/>
    </row>
    <row r="35" spans="1:128" ht="7.9" customHeight="1">
      <c r="A35" s="741" t="s">
        <v>598</v>
      </c>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P35" s="831"/>
      <c r="BQ35" s="831"/>
      <c r="BR35" s="831"/>
      <c r="BS35" s="831"/>
      <c r="BT35" s="834"/>
      <c r="BU35" s="735"/>
      <c r="BV35" s="735"/>
      <c r="BW35" s="735"/>
      <c r="BX35" s="735"/>
      <c r="BY35" s="735"/>
      <c r="BZ35" s="735"/>
      <c r="CA35" s="735"/>
      <c r="CB35" s="735"/>
      <c r="CC35" s="735"/>
      <c r="CD35" s="735"/>
      <c r="CE35" s="735"/>
      <c r="CF35" s="735"/>
      <c r="CG35" s="735"/>
      <c r="CH35" s="735"/>
      <c r="CI35" s="735"/>
      <c r="CJ35" s="735"/>
      <c r="CK35" s="735"/>
      <c r="CL35" s="735"/>
      <c r="CM35" s="735"/>
      <c r="CN35" s="735"/>
      <c r="CO35" s="735"/>
      <c r="CP35" s="735"/>
      <c r="CQ35" s="735"/>
      <c r="CR35" s="735"/>
      <c r="CS35" s="735"/>
      <c r="CT35" s="735"/>
      <c r="CU35" s="735"/>
      <c r="CV35" s="735"/>
      <c r="CW35" s="735"/>
      <c r="CX35" s="735"/>
      <c r="CY35" s="735"/>
      <c r="CZ35" s="735"/>
      <c r="DA35" s="735"/>
      <c r="DB35" s="735"/>
      <c r="DC35" s="735"/>
      <c r="DD35" s="735"/>
      <c r="DE35" s="735"/>
      <c r="DF35" s="735"/>
      <c r="DG35" s="735"/>
      <c r="DH35" s="735"/>
      <c r="DI35" s="735"/>
      <c r="DJ35" s="735"/>
      <c r="DK35" s="735"/>
      <c r="DL35" s="735"/>
      <c r="DM35" s="735"/>
      <c r="DN35" s="735"/>
      <c r="DO35" s="735"/>
      <c r="DP35" s="735"/>
      <c r="DQ35" s="735"/>
      <c r="DR35" s="735"/>
      <c r="DS35" s="735"/>
      <c r="DT35" s="735"/>
      <c r="DU35" s="735"/>
      <c r="DV35" s="735"/>
      <c r="DW35" s="735"/>
      <c r="DX35" s="828"/>
    </row>
    <row r="36" spans="1:128" ht="7.9" customHeight="1">
      <c r="A36" s="741"/>
      <c r="B36" s="741"/>
      <c r="C36" s="741"/>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741"/>
      <c r="AX36" s="741"/>
      <c r="AY36" s="741"/>
      <c r="AZ36" s="741"/>
      <c r="BA36" s="741"/>
      <c r="BB36" s="741"/>
      <c r="BC36" s="741"/>
      <c r="BD36" s="741"/>
      <c r="BE36" s="741"/>
      <c r="BF36" s="741"/>
      <c r="BG36" s="741"/>
      <c r="BH36" s="741"/>
      <c r="BI36" s="741"/>
      <c r="BJ36" s="741"/>
      <c r="BK36" s="741"/>
      <c r="BL36" s="741"/>
      <c r="BP36" s="831"/>
      <c r="BQ36" s="831"/>
      <c r="BR36" s="831"/>
      <c r="BS36" s="831"/>
      <c r="BT36" s="835"/>
      <c r="BU36" s="822"/>
      <c r="BV36" s="822"/>
      <c r="BW36" s="822"/>
      <c r="BX36" s="822"/>
      <c r="BY36" s="822"/>
      <c r="BZ36" s="822"/>
      <c r="CA36" s="822"/>
      <c r="CB36" s="822"/>
      <c r="CC36" s="822"/>
      <c r="CD36" s="822"/>
      <c r="CE36" s="822"/>
      <c r="CF36" s="822"/>
      <c r="CG36" s="822"/>
      <c r="CH36" s="822"/>
      <c r="CI36" s="822"/>
      <c r="CJ36" s="822"/>
      <c r="CK36" s="822"/>
      <c r="CL36" s="822"/>
      <c r="CM36" s="822"/>
      <c r="CN36" s="822"/>
      <c r="CO36" s="822"/>
      <c r="CP36" s="822"/>
      <c r="CQ36" s="822"/>
      <c r="CR36" s="822"/>
      <c r="CS36" s="822"/>
      <c r="CT36" s="822"/>
      <c r="CU36" s="822"/>
      <c r="CV36" s="822"/>
      <c r="CW36" s="822"/>
      <c r="CX36" s="822"/>
      <c r="CY36" s="822"/>
      <c r="CZ36" s="822"/>
      <c r="DA36" s="822"/>
      <c r="DB36" s="822"/>
      <c r="DC36" s="822"/>
      <c r="DD36" s="822"/>
      <c r="DE36" s="822"/>
      <c r="DF36" s="822"/>
      <c r="DG36" s="822"/>
      <c r="DH36" s="822"/>
      <c r="DI36" s="822"/>
      <c r="DJ36" s="822"/>
      <c r="DK36" s="822"/>
      <c r="DL36" s="822"/>
      <c r="DM36" s="822"/>
      <c r="DN36" s="822"/>
      <c r="DO36" s="822"/>
      <c r="DP36" s="822"/>
      <c r="DQ36" s="822"/>
      <c r="DR36" s="822"/>
      <c r="DS36" s="822"/>
      <c r="DT36" s="822"/>
      <c r="DU36" s="822"/>
      <c r="DV36" s="822"/>
      <c r="DW36" s="822"/>
      <c r="DX36" s="829"/>
    </row>
    <row r="37" spans="1:128" ht="7.9" customHeight="1">
      <c r="A37" s="741"/>
      <c r="B37" s="741"/>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741"/>
      <c r="AX37" s="741"/>
      <c r="AY37" s="741"/>
      <c r="AZ37" s="741"/>
      <c r="BA37" s="741"/>
      <c r="BB37" s="741"/>
      <c r="BC37" s="741"/>
      <c r="BD37" s="741"/>
      <c r="BE37" s="741"/>
      <c r="BF37" s="741"/>
      <c r="BG37" s="741"/>
      <c r="BH37" s="741"/>
      <c r="BI37" s="741"/>
      <c r="BJ37" s="741"/>
      <c r="BK37" s="741"/>
      <c r="BL37" s="741"/>
      <c r="BP37" s="831"/>
      <c r="BQ37" s="831"/>
      <c r="BR37" s="831"/>
      <c r="BS37" s="831"/>
      <c r="BT37" s="833" t="s">
        <v>662</v>
      </c>
      <c r="BU37" s="826"/>
      <c r="BV37" s="826"/>
      <c r="BW37" s="826"/>
      <c r="BX37" s="826"/>
      <c r="BY37" s="826"/>
      <c r="BZ37" s="826"/>
      <c r="CA37" s="826"/>
      <c r="CB37" s="826"/>
      <c r="CC37" s="826"/>
      <c r="CD37" s="826"/>
      <c r="CE37" s="826"/>
      <c r="CF37" s="826"/>
      <c r="CG37" s="826"/>
      <c r="CH37" s="826"/>
      <c r="CI37" s="826"/>
      <c r="CJ37" s="826"/>
      <c r="CK37" s="826"/>
      <c r="CL37" s="826"/>
      <c r="CM37" s="826"/>
      <c r="CN37" s="826"/>
      <c r="CO37" s="826"/>
      <c r="CP37" s="826"/>
      <c r="CQ37" s="826"/>
      <c r="CR37" s="826"/>
      <c r="CS37" s="826"/>
      <c r="CT37" s="826"/>
      <c r="CU37" s="826"/>
      <c r="CV37" s="826"/>
      <c r="CW37" s="826"/>
      <c r="CX37" s="826"/>
      <c r="CY37" s="826"/>
      <c r="CZ37" s="826"/>
      <c r="DA37" s="826"/>
      <c r="DB37" s="826"/>
      <c r="DC37" s="826"/>
      <c r="DD37" s="826"/>
      <c r="DE37" s="826"/>
      <c r="DF37" s="826"/>
      <c r="DG37" s="826"/>
      <c r="DH37" s="826"/>
      <c r="DI37" s="826"/>
      <c r="DJ37" s="826"/>
      <c r="DK37" s="826"/>
      <c r="DL37" s="826"/>
      <c r="DM37" s="826"/>
      <c r="DN37" s="826"/>
      <c r="DO37" s="826"/>
      <c r="DP37" s="826"/>
      <c r="DQ37" s="826"/>
      <c r="DR37" s="826"/>
      <c r="DS37" s="826"/>
      <c r="DT37" s="826"/>
      <c r="DU37" s="826"/>
      <c r="DV37" s="826"/>
      <c r="DW37" s="826"/>
      <c r="DX37" s="827"/>
    </row>
    <row r="38" spans="1:128" ht="7.9" customHeight="1">
      <c r="A38" s="741"/>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c r="BL38" s="741"/>
      <c r="BP38" s="831"/>
      <c r="BQ38" s="831"/>
      <c r="BR38" s="831"/>
      <c r="BS38" s="831"/>
      <c r="BT38" s="834"/>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735"/>
      <c r="CZ38" s="735"/>
      <c r="DA38" s="735"/>
      <c r="DB38" s="735"/>
      <c r="DC38" s="735"/>
      <c r="DD38" s="735"/>
      <c r="DE38" s="735"/>
      <c r="DF38" s="735"/>
      <c r="DG38" s="735"/>
      <c r="DH38" s="735"/>
      <c r="DI38" s="735"/>
      <c r="DJ38" s="735"/>
      <c r="DK38" s="735"/>
      <c r="DL38" s="735"/>
      <c r="DM38" s="735"/>
      <c r="DN38" s="735"/>
      <c r="DO38" s="735"/>
      <c r="DP38" s="735"/>
      <c r="DQ38" s="735"/>
      <c r="DR38" s="735"/>
      <c r="DS38" s="735"/>
      <c r="DT38" s="735"/>
      <c r="DU38" s="735"/>
      <c r="DV38" s="735"/>
      <c r="DW38" s="735"/>
      <c r="DX38" s="828"/>
    </row>
    <row r="39" spans="1:128" ht="7.5" customHeight="1">
      <c r="A39" s="525"/>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P39" s="831"/>
      <c r="BQ39" s="831"/>
      <c r="BR39" s="831"/>
      <c r="BS39" s="831"/>
      <c r="BT39" s="835"/>
      <c r="BU39" s="822"/>
      <c r="BV39" s="822"/>
      <c r="BW39" s="822"/>
      <c r="BX39" s="822"/>
      <c r="BY39" s="822"/>
      <c r="BZ39" s="822"/>
      <c r="CA39" s="822"/>
      <c r="CB39" s="822"/>
      <c r="CC39" s="822"/>
      <c r="CD39" s="822"/>
      <c r="CE39" s="822"/>
      <c r="CF39" s="822"/>
      <c r="CG39" s="822"/>
      <c r="CH39" s="822"/>
      <c r="CI39" s="822"/>
      <c r="CJ39" s="822"/>
      <c r="CK39" s="822"/>
      <c r="CL39" s="822"/>
      <c r="CM39" s="822"/>
      <c r="CN39" s="822"/>
      <c r="CO39" s="822"/>
      <c r="CP39" s="822"/>
      <c r="CQ39" s="822"/>
      <c r="CR39" s="822"/>
      <c r="CS39" s="822"/>
      <c r="CT39" s="822"/>
      <c r="CU39" s="822"/>
      <c r="CV39" s="822"/>
      <c r="CW39" s="822"/>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9"/>
    </row>
    <row r="40" spans="1:128" ht="7.9" customHeight="1">
      <c r="A40" s="525"/>
      <c r="B40" s="525"/>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25"/>
      <c r="BP40" s="831" t="s">
        <v>647</v>
      </c>
      <c r="BQ40" s="831"/>
      <c r="BR40" s="831"/>
      <c r="BS40" s="831"/>
      <c r="BT40" s="833" t="s">
        <v>664</v>
      </c>
      <c r="BU40" s="826"/>
      <c r="BV40" s="826"/>
      <c r="BW40" s="826"/>
      <c r="BX40" s="826"/>
      <c r="BY40" s="826"/>
      <c r="BZ40" s="826"/>
      <c r="CA40" s="826"/>
      <c r="CB40" s="826"/>
      <c r="CC40" s="826"/>
      <c r="CD40" s="826"/>
      <c r="CE40" s="826"/>
      <c r="CF40" s="826"/>
      <c r="CG40" s="826"/>
      <c r="CH40" s="826"/>
      <c r="CI40" s="826"/>
      <c r="CJ40" s="826"/>
      <c r="CK40" s="826"/>
      <c r="CL40" s="826"/>
      <c r="CM40" s="826"/>
      <c r="CN40" s="826"/>
      <c r="CO40" s="826"/>
      <c r="CP40" s="826"/>
      <c r="CQ40" s="826"/>
      <c r="CR40" s="826"/>
      <c r="CS40" s="826"/>
      <c r="CT40" s="826"/>
      <c r="CU40" s="826"/>
      <c r="CV40" s="826"/>
      <c r="CW40" s="826"/>
      <c r="CX40" s="826"/>
      <c r="CY40" s="826"/>
      <c r="CZ40" s="826"/>
      <c r="DA40" s="826"/>
      <c r="DB40" s="826"/>
      <c r="DC40" s="826"/>
      <c r="DD40" s="826"/>
      <c r="DE40" s="826"/>
      <c r="DF40" s="826"/>
      <c r="DG40" s="826"/>
      <c r="DH40" s="826"/>
      <c r="DI40" s="826"/>
      <c r="DJ40" s="826"/>
      <c r="DK40" s="826"/>
      <c r="DL40" s="826"/>
      <c r="DM40" s="826"/>
      <c r="DN40" s="826"/>
      <c r="DO40" s="826"/>
      <c r="DP40" s="826"/>
      <c r="DQ40" s="826"/>
      <c r="DR40" s="826"/>
      <c r="DS40" s="826"/>
      <c r="DT40" s="826"/>
      <c r="DU40" s="826"/>
      <c r="DV40" s="826"/>
      <c r="DW40" s="826"/>
      <c r="DX40" s="827"/>
    </row>
    <row r="41" spans="1:128" ht="7.9" customHeight="1">
      <c r="AE41" s="10"/>
      <c r="BP41" s="831"/>
      <c r="BQ41" s="831"/>
      <c r="BR41" s="831"/>
      <c r="BS41" s="831"/>
      <c r="BT41" s="834"/>
      <c r="BU41" s="735"/>
      <c r="BV41" s="735"/>
      <c r="BW41" s="735"/>
      <c r="BX41" s="735"/>
      <c r="BY41" s="735"/>
      <c r="BZ41" s="735"/>
      <c r="CA41" s="735"/>
      <c r="CB41" s="735"/>
      <c r="CC41" s="735"/>
      <c r="CD41" s="735"/>
      <c r="CE41" s="735"/>
      <c r="CF41" s="735"/>
      <c r="CG41" s="735"/>
      <c r="CH41" s="735"/>
      <c r="CI41" s="735"/>
      <c r="CJ41" s="735"/>
      <c r="CK41" s="735"/>
      <c r="CL41" s="735"/>
      <c r="CM41" s="735"/>
      <c r="CN41" s="735"/>
      <c r="CO41" s="735"/>
      <c r="CP41" s="735"/>
      <c r="CQ41" s="735"/>
      <c r="CR41" s="735"/>
      <c r="CS41" s="735"/>
      <c r="CT41" s="735"/>
      <c r="CU41" s="735"/>
      <c r="CV41" s="735"/>
      <c r="CW41" s="735"/>
      <c r="CX41" s="735"/>
      <c r="CY41" s="735"/>
      <c r="CZ41" s="735"/>
      <c r="DA41" s="735"/>
      <c r="DB41" s="735"/>
      <c r="DC41" s="735"/>
      <c r="DD41" s="735"/>
      <c r="DE41" s="735"/>
      <c r="DF41" s="735"/>
      <c r="DG41" s="735"/>
      <c r="DH41" s="735"/>
      <c r="DI41" s="735"/>
      <c r="DJ41" s="735"/>
      <c r="DK41" s="735"/>
      <c r="DL41" s="735"/>
      <c r="DM41" s="735"/>
      <c r="DN41" s="735"/>
      <c r="DO41" s="735"/>
      <c r="DP41" s="735"/>
      <c r="DQ41" s="735"/>
      <c r="DR41" s="735"/>
      <c r="DS41" s="735"/>
      <c r="DT41" s="735"/>
      <c r="DU41" s="735"/>
      <c r="DV41" s="735"/>
      <c r="DW41" s="735"/>
      <c r="DX41" s="828"/>
    </row>
    <row r="42" spans="1:128" ht="7.9" customHeight="1">
      <c r="AE42" s="10"/>
      <c r="BP42" s="831"/>
      <c r="BQ42" s="831"/>
      <c r="BR42" s="831"/>
      <c r="BS42" s="831"/>
      <c r="BT42" s="835"/>
      <c r="BU42" s="822"/>
      <c r="BV42" s="822"/>
      <c r="BW42" s="822"/>
      <c r="BX42" s="822"/>
      <c r="BY42" s="822"/>
      <c r="BZ42" s="822"/>
      <c r="CA42" s="822"/>
      <c r="CB42" s="822"/>
      <c r="CC42" s="822"/>
      <c r="CD42" s="822"/>
      <c r="CE42" s="822"/>
      <c r="CF42" s="822"/>
      <c r="CG42" s="822"/>
      <c r="CH42" s="822"/>
      <c r="CI42" s="822"/>
      <c r="CJ42" s="822"/>
      <c r="CK42" s="822"/>
      <c r="CL42" s="822"/>
      <c r="CM42" s="822"/>
      <c r="CN42" s="822"/>
      <c r="CO42" s="822"/>
      <c r="CP42" s="822"/>
      <c r="CQ42" s="822"/>
      <c r="CR42" s="822"/>
      <c r="CS42" s="822"/>
      <c r="CT42" s="822"/>
      <c r="CU42" s="822"/>
      <c r="CV42" s="822"/>
      <c r="CW42" s="822"/>
      <c r="CX42" s="822"/>
      <c r="CY42" s="822"/>
      <c r="CZ42" s="822"/>
      <c r="DA42" s="822"/>
      <c r="DB42" s="822"/>
      <c r="DC42" s="822"/>
      <c r="DD42" s="822"/>
      <c r="DE42" s="822"/>
      <c r="DF42" s="822"/>
      <c r="DG42" s="822"/>
      <c r="DH42" s="822"/>
      <c r="DI42" s="822"/>
      <c r="DJ42" s="822"/>
      <c r="DK42" s="822"/>
      <c r="DL42" s="822"/>
      <c r="DM42" s="822"/>
      <c r="DN42" s="822"/>
      <c r="DO42" s="822"/>
      <c r="DP42" s="822"/>
      <c r="DQ42" s="822"/>
      <c r="DR42" s="822"/>
      <c r="DS42" s="822"/>
      <c r="DT42" s="822"/>
      <c r="DU42" s="822"/>
      <c r="DV42" s="822"/>
      <c r="DW42" s="822"/>
      <c r="DX42" s="829"/>
    </row>
    <row r="43" spans="1:128" ht="7.9" customHeight="1">
      <c r="AE43" s="533"/>
      <c r="BP43" s="831" t="s">
        <v>647</v>
      </c>
      <c r="BQ43" s="831"/>
      <c r="BR43" s="831"/>
      <c r="BS43" s="831"/>
      <c r="BT43" s="833" t="s">
        <v>651</v>
      </c>
      <c r="BU43" s="826"/>
      <c r="BV43" s="826"/>
      <c r="BW43" s="826"/>
      <c r="BX43" s="826"/>
      <c r="BY43" s="826"/>
      <c r="BZ43" s="826"/>
      <c r="CA43" s="826"/>
      <c r="CB43" s="826"/>
      <c r="CC43" s="826"/>
      <c r="CD43" s="826"/>
      <c r="CE43" s="826"/>
      <c r="CF43" s="826"/>
      <c r="CG43" s="826"/>
      <c r="CH43" s="826"/>
      <c r="CI43" s="826"/>
      <c r="CJ43" s="826"/>
      <c r="CK43" s="826"/>
      <c r="CL43" s="826"/>
      <c r="CM43" s="826"/>
      <c r="CN43" s="826"/>
      <c r="CO43" s="826"/>
      <c r="CP43" s="826"/>
      <c r="CQ43" s="826"/>
      <c r="CR43" s="826"/>
      <c r="CS43" s="826"/>
      <c r="CT43" s="826"/>
      <c r="CU43" s="826"/>
      <c r="CV43" s="826"/>
      <c r="CW43" s="826"/>
      <c r="CX43" s="826"/>
      <c r="CY43" s="826"/>
      <c r="CZ43" s="826"/>
      <c r="DA43" s="826"/>
      <c r="DB43" s="826"/>
      <c r="DC43" s="826"/>
      <c r="DD43" s="826"/>
      <c r="DE43" s="826"/>
      <c r="DF43" s="826"/>
      <c r="DG43" s="826"/>
      <c r="DH43" s="826"/>
      <c r="DI43" s="826"/>
      <c r="DJ43" s="826"/>
      <c r="DK43" s="826"/>
      <c r="DL43" s="826"/>
      <c r="DM43" s="826"/>
      <c r="DN43" s="826"/>
      <c r="DO43" s="826"/>
      <c r="DP43" s="826"/>
      <c r="DQ43" s="826"/>
      <c r="DR43" s="826"/>
      <c r="DS43" s="826"/>
      <c r="DT43" s="826"/>
      <c r="DU43" s="826"/>
      <c r="DV43" s="826"/>
      <c r="DW43" s="826"/>
      <c r="DX43" s="827"/>
    </row>
    <row r="44" spans="1:128" ht="7.9"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
      <c r="AF44" s="10"/>
      <c r="AG44" s="5"/>
      <c r="AH44" s="5"/>
      <c r="AI44" s="5"/>
      <c r="AJ44" s="5"/>
      <c r="AK44" s="5"/>
      <c r="AL44" s="5"/>
      <c r="AM44" s="5"/>
      <c r="AN44" s="5"/>
      <c r="AR44" s="5"/>
      <c r="AS44" s="5"/>
      <c r="AT44" s="5"/>
      <c r="AU44" s="5"/>
      <c r="AV44" s="5"/>
      <c r="AW44" s="5"/>
      <c r="AX44" s="5"/>
      <c r="AY44" s="5"/>
      <c r="AZ44" s="5"/>
      <c r="BA44" s="5"/>
      <c r="BB44" s="5"/>
      <c r="BC44" s="5"/>
      <c r="BD44" s="5"/>
      <c r="BE44" s="5"/>
      <c r="BF44" s="5"/>
      <c r="BG44" s="5"/>
      <c r="BH44" s="5"/>
      <c r="BI44" s="5"/>
      <c r="BJ44" s="5"/>
      <c r="BK44" s="5"/>
      <c r="BP44" s="831"/>
      <c r="BQ44" s="831"/>
      <c r="BR44" s="831"/>
      <c r="BS44" s="831"/>
      <c r="BT44" s="834"/>
      <c r="BU44" s="735"/>
      <c r="BV44" s="735"/>
      <c r="BW44" s="735"/>
      <c r="BX44" s="735"/>
      <c r="BY44" s="735"/>
      <c r="BZ44" s="735"/>
      <c r="CA44" s="735"/>
      <c r="CB44" s="735"/>
      <c r="CC44" s="735"/>
      <c r="CD44" s="735"/>
      <c r="CE44" s="735"/>
      <c r="CF44" s="735"/>
      <c r="CG44" s="735"/>
      <c r="CH44" s="735"/>
      <c r="CI44" s="735"/>
      <c r="CJ44" s="735"/>
      <c r="CK44" s="735"/>
      <c r="CL44" s="735"/>
      <c r="CM44" s="735"/>
      <c r="CN44" s="735"/>
      <c r="CO44" s="735"/>
      <c r="CP44" s="735"/>
      <c r="CQ44" s="735"/>
      <c r="CR44" s="735"/>
      <c r="CS44" s="735"/>
      <c r="CT44" s="735"/>
      <c r="CU44" s="735"/>
      <c r="CV44" s="735"/>
      <c r="CW44" s="735"/>
      <c r="CX44" s="735"/>
      <c r="CY44" s="735"/>
      <c r="CZ44" s="735"/>
      <c r="DA44" s="735"/>
      <c r="DB44" s="735"/>
      <c r="DC44" s="735"/>
      <c r="DD44" s="735"/>
      <c r="DE44" s="735"/>
      <c r="DF44" s="735"/>
      <c r="DG44" s="735"/>
      <c r="DH44" s="735"/>
      <c r="DI44" s="735"/>
      <c r="DJ44" s="735"/>
      <c r="DK44" s="735"/>
      <c r="DL44" s="735"/>
      <c r="DM44" s="735"/>
      <c r="DN44" s="735"/>
      <c r="DO44" s="735"/>
      <c r="DP44" s="735"/>
      <c r="DQ44" s="735"/>
      <c r="DR44" s="735"/>
      <c r="DS44" s="735"/>
      <c r="DT44" s="735"/>
      <c r="DU44" s="735"/>
      <c r="DV44" s="735"/>
      <c r="DW44" s="735"/>
      <c r="DX44" s="828"/>
    </row>
    <row r="45" spans="1:128" ht="7.9" customHeight="1">
      <c r="B45" s="53"/>
      <c r="C45" s="3"/>
      <c r="D45" s="3"/>
      <c r="E45" s="3"/>
      <c r="F45" s="3"/>
      <c r="G45" s="3"/>
      <c r="H45" s="3"/>
      <c r="I45" s="3"/>
      <c r="J45" s="3"/>
      <c r="K45" s="3"/>
      <c r="L45" s="3"/>
      <c r="M45" s="3"/>
      <c r="N45" s="3"/>
      <c r="O45" s="4"/>
      <c r="P45" s="53"/>
      <c r="Q45" s="3"/>
      <c r="R45" s="3"/>
      <c r="S45" s="3"/>
      <c r="T45" s="3"/>
      <c r="U45" s="3"/>
      <c r="V45" s="3"/>
      <c r="W45" s="3"/>
      <c r="X45" s="3"/>
      <c r="Y45" s="3"/>
      <c r="Z45" s="3"/>
      <c r="AA45" s="3"/>
      <c r="AB45" s="3"/>
      <c r="AC45" s="3"/>
      <c r="AD45" s="3"/>
      <c r="AE45" s="55"/>
      <c r="AF45" s="55"/>
      <c r="AG45" s="3"/>
      <c r="AH45" s="3"/>
      <c r="AI45" s="3"/>
      <c r="AJ45" s="3"/>
      <c r="AK45" s="3"/>
      <c r="AL45" s="3"/>
      <c r="AM45" s="3"/>
      <c r="AN45" s="3"/>
      <c r="AO45" s="3"/>
      <c r="AP45" s="26"/>
      <c r="AQ45" s="26"/>
      <c r="AR45" s="26"/>
      <c r="AS45" s="26"/>
      <c r="AT45" s="26"/>
      <c r="AU45" s="26"/>
      <c r="AV45" s="26"/>
      <c r="AW45" s="26"/>
      <c r="AX45" s="26"/>
      <c r="AY45" s="26"/>
      <c r="AZ45" s="26"/>
      <c r="BA45" s="26"/>
      <c r="BB45" s="26"/>
      <c r="BC45" s="26"/>
      <c r="BD45" s="26"/>
      <c r="BE45" s="3"/>
      <c r="BF45" s="3"/>
      <c r="BG45" s="3"/>
      <c r="BH45" s="3"/>
      <c r="BI45" s="3"/>
      <c r="BJ45" s="3"/>
      <c r="BK45" s="4"/>
      <c r="BP45" s="831"/>
      <c r="BQ45" s="831"/>
      <c r="BR45" s="831"/>
      <c r="BS45" s="831"/>
      <c r="BT45" s="835"/>
      <c r="BU45" s="822"/>
      <c r="BV45" s="822"/>
      <c r="BW45" s="822"/>
      <c r="BX45" s="822"/>
      <c r="BY45" s="822"/>
      <c r="BZ45" s="822"/>
      <c r="CA45" s="822"/>
      <c r="CB45" s="822"/>
      <c r="CC45" s="822"/>
      <c r="CD45" s="822"/>
      <c r="CE45" s="822"/>
      <c r="CF45" s="822"/>
      <c r="CG45" s="822"/>
      <c r="CH45" s="822"/>
      <c r="CI45" s="822"/>
      <c r="CJ45" s="822"/>
      <c r="CK45" s="822"/>
      <c r="CL45" s="822"/>
      <c r="CM45" s="822"/>
      <c r="CN45" s="822"/>
      <c r="CO45" s="822"/>
      <c r="CP45" s="822"/>
      <c r="CQ45" s="822"/>
      <c r="CR45" s="822"/>
      <c r="CS45" s="822"/>
      <c r="CT45" s="822"/>
      <c r="CU45" s="822"/>
      <c r="CV45" s="822"/>
      <c r="CW45" s="822"/>
      <c r="CX45" s="822"/>
      <c r="CY45" s="822"/>
      <c r="CZ45" s="822"/>
      <c r="DA45" s="822"/>
      <c r="DB45" s="822"/>
      <c r="DC45" s="822"/>
      <c r="DD45" s="822"/>
      <c r="DE45" s="822"/>
      <c r="DF45" s="822"/>
      <c r="DG45" s="822"/>
      <c r="DH45" s="822"/>
      <c r="DI45" s="822"/>
      <c r="DJ45" s="822"/>
      <c r="DK45" s="822"/>
      <c r="DL45" s="822"/>
      <c r="DM45" s="822"/>
      <c r="DN45" s="822"/>
      <c r="DO45" s="822"/>
      <c r="DP45" s="822"/>
      <c r="DQ45" s="822"/>
      <c r="DR45" s="822"/>
      <c r="DS45" s="822"/>
      <c r="DT45" s="822"/>
      <c r="DU45" s="822"/>
      <c r="DV45" s="822"/>
      <c r="DW45" s="822"/>
      <c r="DX45" s="829"/>
    </row>
    <row r="46" spans="1:128" ht="7.9" customHeight="1">
      <c r="B46" s="796" t="s">
        <v>563</v>
      </c>
      <c r="C46" s="739"/>
      <c r="D46" s="739"/>
      <c r="E46" s="739"/>
      <c r="F46" s="739"/>
      <c r="G46" s="739"/>
      <c r="H46" s="739"/>
      <c r="I46" s="739"/>
      <c r="J46" s="739"/>
      <c r="K46" s="739"/>
      <c r="L46" s="739"/>
      <c r="M46" s="739"/>
      <c r="N46" s="739"/>
      <c r="O46" s="807"/>
      <c r="P46" s="796" t="s">
        <v>26</v>
      </c>
      <c r="Q46" s="739"/>
      <c r="R46" s="739"/>
      <c r="S46" s="739"/>
      <c r="T46" s="739"/>
      <c r="U46" s="739"/>
      <c r="V46" s="739"/>
      <c r="W46" s="739"/>
      <c r="X46" s="739"/>
      <c r="Y46" s="739"/>
      <c r="Z46" s="739"/>
      <c r="AA46" s="735" t="str">
        <f>IF(ISBLANK(補助金交付申請入力シート!E11),"",補助金交付申請入力シート!E11)</f>
        <v/>
      </c>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c r="BA46" s="735"/>
      <c r="BB46" s="735"/>
      <c r="BC46" s="735"/>
      <c r="BD46" s="735"/>
      <c r="BE46" s="735"/>
      <c r="BF46" s="735"/>
      <c r="BG46" s="735"/>
      <c r="BH46" s="735"/>
      <c r="BI46" s="735"/>
      <c r="BJ46" s="735"/>
      <c r="BK46" s="828"/>
    </row>
    <row r="47" spans="1:128" ht="7.9" customHeight="1">
      <c r="B47" s="796"/>
      <c r="C47" s="739"/>
      <c r="D47" s="739"/>
      <c r="E47" s="739"/>
      <c r="F47" s="739"/>
      <c r="G47" s="739"/>
      <c r="H47" s="739"/>
      <c r="I47" s="739"/>
      <c r="J47" s="739"/>
      <c r="K47" s="739"/>
      <c r="L47" s="739"/>
      <c r="M47" s="739"/>
      <c r="N47" s="739"/>
      <c r="O47" s="807"/>
      <c r="P47" s="796"/>
      <c r="Q47" s="739"/>
      <c r="R47" s="739"/>
      <c r="S47" s="739"/>
      <c r="T47" s="739"/>
      <c r="U47" s="739"/>
      <c r="V47" s="739"/>
      <c r="W47" s="739"/>
      <c r="X47" s="739"/>
      <c r="Y47" s="739"/>
      <c r="Z47" s="739"/>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828"/>
    </row>
    <row r="48" spans="1:128" ht="7.9" customHeight="1">
      <c r="B48" s="796"/>
      <c r="C48" s="739"/>
      <c r="D48" s="739"/>
      <c r="E48" s="739"/>
      <c r="F48" s="739"/>
      <c r="G48" s="739"/>
      <c r="H48" s="739"/>
      <c r="I48" s="739"/>
      <c r="J48" s="739"/>
      <c r="K48" s="739"/>
      <c r="L48" s="739"/>
      <c r="M48" s="739"/>
      <c r="N48" s="739"/>
      <c r="O48" s="807"/>
      <c r="P48" s="796"/>
      <c r="Q48" s="739"/>
      <c r="R48" s="739"/>
      <c r="S48" s="739"/>
      <c r="T48" s="739"/>
      <c r="U48" s="739"/>
      <c r="V48" s="739"/>
      <c r="W48" s="739"/>
      <c r="X48" s="739"/>
      <c r="Y48" s="739"/>
      <c r="Z48" s="739"/>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5"/>
      <c r="BB48" s="735"/>
      <c r="BC48" s="735"/>
      <c r="BD48" s="735"/>
      <c r="BE48" s="735"/>
      <c r="BF48" s="735"/>
      <c r="BG48" s="735"/>
      <c r="BH48" s="735"/>
      <c r="BI48" s="735"/>
      <c r="BJ48" s="735"/>
      <c r="BK48" s="828"/>
    </row>
    <row r="49" spans="2:64" ht="7.9" customHeight="1">
      <c r="B49" s="23"/>
      <c r="C49" s="24"/>
      <c r="D49" s="24"/>
      <c r="E49" s="24"/>
      <c r="F49" s="24"/>
      <c r="G49" s="24"/>
      <c r="H49" s="24"/>
      <c r="I49" s="24"/>
      <c r="J49" s="24"/>
      <c r="K49" s="24"/>
      <c r="L49" s="24"/>
      <c r="M49" s="24"/>
      <c r="N49" s="24"/>
      <c r="O49" s="25"/>
      <c r="P49" s="23"/>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5"/>
    </row>
    <row r="50" spans="2:64" ht="7.9" customHeight="1">
      <c r="B50" s="850" t="s">
        <v>586</v>
      </c>
      <c r="C50" s="851"/>
      <c r="D50" s="851"/>
      <c r="E50" s="851"/>
      <c r="F50" s="851"/>
      <c r="G50" s="851"/>
      <c r="H50" s="851"/>
      <c r="I50" s="851"/>
      <c r="J50" s="851"/>
      <c r="K50" s="851"/>
      <c r="L50" s="851"/>
      <c r="M50" s="851"/>
      <c r="N50" s="851"/>
      <c r="O50" s="852"/>
      <c r="P50" s="28"/>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7"/>
    </row>
    <row r="51" spans="2:64" ht="7.9" customHeight="1">
      <c r="B51" s="823"/>
      <c r="C51" s="745"/>
      <c r="D51" s="745"/>
      <c r="E51" s="745"/>
      <c r="F51" s="745"/>
      <c r="G51" s="745"/>
      <c r="H51" s="745"/>
      <c r="I51" s="745"/>
      <c r="J51" s="745"/>
      <c r="K51" s="745"/>
      <c r="L51" s="745"/>
      <c r="M51" s="745"/>
      <c r="N51" s="745"/>
      <c r="O51" s="824"/>
      <c r="P51" s="22"/>
      <c r="AA51" s="739" t="s">
        <v>874</v>
      </c>
      <c r="AB51" s="739"/>
      <c r="AC51" s="739"/>
      <c r="AD51" s="739"/>
      <c r="AE51" s="739"/>
      <c r="AF51" s="737">
        <f>補助金交付申請入力シート!C44</f>
        <v>0</v>
      </c>
      <c r="AG51" s="737"/>
      <c r="AH51" s="737"/>
      <c r="AI51" s="739" t="s">
        <v>2</v>
      </c>
      <c r="AJ51" s="739"/>
      <c r="AK51" s="739"/>
      <c r="AL51" s="737">
        <f>補助金交付申請入力シート!E44</f>
        <v>0</v>
      </c>
      <c r="AM51" s="737"/>
      <c r="AN51" s="737"/>
      <c r="AO51" s="739" t="s">
        <v>7</v>
      </c>
      <c r="AP51" s="739"/>
      <c r="AQ51" s="739"/>
      <c r="AR51" s="737">
        <f>補助金交付申請入力シート!G44</f>
        <v>0</v>
      </c>
      <c r="AS51" s="737"/>
      <c r="AT51" s="737"/>
      <c r="AU51" s="739" t="s">
        <v>33</v>
      </c>
      <c r="AV51" s="739"/>
      <c r="AW51" s="739"/>
      <c r="BK51" s="21"/>
    </row>
    <row r="52" spans="2:64" ht="7.9" customHeight="1">
      <c r="B52" s="823"/>
      <c r="C52" s="745"/>
      <c r="D52" s="745"/>
      <c r="E52" s="745"/>
      <c r="F52" s="745"/>
      <c r="G52" s="745"/>
      <c r="H52" s="745"/>
      <c r="I52" s="745"/>
      <c r="J52" s="745"/>
      <c r="K52" s="745"/>
      <c r="L52" s="745"/>
      <c r="M52" s="745"/>
      <c r="N52" s="745"/>
      <c r="O52" s="824"/>
      <c r="P52" s="22"/>
      <c r="AA52" s="739"/>
      <c r="AB52" s="739"/>
      <c r="AC52" s="739"/>
      <c r="AD52" s="739"/>
      <c r="AE52" s="739"/>
      <c r="AF52" s="737"/>
      <c r="AG52" s="737"/>
      <c r="AH52" s="737"/>
      <c r="AI52" s="739"/>
      <c r="AJ52" s="739"/>
      <c r="AK52" s="739"/>
      <c r="AL52" s="737"/>
      <c r="AM52" s="737"/>
      <c r="AN52" s="737"/>
      <c r="AO52" s="739"/>
      <c r="AP52" s="739"/>
      <c r="AQ52" s="739"/>
      <c r="AR52" s="737"/>
      <c r="AS52" s="737"/>
      <c r="AT52" s="737"/>
      <c r="AU52" s="739"/>
      <c r="AV52" s="739"/>
      <c r="AW52" s="739"/>
      <c r="BA52" s="5"/>
      <c r="BB52" s="5"/>
      <c r="BC52" s="5"/>
      <c r="BG52" s="5"/>
      <c r="BH52" s="5"/>
      <c r="BI52" s="5"/>
      <c r="BJ52" s="5"/>
      <c r="BK52" s="6"/>
    </row>
    <row r="53" spans="2:64" ht="7.9" customHeight="1">
      <c r="B53" s="823"/>
      <c r="C53" s="745"/>
      <c r="D53" s="745"/>
      <c r="E53" s="745"/>
      <c r="F53" s="745"/>
      <c r="G53" s="745"/>
      <c r="H53" s="745"/>
      <c r="I53" s="745"/>
      <c r="J53" s="745"/>
      <c r="K53" s="745"/>
      <c r="L53" s="745"/>
      <c r="M53" s="745"/>
      <c r="N53" s="745"/>
      <c r="O53" s="824"/>
      <c r="P53" s="22"/>
      <c r="AA53" s="739"/>
      <c r="AB53" s="739"/>
      <c r="AC53" s="739"/>
      <c r="AD53" s="739"/>
      <c r="AE53" s="739"/>
      <c r="AF53" s="737"/>
      <c r="AG53" s="737"/>
      <c r="AH53" s="737"/>
      <c r="AI53" s="739"/>
      <c r="AJ53" s="739"/>
      <c r="AK53" s="739"/>
      <c r="AL53" s="737"/>
      <c r="AM53" s="737"/>
      <c r="AN53" s="737"/>
      <c r="AO53" s="739"/>
      <c r="AP53" s="739"/>
      <c r="AQ53" s="739"/>
      <c r="AR53" s="737"/>
      <c r="AS53" s="737"/>
      <c r="AT53" s="737"/>
      <c r="AU53" s="739"/>
      <c r="AV53" s="739"/>
      <c r="AW53" s="739"/>
      <c r="BA53" s="5"/>
      <c r="BB53" s="5"/>
      <c r="BC53" s="5"/>
      <c r="BG53" s="5"/>
      <c r="BH53" s="5"/>
      <c r="BI53" s="5"/>
      <c r="BJ53" s="5"/>
      <c r="BK53" s="6"/>
    </row>
    <row r="54" spans="2:64" ht="7.9" customHeight="1">
      <c r="B54" s="853"/>
      <c r="C54" s="854"/>
      <c r="D54" s="854"/>
      <c r="E54" s="854"/>
      <c r="F54" s="854"/>
      <c r="G54" s="854"/>
      <c r="H54" s="854"/>
      <c r="I54" s="854"/>
      <c r="J54" s="854"/>
      <c r="K54" s="854"/>
      <c r="L54" s="854"/>
      <c r="M54" s="854"/>
      <c r="N54" s="854"/>
      <c r="O54" s="855"/>
      <c r="P54" s="23"/>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7"/>
      <c r="BB54" s="7"/>
      <c r="BC54" s="7"/>
      <c r="BD54" s="24"/>
      <c r="BE54" s="24"/>
      <c r="BF54" s="24"/>
      <c r="BG54" s="7"/>
      <c r="BH54" s="7"/>
      <c r="BI54" s="7"/>
      <c r="BJ54" s="7"/>
      <c r="BK54" s="8"/>
    </row>
    <row r="55" spans="2:64" ht="7.9" customHeight="1">
      <c r="B55" s="5"/>
      <c r="C55" s="5"/>
      <c r="D55" s="5"/>
      <c r="E55" s="5"/>
      <c r="F55" s="5"/>
      <c r="G55" s="5"/>
      <c r="H55" s="5"/>
      <c r="I55" s="5"/>
      <c r="J55" s="5"/>
      <c r="K55" s="5"/>
      <c r="L55" s="5"/>
      <c r="M55" s="5"/>
      <c r="N55" s="5"/>
      <c r="O55" s="5"/>
      <c r="AC55" s="509"/>
      <c r="AD55" s="509"/>
      <c r="AE55" s="509"/>
      <c r="AF55" s="509"/>
      <c r="AG55" s="509"/>
      <c r="AH55" s="509"/>
      <c r="AI55" s="509"/>
      <c r="AJ55" s="509"/>
      <c r="AK55" s="509"/>
      <c r="AL55" s="509"/>
      <c r="AM55" s="509"/>
      <c r="AN55" s="509"/>
      <c r="AO55" s="509"/>
      <c r="AP55" s="509"/>
      <c r="AQ55" s="509"/>
      <c r="AR55" s="5"/>
      <c r="AS55" s="5"/>
      <c r="AT55" s="5"/>
      <c r="BA55" s="5"/>
    </row>
    <row r="56" spans="2:64" ht="7.9" customHeight="1">
      <c r="B56" s="735" t="s">
        <v>587</v>
      </c>
      <c r="C56" s="735"/>
      <c r="D56" s="735"/>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c r="AL56" s="735"/>
      <c r="AM56" s="735"/>
      <c r="AN56" s="735"/>
      <c r="AO56" s="735"/>
      <c r="AP56" s="735"/>
      <c r="AQ56" s="735"/>
      <c r="AR56" s="735"/>
      <c r="AS56" s="735"/>
      <c r="AT56" s="735"/>
      <c r="AU56" s="735"/>
      <c r="AV56" s="735"/>
      <c r="AW56" s="735"/>
      <c r="AX56" s="735"/>
      <c r="AY56" s="735"/>
      <c r="AZ56" s="735"/>
      <c r="BA56" s="735"/>
      <c r="BB56" s="735"/>
      <c r="BC56" s="735"/>
      <c r="BD56" s="735"/>
      <c r="BE56" s="735"/>
      <c r="BF56" s="735"/>
      <c r="BG56" s="735"/>
      <c r="BH56" s="735"/>
      <c r="BI56" s="735"/>
      <c r="BJ56" s="735"/>
      <c r="BK56" s="735"/>
      <c r="BL56" s="735"/>
    </row>
    <row r="57" spans="2:64" ht="7.9" customHeight="1">
      <c r="B57" s="735"/>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5"/>
      <c r="AV57" s="735"/>
      <c r="AW57" s="735"/>
      <c r="AX57" s="735"/>
      <c r="AY57" s="735"/>
      <c r="AZ57" s="735"/>
      <c r="BA57" s="735"/>
      <c r="BB57" s="735"/>
      <c r="BC57" s="735"/>
      <c r="BD57" s="735"/>
      <c r="BE57" s="735"/>
      <c r="BF57" s="735"/>
      <c r="BG57" s="735"/>
      <c r="BH57" s="735"/>
      <c r="BI57" s="735"/>
      <c r="BJ57" s="735"/>
      <c r="BK57" s="735"/>
      <c r="BL57" s="735"/>
    </row>
    <row r="59" spans="2:64" ht="7.9" customHeight="1">
      <c r="BI59" s="19"/>
    </row>
    <row r="60" spans="2:64" ht="7.9" customHeight="1">
      <c r="B60" s="735" t="s">
        <v>20</v>
      </c>
      <c r="C60" s="735"/>
      <c r="D60" s="735"/>
      <c r="E60" s="735"/>
      <c r="F60" s="735"/>
      <c r="G60" s="735"/>
      <c r="H60" s="735"/>
      <c r="I60" s="735"/>
      <c r="J60" s="735"/>
      <c r="K60" s="735"/>
      <c r="L60" s="735"/>
      <c r="M60" s="735"/>
      <c r="N60" s="735"/>
      <c r="O60" s="735"/>
      <c r="BI60" s="19"/>
    </row>
    <row r="61" spans="2:64" ht="7.9" customHeight="1">
      <c r="B61" s="735"/>
      <c r="C61" s="735"/>
      <c r="D61" s="735"/>
      <c r="E61" s="735"/>
      <c r="F61" s="735"/>
      <c r="G61" s="735"/>
      <c r="H61" s="735"/>
      <c r="I61" s="735"/>
      <c r="J61" s="735"/>
      <c r="K61" s="735"/>
      <c r="L61" s="735"/>
      <c r="M61" s="735"/>
      <c r="N61" s="735"/>
      <c r="O61" s="735"/>
      <c r="BI61" s="19"/>
    </row>
    <row r="62" spans="2:64" ht="7.9" customHeight="1">
      <c r="D62" s="745" t="s">
        <v>588</v>
      </c>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745"/>
      <c r="AM62" s="745"/>
      <c r="AN62" s="745"/>
      <c r="AO62" s="745"/>
      <c r="AP62" s="745"/>
      <c r="AQ62" s="745"/>
      <c r="AR62" s="745"/>
      <c r="AS62" s="745"/>
      <c r="AT62" s="745"/>
      <c r="AU62" s="745"/>
      <c r="AV62" s="745"/>
      <c r="BI62" s="19"/>
    </row>
    <row r="63" spans="2:64" ht="7.9" customHeight="1">
      <c r="D63" s="745"/>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c r="AI63" s="745"/>
      <c r="AJ63" s="745"/>
      <c r="AK63" s="745"/>
      <c r="AL63" s="745"/>
      <c r="AM63" s="745"/>
      <c r="AN63" s="745"/>
      <c r="AO63" s="745"/>
      <c r="AP63" s="745"/>
      <c r="AQ63" s="745"/>
      <c r="AR63" s="745"/>
      <c r="AS63" s="745"/>
      <c r="AT63" s="745"/>
      <c r="AU63" s="745"/>
      <c r="AV63" s="745"/>
    </row>
    <row r="64" spans="2:64" ht="7.9" customHeight="1">
      <c r="D64" s="746" t="s">
        <v>589</v>
      </c>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row>
    <row r="65" spans="4:128" ht="7.9" customHeight="1">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M65" s="746"/>
      <c r="AN65" s="746"/>
      <c r="AO65" s="746"/>
      <c r="AP65" s="746"/>
      <c r="AQ65" s="746"/>
      <c r="AR65" s="746"/>
      <c r="AS65" s="746"/>
      <c r="AT65" s="746"/>
      <c r="AU65" s="746"/>
      <c r="AV65" s="746"/>
    </row>
    <row r="66" spans="4:128" ht="7.9" customHeight="1">
      <c r="D66" s="745" t="s">
        <v>658</v>
      </c>
      <c r="E66" s="745"/>
      <c r="F66" s="745"/>
      <c r="G66" s="745"/>
      <c r="H66" s="745"/>
      <c r="I66" s="745"/>
      <c r="J66" s="745"/>
      <c r="K66" s="745"/>
      <c r="L66" s="745"/>
      <c r="M66" s="745"/>
      <c r="N66" s="745"/>
      <c r="O66" s="745"/>
      <c r="P66" s="745"/>
      <c r="Q66" s="745"/>
      <c r="R66" s="745"/>
      <c r="S66" s="745"/>
      <c r="T66" s="745"/>
      <c r="U66" s="745"/>
      <c r="V66" s="745"/>
      <c r="W66" s="745"/>
      <c r="X66" s="745"/>
      <c r="Y66" s="745"/>
      <c r="Z66" s="745"/>
      <c r="AA66" s="745"/>
      <c r="AB66" s="745"/>
      <c r="AC66" s="745"/>
      <c r="AD66" s="745"/>
      <c r="AE66" s="745"/>
      <c r="AF66" s="745"/>
      <c r="AG66" s="745"/>
      <c r="AH66" s="745"/>
      <c r="AI66" s="745"/>
      <c r="AJ66" s="745"/>
      <c r="AK66" s="745"/>
      <c r="AL66" s="745"/>
      <c r="AM66" s="745"/>
      <c r="AN66" s="745"/>
      <c r="AO66" s="745"/>
      <c r="AP66" s="745"/>
      <c r="AQ66" s="745"/>
      <c r="AR66" s="745"/>
      <c r="AS66" s="745"/>
      <c r="AT66" s="745"/>
      <c r="AU66" s="745"/>
      <c r="AV66" s="745"/>
    </row>
    <row r="67" spans="4:128" ht="7.9" customHeight="1">
      <c r="D67" s="745"/>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745"/>
      <c r="AL67" s="745"/>
      <c r="AM67" s="745"/>
      <c r="AN67" s="745"/>
      <c r="AO67" s="745"/>
      <c r="AP67" s="745"/>
      <c r="AQ67" s="745"/>
      <c r="AR67" s="745"/>
      <c r="AS67" s="745"/>
      <c r="AT67" s="745"/>
      <c r="AU67" s="745"/>
      <c r="AV67" s="745"/>
      <c r="BI67" s="19"/>
    </row>
    <row r="68" spans="4:128" ht="7.9" customHeight="1">
      <c r="D68" s="745" t="s">
        <v>590</v>
      </c>
      <c r="E68" s="745"/>
      <c r="F68" s="745"/>
      <c r="G68" s="745"/>
      <c r="H68" s="745"/>
      <c r="I68" s="745"/>
      <c r="J68" s="745"/>
      <c r="K68" s="745"/>
      <c r="L68" s="745"/>
      <c r="M68" s="745"/>
      <c r="N68" s="745"/>
      <c r="O68" s="745"/>
      <c r="P68" s="745"/>
      <c r="Q68" s="745"/>
      <c r="R68" s="745"/>
      <c r="S68" s="745"/>
      <c r="T68" s="745"/>
      <c r="U68" s="745"/>
      <c r="V68" s="745"/>
      <c r="W68" s="745"/>
      <c r="X68" s="745"/>
      <c r="Y68" s="745"/>
      <c r="Z68" s="745"/>
      <c r="AA68" s="745"/>
      <c r="AB68" s="745"/>
      <c r="AC68" s="745"/>
      <c r="AD68" s="745"/>
      <c r="AE68" s="745"/>
      <c r="AF68" s="745"/>
      <c r="AG68" s="745"/>
      <c r="AH68" s="745"/>
      <c r="AI68" s="745"/>
      <c r="AJ68" s="745"/>
      <c r="AK68" s="745"/>
      <c r="AL68" s="745"/>
      <c r="AM68" s="745"/>
      <c r="AN68" s="745"/>
      <c r="AO68" s="745"/>
      <c r="AP68" s="745"/>
      <c r="AQ68" s="745"/>
      <c r="AR68" s="745"/>
      <c r="AS68" s="745"/>
      <c r="AT68" s="745"/>
      <c r="AU68" s="745"/>
      <c r="AV68" s="745"/>
      <c r="BI68" s="19"/>
    </row>
    <row r="69" spans="4:128" ht="7.9" customHeight="1">
      <c r="D69" s="745"/>
      <c r="E69" s="745"/>
      <c r="F69" s="745"/>
      <c r="G69" s="745"/>
      <c r="H69" s="745"/>
      <c r="I69" s="745"/>
      <c r="J69" s="745"/>
      <c r="K69" s="745"/>
      <c r="L69" s="745"/>
      <c r="M69" s="745"/>
      <c r="N69" s="745"/>
      <c r="O69" s="745"/>
      <c r="P69" s="745"/>
      <c r="Q69" s="745"/>
      <c r="R69" s="745"/>
      <c r="S69" s="745"/>
      <c r="T69" s="745"/>
      <c r="U69" s="745"/>
      <c r="V69" s="745"/>
      <c r="W69" s="745"/>
      <c r="X69" s="745"/>
      <c r="Y69" s="745"/>
      <c r="Z69" s="745"/>
      <c r="AA69" s="745"/>
      <c r="AB69" s="745"/>
      <c r="AC69" s="745"/>
      <c r="AD69" s="745"/>
      <c r="AE69" s="745"/>
      <c r="AF69" s="745"/>
      <c r="AG69" s="745"/>
      <c r="AH69" s="745"/>
      <c r="AI69" s="745"/>
      <c r="AJ69" s="745"/>
      <c r="AK69" s="745"/>
      <c r="AL69" s="745"/>
      <c r="AM69" s="745"/>
      <c r="AN69" s="745"/>
      <c r="AO69" s="745"/>
      <c r="AP69" s="745"/>
      <c r="AQ69" s="745"/>
      <c r="AR69" s="745"/>
      <c r="AS69" s="745"/>
      <c r="AT69" s="745"/>
      <c r="AU69" s="745"/>
      <c r="AV69" s="745"/>
      <c r="AW69" s="16"/>
      <c r="AX69" s="16"/>
      <c r="AY69" s="16"/>
      <c r="AZ69" s="16"/>
      <c r="BA69" s="16"/>
      <c r="BB69" s="16"/>
      <c r="BC69" s="16"/>
      <c r="BD69" s="16"/>
      <c r="BE69" s="16"/>
      <c r="BF69" s="16"/>
      <c r="BG69" s="16"/>
      <c r="BH69" s="16"/>
      <c r="BI69" s="16"/>
      <c r="BJ69" s="16"/>
    </row>
    <row r="70" spans="4:128" ht="7.9" customHeight="1">
      <c r="D70" s="735" t="s">
        <v>591</v>
      </c>
      <c r="E70" s="735"/>
      <c r="F70" s="735"/>
      <c r="G70" s="735"/>
      <c r="H70" s="735"/>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5"/>
      <c r="AI70" s="735"/>
      <c r="AJ70" s="735"/>
      <c r="AK70" s="735"/>
      <c r="AL70" s="735"/>
      <c r="AM70" s="735"/>
      <c r="AN70" s="735"/>
      <c r="AO70" s="735"/>
      <c r="AP70" s="735"/>
      <c r="AQ70" s="735"/>
      <c r="AR70" s="735"/>
      <c r="AS70" s="735"/>
      <c r="AT70" s="735"/>
      <c r="AU70" s="735"/>
      <c r="AV70" s="735"/>
      <c r="AW70" s="16"/>
      <c r="AX70" s="16"/>
      <c r="AY70" s="16"/>
      <c r="AZ70" s="16"/>
      <c r="BA70" s="16"/>
      <c r="BB70" s="16"/>
      <c r="BC70" s="16"/>
      <c r="BD70" s="16"/>
      <c r="BE70" s="16"/>
      <c r="BF70" s="16"/>
      <c r="BG70" s="16"/>
      <c r="BH70" s="16"/>
      <c r="BI70" s="16"/>
      <c r="BJ70" s="16"/>
      <c r="BK70" s="10"/>
    </row>
    <row r="71" spans="4:128" ht="7.9" customHeight="1">
      <c r="D71" s="735"/>
      <c r="E71" s="735"/>
      <c r="F71" s="735"/>
      <c r="G71" s="735"/>
      <c r="H71" s="735"/>
      <c r="I71" s="735"/>
      <c r="J71" s="735"/>
      <c r="K71" s="735"/>
      <c r="L71" s="735"/>
      <c r="M71" s="735"/>
      <c r="N71" s="735"/>
      <c r="O71" s="735"/>
      <c r="P71" s="735"/>
      <c r="Q71" s="735"/>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16"/>
      <c r="AX71" s="16"/>
      <c r="AY71" s="16"/>
      <c r="AZ71" s="16"/>
      <c r="BA71" s="16"/>
      <c r="BB71" s="16"/>
      <c r="BC71" s="16"/>
      <c r="BD71" s="16"/>
      <c r="BE71" s="16"/>
      <c r="BF71" s="16"/>
      <c r="BG71" s="16"/>
      <c r="BH71" s="16"/>
      <c r="BI71" s="16"/>
      <c r="BJ71" s="16"/>
    </row>
    <row r="72" spans="4:128" ht="7.9" customHeight="1">
      <c r="D72" s="735" t="s">
        <v>592</v>
      </c>
      <c r="E72" s="735"/>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16"/>
      <c r="AX72" s="16"/>
      <c r="AY72" s="16"/>
      <c r="AZ72" s="16"/>
      <c r="BA72" s="16"/>
      <c r="BB72" s="16"/>
      <c r="BC72" s="16"/>
      <c r="BD72" s="16"/>
      <c r="BE72" s="16"/>
      <c r="BF72" s="16"/>
      <c r="BG72" s="16"/>
      <c r="BH72" s="16"/>
      <c r="BI72" s="16"/>
      <c r="BJ72" s="16"/>
    </row>
    <row r="73" spans="4:128" ht="7.9" customHeight="1">
      <c r="D73" s="735"/>
      <c r="E73" s="735"/>
      <c r="F73" s="735"/>
      <c r="G73" s="735"/>
      <c r="H73" s="735"/>
      <c r="I73" s="735"/>
      <c r="J73" s="735"/>
      <c r="K73" s="735"/>
      <c r="L73" s="735"/>
      <c r="M73" s="735"/>
      <c r="N73" s="735"/>
      <c r="O73" s="735"/>
      <c r="P73" s="735"/>
      <c r="Q73" s="73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BI73" s="5"/>
      <c r="BJ73" s="19"/>
    </row>
    <row r="74" spans="4:128" ht="7.9" customHeight="1">
      <c r="D74" s="735" t="s">
        <v>593</v>
      </c>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row>
    <row r="75" spans="4:128" ht="7.9" customHeight="1">
      <c r="D75" s="735"/>
      <c r="E75" s="735"/>
      <c r="F75" s="735"/>
      <c r="G75" s="735"/>
      <c r="H75" s="735"/>
      <c r="I75" s="735"/>
      <c r="J75" s="735"/>
      <c r="K75" s="735"/>
      <c r="L75" s="735"/>
      <c r="M75" s="735"/>
      <c r="N75" s="735"/>
      <c r="O75" s="735"/>
      <c r="P75" s="735"/>
      <c r="Q75" s="735"/>
      <c r="R75" s="735"/>
      <c r="S75" s="735"/>
      <c r="T75" s="735"/>
      <c r="U75" s="735"/>
      <c r="V75" s="735"/>
      <c r="W75" s="735"/>
      <c r="X75" s="735"/>
      <c r="Y75" s="735"/>
      <c r="Z75" s="735"/>
      <c r="AA75" s="735"/>
      <c r="AB75" s="735"/>
      <c r="AC75" s="735"/>
      <c r="AD75" s="735"/>
      <c r="AE75" s="735"/>
      <c r="AF75" s="735"/>
      <c r="AG75" s="735"/>
      <c r="AH75" s="735"/>
      <c r="AI75" s="735"/>
      <c r="AJ75" s="735"/>
      <c r="AK75" s="735"/>
      <c r="AL75" s="735"/>
      <c r="AM75" s="735"/>
      <c r="AN75" s="735"/>
      <c r="AO75" s="735"/>
      <c r="AP75" s="735"/>
      <c r="AQ75" s="735"/>
      <c r="AR75" s="735"/>
      <c r="AS75" s="735"/>
      <c r="AT75" s="735"/>
      <c r="AU75" s="735"/>
      <c r="AV75" s="735"/>
    </row>
    <row r="79" spans="4:128" ht="7.9" customHeight="1">
      <c r="BP79" s="16"/>
      <c r="BQ79" s="16"/>
      <c r="BR79" s="16"/>
      <c r="BS79" s="16"/>
      <c r="BT79" s="16"/>
      <c r="BU79" s="16"/>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row>
    <row r="80" spans="4:128" ht="7.9" customHeight="1">
      <c r="BP80" s="16"/>
      <c r="BQ80" s="16"/>
      <c r="BR80" s="16"/>
      <c r="BS80" s="16"/>
      <c r="BT80" s="16"/>
      <c r="BU80" s="16"/>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row>
    <row r="81" spans="1:128" ht="7.9" customHeight="1">
      <c r="BP81" s="16"/>
      <c r="BQ81" s="16"/>
      <c r="BR81" s="16"/>
      <c r="BS81" s="16"/>
      <c r="BT81" s="16"/>
      <c r="BU81" s="16"/>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row>
    <row r="82" spans="1:128" ht="7.9" customHeight="1">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L82" s="5"/>
      <c r="BP82" s="16"/>
      <c r="BQ82" s="16"/>
      <c r="BR82" s="16"/>
      <c r="BS82" s="16"/>
      <c r="BT82" s="16"/>
      <c r="BU82" s="16"/>
    </row>
    <row r="83" spans="1:128" ht="7.9" customHeight="1">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L83" s="5"/>
      <c r="BP83" s="16"/>
      <c r="BQ83" s="16"/>
      <c r="BR83" s="16"/>
      <c r="BS83" s="16"/>
      <c r="BT83" s="16"/>
      <c r="BU83" s="16"/>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G83" s="5"/>
      <c r="DH83" s="5"/>
      <c r="DI83" s="30"/>
      <c r="DJ83" s="30"/>
      <c r="DK83" s="30"/>
      <c r="DL83" s="30"/>
      <c r="DM83" s="30"/>
      <c r="DN83" s="30"/>
      <c r="DO83" s="30"/>
      <c r="DP83" s="30"/>
      <c r="DQ83" s="30"/>
      <c r="DR83" s="30"/>
      <c r="DS83" s="30"/>
      <c r="DT83" s="30"/>
      <c r="DU83" s="30"/>
      <c r="DV83" s="30"/>
      <c r="DW83" s="30"/>
      <c r="DX83" s="30"/>
    </row>
    <row r="84" spans="1:128" ht="7.9" customHeight="1">
      <c r="BL84" s="5"/>
      <c r="BP84" s="16"/>
      <c r="BQ84" s="16"/>
      <c r="BR84" s="16"/>
      <c r="BS84" s="16"/>
      <c r="BT84" s="16"/>
      <c r="BU84" s="16"/>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G84" s="5"/>
      <c r="DH84" s="5"/>
      <c r="DI84" s="30"/>
      <c r="DJ84" s="30"/>
      <c r="DK84" s="30"/>
      <c r="DL84" s="30"/>
      <c r="DM84" s="30"/>
      <c r="DN84" s="30"/>
      <c r="DO84" s="30"/>
      <c r="DP84" s="30"/>
      <c r="DQ84" s="30"/>
      <c r="DR84" s="30"/>
      <c r="DS84" s="30"/>
      <c r="DT84" s="30"/>
      <c r="DU84" s="30"/>
      <c r="DV84" s="30"/>
      <c r="DW84" s="30"/>
      <c r="DX84" s="30"/>
    </row>
    <row r="85" spans="1:128" ht="7.9" customHeight="1">
      <c r="BP85" s="16"/>
      <c r="BQ85" s="16"/>
      <c r="BR85" s="16"/>
      <c r="BS85" s="16"/>
      <c r="BT85" s="16"/>
      <c r="BU85" s="16"/>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G85" s="5"/>
      <c r="DH85" s="5"/>
      <c r="DI85" s="30"/>
      <c r="DJ85" s="30"/>
      <c r="DK85" s="30"/>
      <c r="DL85" s="30"/>
      <c r="DM85" s="30"/>
      <c r="DN85" s="30"/>
      <c r="DO85" s="30"/>
      <c r="DP85" s="30"/>
      <c r="DQ85" s="30"/>
      <c r="DR85" s="30"/>
      <c r="DS85" s="30"/>
      <c r="DT85" s="30"/>
      <c r="DU85" s="30"/>
      <c r="DV85" s="30"/>
      <c r="DW85" s="30"/>
      <c r="DX85" s="30"/>
    </row>
    <row r="86" spans="1:128" ht="7.9" customHeight="1">
      <c r="BP86" s="16"/>
      <c r="BQ86" s="16"/>
      <c r="BR86" s="16"/>
      <c r="BS86" s="16"/>
      <c r="BT86" s="16"/>
      <c r="BU86" s="16"/>
      <c r="CE86" s="5"/>
      <c r="CF86" s="5"/>
      <c r="CG86" s="5"/>
      <c r="CH86" s="5"/>
      <c r="CI86" s="5"/>
      <c r="CJ86" s="5"/>
      <c r="DE86" s="10"/>
      <c r="DF86" s="10"/>
      <c r="DG86" s="10"/>
      <c r="DH86" s="10"/>
      <c r="DI86" s="10"/>
      <c r="DJ86" s="10"/>
      <c r="DK86" s="10"/>
      <c r="DL86" s="10"/>
      <c r="DM86" s="10"/>
      <c r="DN86" s="10"/>
      <c r="DO86" s="10"/>
      <c r="DP86" s="10"/>
      <c r="DQ86" s="10"/>
      <c r="DR86" s="10"/>
      <c r="DS86" s="10"/>
      <c r="DT86" s="10"/>
      <c r="DU86" s="10"/>
      <c r="DV86" s="10"/>
      <c r="DW86" s="10"/>
      <c r="DX86" s="10"/>
    </row>
    <row r="87" spans="1:128" ht="7.9" customHeight="1">
      <c r="BP87" s="16"/>
      <c r="BQ87" s="16"/>
      <c r="BR87" s="16"/>
      <c r="BS87" s="16"/>
      <c r="BT87" s="16"/>
      <c r="BU87" s="16"/>
      <c r="CE87" s="5"/>
      <c r="CF87" s="5"/>
      <c r="CG87" s="5"/>
      <c r="CH87" s="5"/>
      <c r="CI87" s="5"/>
      <c r="CJ87" s="5"/>
      <c r="CM87" s="5"/>
      <c r="CN87" s="5"/>
      <c r="CO87" s="5"/>
      <c r="CP87" s="5"/>
      <c r="CQ87" s="5"/>
      <c r="CR87" s="5"/>
      <c r="CS87" s="5"/>
      <c r="CT87" s="5"/>
      <c r="CU87" s="5"/>
      <c r="CV87" s="5"/>
      <c r="CW87" s="5"/>
      <c r="CX87" s="5"/>
      <c r="CY87" s="1"/>
      <c r="CZ87" s="33"/>
      <c r="DA87" s="34"/>
      <c r="DB87" s="34"/>
      <c r="DC87" s="34"/>
      <c r="DD87" s="34"/>
      <c r="DE87" s="34"/>
      <c r="DF87" s="34"/>
      <c r="DG87" s="34"/>
      <c r="DH87" s="34"/>
      <c r="DI87" s="34"/>
      <c r="DJ87" s="34"/>
      <c r="DK87" s="34"/>
      <c r="DL87" s="34"/>
      <c r="DM87" s="34"/>
      <c r="DN87" s="34"/>
      <c r="DO87" s="34"/>
      <c r="DP87" s="34"/>
      <c r="DQ87" s="34"/>
      <c r="DR87" s="34"/>
      <c r="DS87" s="34"/>
      <c r="DT87" s="5"/>
      <c r="DU87" s="5"/>
      <c r="DV87" s="1"/>
      <c r="DW87" s="1"/>
      <c r="DX87" s="20"/>
    </row>
    <row r="88" spans="1:128" ht="7.9" customHeight="1">
      <c r="BP88" s="16"/>
      <c r="BQ88" s="16"/>
      <c r="BR88" s="16"/>
      <c r="BS88" s="16"/>
      <c r="BT88" s="16"/>
      <c r="BU88" s="16"/>
      <c r="CE88" s="5"/>
      <c r="CF88" s="5"/>
      <c r="CG88" s="5"/>
      <c r="CH88" s="5"/>
      <c r="CI88" s="5"/>
      <c r="CJ88" s="5"/>
      <c r="CM88" s="5"/>
      <c r="CN88" s="5"/>
      <c r="CO88" s="5"/>
      <c r="CP88" s="5"/>
      <c r="CQ88" s="5"/>
      <c r="CR88" s="5"/>
      <c r="CS88" s="5"/>
      <c r="CT88" s="5"/>
      <c r="CU88" s="5"/>
      <c r="CV88" s="5"/>
      <c r="CW88" s="5"/>
      <c r="CX88" s="5"/>
      <c r="CY88" s="1"/>
      <c r="CZ88" s="34"/>
      <c r="DA88" s="34"/>
      <c r="DB88" s="34"/>
      <c r="DC88" s="34"/>
      <c r="DD88" s="34"/>
      <c r="DE88" s="34"/>
      <c r="DF88" s="34"/>
      <c r="DG88" s="34"/>
      <c r="DH88" s="34"/>
      <c r="DI88" s="34"/>
      <c r="DJ88" s="34"/>
      <c r="DK88" s="34"/>
      <c r="DL88" s="34"/>
      <c r="DM88" s="34"/>
      <c r="DN88" s="34"/>
      <c r="DO88" s="34"/>
      <c r="DP88" s="34"/>
      <c r="DQ88" s="34"/>
      <c r="DR88" s="34"/>
      <c r="DS88" s="34"/>
      <c r="DT88" s="5"/>
      <c r="DU88" s="5"/>
      <c r="DV88" s="1"/>
      <c r="DW88" s="1"/>
      <c r="DX88" s="20"/>
    </row>
    <row r="89" spans="1:128" ht="7.9" customHeight="1">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19"/>
      <c r="BP89" s="16"/>
      <c r="BQ89" s="16"/>
      <c r="BR89" s="16"/>
      <c r="BS89" s="16"/>
      <c r="BT89" s="16"/>
      <c r="BU89" s="16"/>
      <c r="CE89" s="5"/>
      <c r="CF89" s="5"/>
      <c r="CG89" s="5"/>
      <c r="CH89" s="5"/>
      <c r="CI89" s="5"/>
      <c r="CJ89" s="5"/>
      <c r="CK89" s="5"/>
      <c r="CL89" s="5"/>
      <c r="CM89" s="5"/>
      <c r="CN89" s="5"/>
      <c r="CO89" s="5"/>
      <c r="CP89" s="5"/>
      <c r="CQ89" s="5"/>
      <c r="CR89" s="5"/>
      <c r="CS89" s="5"/>
      <c r="CT89" s="5"/>
      <c r="CU89" s="5"/>
      <c r="CV89" s="5"/>
      <c r="CW89" s="5"/>
      <c r="CX89" s="5"/>
      <c r="CY89" s="1"/>
      <c r="CZ89" s="34"/>
      <c r="DA89" s="34"/>
      <c r="DB89" s="34"/>
      <c r="DC89" s="34"/>
      <c r="DD89" s="34"/>
      <c r="DE89" s="34"/>
      <c r="DF89" s="34"/>
      <c r="DG89" s="34"/>
      <c r="DH89" s="34"/>
      <c r="DI89" s="34"/>
      <c r="DJ89" s="34"/>
      <c r="DK89" s="34"/>
      <c r="DL89" s="34"/>
      <c r="DM89" s="34"/>
      <c r="DN89" s="34"/>
      <c r="DO89" s="34"/>
      <c r="DP89" s="34"/>
      <c r="DQ89" s="34"/>
      <c r="DR89" s="34"/>
      <c r="DS89" s="34"/>
      <c r="DT89" s="5"/>
      <c r="DU89" s="5"/>
      <c r="DV89" s="1"/>
      <c r="DW89" s="1"/>
      <c r="DX89" s="20"/>
    </row>
    <row r="90" spans="1:128" ht="7.9" customHeight="1">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19"/>
      <c r="BP90" s="16"/>
      <c r="BQ90" s="16"/>
      <c r="BR90" s="16"/>
      <c r="BS90" s="16"/>
      <c r="BT90" s="16"/>
      <c r="BU90" s="16"/>
    </row>
    <row r="91" spans="1:128" ht="7.9" customHeight="1">
      <c r="E91" s="534"/>
      <c r="F91" s="534"/>
      <c r="G91" s="534"/>
      <c r="H91" s="534"/>
      <c r="I91" s="534"/>
      <c r="J91" s="534"/>
      <c r="K91" s="534"/>
      <c r="L91" s="534"/>
      <c r="M91" s="534"/>
      <c r="N91" s="534"/>
      <c r="O91" s="534"/>
      <c r="P91" s="534"/>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19"/>
      <c r="BP91" s="16"/>
      <c r="BQ91" s="16"/>
      <c r="BR91" s="16"/>
      <c r="BS91" s="16"/>
      <c r="BT91" s="16"/>
      <c r="BU91" s="16"/>
    </row>
    <row r="92" spans="1:128" ht="7.9" customHeight="1">
      <c r="A92" s="5"/>
      <c r="E92" s="534"/>
      <c r="F92" s="534"/>
      <c r="G92" s="534"/>
      <c r="H92" s="534"/>
      <c r="I92" s="534"/>
      <c r="J92" s="534"/>
      <c r="K92" s="534"/>
      <c r="L92" s="534"/>
      <c r="M92" s="534"/>
      <c r="N92" s="534"/>
      <c r="O92" s="534"/>
      <c r="P92" s="534"/>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19"/>
      <c r="BL92" s="5"/>
      <c r="BP92" s="16"/>
      <c r="BQ92" s="16"/>
      <c r="BR92" s="16"/>
      <c r="BS92" s="16"/>
      <c r="BT92" s="16"/>
      <c r="BU92" s="16"/>
    </row>
    <row r="93" spans="1:128" ht="7.9" customHeight="1">
      <c r="A93" s="5"/>
      <c r="BL93" s="5"/>
      <c r="BP93" s="16"/>
      <c r="BQ93" s="16"/>
      <c r="BR93" s="16"/>
      <c r="BS93" s="16"/>
      <c r="BT93" s="16"/>
      <c r="BU93" s="16"/>
    </row>
    <row r="94" spans="1:128" ht="7.9" customHeight="1">
      <c r="BP94" s="16"/>
      <c r="BQ94" s="16"/>
      <c r="BR94" s="16"/>
      <c r="BS94" s="16"/>
      <c r="BT94" s="16"/>
      <c r="BU94" s="16"/>
    </row>
    <row r="95" spans="1:128" ht="7.9" customHeight="1">
      <c r="BP95" s="16"/>
      <c r="BQ95" s="16"/>
      <c r="BR95" s="16"/>
      <c r="BS95" s="16"/>
      <c r="BT95" s="16"/>
      <c r="BU95" s="16"/>
    </row>
    <row r="96" spans="1:128" ht="7.9" customHeight="1">
      <c r="B96" s="735"/>
      <c r="C96" s="735"/>
      <c r="D96" s="735"/>
      <c r="E96" s="735"/>
      <c r="F96" s="735"/>
      <c r="G96" s="735"/>
      <c r="H96" s="735"/>
      <c r="I96" s="735"/>
      <c r="J96" s="735"/>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c r="BA96" s="735"/>
      <c r="BB96" s="735"/>
      <c r="BC96" s="735"/>
      <c r="BD96" s="735"/>
      <c r="BE96" s="735"/>
      <c r="BF96" s="735"/>
      <c r="BG96" s="735"/>
      <c r="BH96" s="735"/>
      <c r="BI96" s="735"/>
      <c r="BJ96" s="735"/>
      <c r="BK96" s="735"/>
      <c r="BL96" s="735"/>
      <c r="BM96" s="735"/>
      <c r="BN96" s="735"/>
      <c r="BP96" s="16"/>
      <c r="BQ96" s="16"/>
      <c r="BR96" s="16"/>
      <c r="BS96" s="16"/>
      <c r="BT96" s="16"/>
      <c r="BU96" s="16"/>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row>
    <row r="97" spans="2:166" ht="7.9" customHeight="1">
      <c r="B97" s="735"/>
      <c r="C97" s="735"/>
      <c r="D97" s="735"/>
      <c r="E97" s="735"/>
      <c r="F97" s="735"/>
      <c r="G97" s="735"/>
      <c r="H97" s="735"/>
      <c r="I97" s="735"/>
      <c r="J97" s="735"/>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c r="BA97" s="735"/>
      <c r="BB97" s="735"/>
      <c r="BC97" s="735"/>
      <c r="BD97" s="735"/>
      <c r="BE97" s="735"/>
      <c r="BF97" s="735"/>
      <c r="BG97" s="735"/>
      <c r="BH97" s="735"/>
      <c r="BI97" s="735"/>
      <c r="BJ97" s="735"/>
      <c r="BK97" s="735"/>
      <c r="BL97" s="735"/>
      <c r="BM97" s="735"/>
      <c r="BN97" s="735"/>
      <c r="BO97" s="16"/>
      <c r="BP97" s="16"/>
      <c r="BQ97" s="16"/>
      <c r="BR97" s="16"/>
      <c r="BS97" s="16"/>
      <c r="BT97" s="16"/>
      <c r="BU97" s="16"/>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row>
    <row r="98" spans="2:166" ht="7.9" customHeight="1">
      <c r="BO98" s="16"/>
      <c r="BP98" s="16"/>
      <c r="BQ98" s="16"/>
      <c r="BR98" s="16"/>
      <c r="BS98" s="16"/>
      <c r="BT98" s="16"/>
      <c r="BU98" s="16"/>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row>
    <row r="99" spans="2:166" ht="7.9" customHeight="1">
      <c r="BO99" s="16"/>
      <c r="BP99" s="16"/>
      <c r="BQ99" s="16"/>
      <c r="BR99" s="16"/>
      <c r="BS99" s="16"/>
      <c r="BT99" s="16"/>
      <c r="BU99" s="16"/>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row>
    <row r="100" spans="2:166" ht="7.9" customHeight="1">
      <c r="BO100" s="16"/>
      <c r="BP100" s="16"/>
      <c r="BQ100" s="16"/>
      <c r="BR100" s="16"/>
      <c r="BS100" s="16"/>
      <c r="BT100" s="16"/>
      <c r="BU100" s="16"/>
      <c r="CE100" s="31"/>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row>
    <row r="101" spans="2:166" ht="7.9" customHeight="1">
      <c r="BO101" s="16"/>
      <c r="BP101" s="16"/>
      <c r="BQ101" s="16"/>
      <c r="BR101" s="16"/>
      <c r="BS101" s="16"/>
      <c r="BT101" s="16"/>
      <c r="BU101" s="16"/>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30"/>
      <c r="DZ101" s="30"/>
      <c r="EA101" s="30"/>
      <c r="EB101" s="30"/>
      <c r="EC101" s="30"/>
      <c r="ED101" s="30"/>
      <c r="EE101" s="30"/>
      <c r="EF101" s="30"/>
      <c r="EG101" s="30"/>
      <c r="EH101" s="30"/>
      <c r="EI101" s="30"/>
      <c r="EJ101" s="5"/>
      <c r="EK101" s="5"/>
      <c r="EL101" s="533"/>
      <c r="EM101" s="533"/>
      <c r="EO101" s="10"/>
      <c r="EP101" s="10"/>
      <c r="EQ101" s="10"/>
      <c r="ER101" s="10"/>
      <c r="ES101" s="10"/>
      <c r="ET101" s="10"/>
      <c r="EU101" s="10"/>
      <c r="EV101" s="10"/>
      <c r="EW101" s="10"/>
      <c r="EX101" s="10"/>
      <c r="EY101" s="10"/>
      <c r="EZ101" s="10"/>
      <c r="FA101" s="10"/>
      <c r="FB101" s="10"/>
      <c r="FC101" s="10"/>
      <c r="FD101" s="10"/>
      <c r="FE101" s="10"/>
      <c r="FF101" s="10"/>
      <c r="FG101" s="10"/>
    </row>
    <row r="102" spans="2:166" ht="7.9" customHeight="1">
      <c r="BO102" s="16"/>
      <c r="BP102" s="16"/>
      <c r="BQ102" s="16"/>
      <c r="BR102" s="16"/>
      <c r="BS102" s="16"/>
      <c r="BT102" s="16"/>
      <c r="BU102" s="16"/>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30"/>
      <c r="DZ102" s="30"/>
      <c r="EA102" s="30"/>
      <c r="EB102" s="30"/>
      <c r="EC102" s="30"/>
      <c r="ED102" s="30"/>
      <c r="EE102" s="30"/>
      <c r="EF102" s="30"/>
      <c r="EG102" s="30"/>
      <c r="EH102" s="30"/>
      <c r="EI102" s="30"/>
      <c r="EJ102" s="5"/>
      <c r="EK102" s="5"/>
      <c r="EL102" s="533"/>
      <c r="EM102" s="533"/>
      <c r="EO102" s="10"/>
      <c r="EP102" s="10"/>
      <c r="EQ102" s="10"/>
      <c r="ER102" s="10"/>
      <c r="ES102" s="10"/>
      <c r="ET102" s="10"/>
      <c r="EU102" s="10"/>
      <c r="EV102" s="10"/>
      <c r="EW102" s="10"/>
      <c r="EX102" s="10"/>
      <c r="EY102" s="10"/>
      <c r="EZ102" s="10"/>
      <c r="FA102" s="10"/>
      <c r="FB102" s="10"/>
      <c r="FC102" s="10"/>
      <c r="FD102" s="10"/>
      <c r="FE102" s="10"/>
      <c r="FF102" s="10"/>
      <c r="FG102" s="10"/>
    </row>
    <row r="103" spans="2:166" ht="7.9" customHeight="1">
      <c r="BO103" s="16"/>
      <c r="BP103" s="5"/>
      <c r="BQ103" s="5"/>
      <c r="BR103" s="5"/>
      <c r="BS103" s="5"/>
      <c r="BT103" s="5"/>
      <c r="BU103" s="5"/>
      <c r="BV103" s="5"/>
      <c r="BW103" s="5"/>
      <c r="BX103" s="5"/>
      <c r="BY103" s="5"/>
      <c r="BZ103" s="5"/>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30"/>
      <c r="DZ103" s="30"/>
      <c r="EA103" s="30"/>
      <c r="EB103" s="30"/>
      <c r="EC103" s="30"/>
      <c r="ED103" s="30"/>
      <c r="EE103" s="30"/>
      <c r="EF103" s="30"/>
      <c r="EG103" s="30"/>
      <c r="EH103" s="30"/>
      <c r="EI103" s="30"/>
      <c r="EJ103" s="5"/>
      <c r="EK103" s="5"/>
      <c r="EL103" s="533"/>
      <c r="EM103" s="533"/>
      <c r="EO103" s="10"/>
      <c r="EP103" s="10"/>
      <c r="EQ103" s="10"/>
      <c r="ER103" s="10"/>
      <c r="ES103" s="10"/>
      <c r="ET103" s="10"/>
      <c r="EU103" s="10"/>
      <c r="EV103" s="10"/>
      <c r="EW103" s="10"/>
      <c r="EX103" s="10"/>
      <c r="EY103" s="10"/>
      <c r="EZ103" s="10"/>
      <c r="FA103" s="10"/>
      <c r="FB103" s="10"/>
      <c r="FC103" s="10"/>
      <c r="FD103" s="10"/>
      <c r="FE103" s="10"/>
      <c r="FF103" s="10"/>
      <c r="FG103" s="10"/>
    </row>
    <row r="104" spans="2:166" ht="7.9" customHeight="1">
      <c r="BO104" s="16"/>
      <c r="BP104" s="5"/>
      <c r="BQ104" s="5"/>
      <c r="BR104" s="5"/>
      <c r="BS104" s="5"/>
      <c r="BT104" s="5"/>
      <c r="BU104" s="5"/>
      <c r="BV104" s="5"/>
      <c r="BW104" s="5"/>
      <c r="BX104" s="5"/>
      <c r="BY104" s="5"/>
      <c r="BZ104" s="5"/>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row>
    <row r="105" spans="2:166" ht="7.9" customHeight="1">
      <c r="BO105" s="16"/>
      <c r="BP105" s="540"/>
      <c r="BQ105" s="540"/>
      <c r="BR105" s="540"/>
      <c r="BS105" s="540"/>
      <c r="BT105" s="540"/>
      <c r="BU105" s="540"/>
      <c r="BV105" s="540"/>
      <c r="BW105" s="540"/>
      <c r="BX105" s="540"/>
      <c r="BY105" s="540"/>
      <c r="BZ105" s="54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20"/>
      <c r="DZ105" s="20"/>
      <c r="EA105" s="1"/>
      <c r="EB105" s="1"/>
      <c r="EC105" s="20"/>
      <c r="ED105" s="20"/>
      <c r="EE105" s="20"/>
      <c r="EF105" s="20"/>
      <c r="EG105" s="20"/>
      <c r="EH105" s="20"/>
      <c r="EI105" s="1"/>
      <c r="EJ105" s="1"/>
      <c r="EK105" s="5"/>
      <c r="EL105" s="533"/>
      <c r="EM105" s="533"/>
      <c r="EN105" s="10"/>
      <c r="EO105" s="10"/>
      <c r="EP105" s="10"/>
      <c r="EQ105" s="10"/>
      <c r="ER105" s="10"/>
      <c r="ES105" s="10"/>
      <c r="ET105" s="10"/>
      <c r="EU105" s="10"/>
      <c r="EV105" s="10"/>
      <c r="EW105" s="10"/>
      <c r="EX105" s="10"/>
      <c r="EY105" s="10"/>
      <c r="EZ105" s="10"/>
      <c r="FA105" s="10"/>
      <c r="FB105" s="10"/>
      <c r="FC105" s="10"/>
      <c r="FD105" s="10"/>
      <c r="FE105" s="10"/>
      <c r="FF105" s="10"/>
      <c r="FG105" s="10"/>
    </row>
    <row r="106" spans="2:166" ht="7.9" customHeight="1">
      <c r="BO106" s="16"/>
      <c r="BY106" s="540"/>
      <c r="BZ106" s="540"/>
      <c r="DY106" s="20"/>
      <c r="DZ106" s="20"/>
      <c r="EA106" s="1"/>
      <c r="EB106" s="1"/>
      <c r="EC106" s="20"/>
      <c r="ED106" s="20"/>
      <c r="EE106" s="20"/>
      <c r="EF106" s="20"/>
      <c r="EG106" s="20"/>
      <c r="EH106" s="20"/>
      <c r="EI106" s="1"/>
      <c r="EJ106" s="1"/>
      <c r="EK106" s="5"/>
      <c r="EL106" s="533"/>
      <c r="EM106" s="533"/>
      <c r="EN106" s="10"/>
      <c r="EO106" s="10"/>
      <c r="EP106" s="10"/>
      <c r="EQ106" s="10"/>
      <c r="ER106" s="10"/>
      <c r="ES106" s="10"/>
      <c r="ET106" s="10"/>
      <c r="EU106" s="10"/>
      <c r="EV106" s="10"/>
      <c r="EW106" s="10"/>
      <c r="EX106" s="10"/>
      <c r="EY106" s="10"/>
      <c r="EZ106" s="10"/>
      <c r="FA106" s="10"/>
      <c r="FB106" s="10"/>
      <c r="FC106" s="10"/>
      <c r="FD106" s="10"/>
      <c r="FE106" s="10"/>
      <c r="FF106" s="10"/>
      <c r="FG106" s="10"/>
    </row>
    <row r="107" spans="2:166" ht="7.9" customHeight="1">
      <c r="BO107" s="16"/>
      <c r="DY107" s="20"/>
      <c r="DZ107" s="20"/>
      <c r="EA107" s="1"/>
      <c r="EB107" s="1"/>
      <c r="EC107" s="20"/>
      <c r="ED107" s="20"/>
      <c r="EE107" s="20"/>
      <c r="EF107" s="20"/>
      <c r="EG107" s="20"/>
      <c r="EH107" s="20"/>
      <c r="EI107" s="1"/>
      <c r="EJ107" s="1"/>
      <c r="EK107" s="5"/>
      <c r="EL107" s="533"/>
      <c r="EM107" s="533"/>
    </row>
    <row r="108" spans="2:166" ht="7.9" customHeight="1">
      <c r="BO108" s="16"/>
    </row>
    <row r="109" spans="2:166" ht="7.9" customHeight="1">
      <c r="BO109" s="16"/>
    </row>
    <row r="110" spans="2:166" ht="7.9" customHeight="1">
      <c r="BO110" s="16"/>
    </row>
    <row r="111" spans="2:166" ht="7.9" customHeight="1">
      <c r="BO111" s="16"/>
    </row>
    <row r="112" spans="2:166" ht="7.9" customHeight="1">
      <c r="BO112" s="16"/>
    </row>
    <row r="113" spans="1:166" ht="7.9" customHeight="1">
      <c r="BO113" s="16"/>
    </row>
    <row r="114" spans="1:166" ht="7.9" customHeight="1">
      <c r="BO114" s="16"/>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row>
    <row r="115" spans="1:166" ht="7.9" customHeight="1">
      <c r="BO115" s="16"/>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row>
    <row r="116" spans="1:166" ht="7.9" customHeight="1">
      <c r="BO116" s="16"/>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row>
    <row r="117" spans="1:166" ht="7.9" customHeight="1">
      <c r="BO117" s="16"/>
    </row>
    <row r="118" spans="1:166" ht="7.9" customHeight="1">
      <c r="BO118" s="16"/>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row>
    <row r="119" spans="1:166" ht="7.9" customHeight="1">
      <c r="BO119" s="16"/>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row>
    <row r="120" spans="1:166" ht="7.9" customHeight="1">
      <c r="BO120" s="16"/>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row>
    <row r="121" spans="1:166" ht="7.9" customHeight="1">
      <c r="B121" s="5"/>
      <c r="C121" s="5"/>
      <c r="D121" s="5"/>
      <c r="E121" s="5"/>
      <c r="BO121" s="5"/>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row>
    <row r="122" spans="1:166" ht="7.9" customHeight="1">
      <c r="A122" s="5"/>
      <c r="B122" s="5"/>
      <c r="C122" s="5"/>
      <c r="D122" s="5"/>
      <c r="E122" s="5"/>
      <c r="BO122" s="5"/>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row>
    <row r="123" spans="1:166" ht="7.9" customHeight="1">
      <c r="A123" s="533"/>
      <c r="B123" s="533"/>
      <c r="C123" s="533"/>
      <c r="D123" s="533"/>
      <c r="E123" s="533"/>
      <c r="BO123" s="54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row>
    <row r="124" spans="1:166" ht="7.9" customHeight="1">
      <c r="A124" s="533"/>
      <c r="B124" s="533"/>
      <c r="C124" s="533"/>
      <c r="D124" s="533"/>
    </row>
  </sheetData>
  <mergeCells count="75">
    <mergeCell ref="BP40:BS42"/>
    <mergeCell ref="BT40:DX42"/>
    <mergeCell ref="BP43:BS45"/>
    <mergeCell ref="BT43:DX45"/>
    <mergeCell ref="BP31:BS33"/>
    <mergeCell ref="BT31:DX33"/>
    <mergeCell ref="BP34:BS36"/>
    <mergeCell ref="BT34:DX36"/>
    <mergeCell ref="BP37:BS39"/>
    <mergeCell ref="BT37:DX39"/>
    <mergeCell ref="BP22:BS24"/>
    <mergeCell ref="BT22:DX24"/>
    <mergeCell ref="BP25:BS27"/>
    <mergeCell ref="BT25:DX27"/>
    <mergeCell ref="BP28:BS30"/>
    <mergeCell ref="BT28:DX30"/>
    <mergeCell ref="BP4:DX6"/>
    <mergeCell ref="BP8:DX14"/>
    <mergeCell ref="BP16:BS18"/>
    <mergeCell ref="BT16:DX18"/>
    <mergeCell ref="BP19:BS21"/>
    <mergeCell ref="BT19:DX21"/>
    <mergeCell ref="A1:W2"/>
    <mergeCell ref="BG3:BI4"/>
    <mergeCell ref="BJ3:BK4"/>
    <mergeCell ref="A6:N7"/>
    <mergeCell ref="AS3:AV4"/>
    <mergeCell ref="AW3:AY4"/>
    <mergeCell ref="AZ3:BA4"/>
    <mergeCell ref="BB3:BD4"/>
    <mergeCell ref="BE3:BF4"/>
    <mergeCell ref="AI12:AP13"/>
    <mergeCell ref="AQ12:BM13"/>
    <mergeCell ref="Y8:AF9"/>
    <mergeCell ref="AI8:AP9"/>
    <mergeCell ref="AQ8:BM9"/>
    <mergeCell ref="AI10:AP11"/>
    <mergeCell ref="AQ10:BM11"/>
    <mergeCell ref="AL20:BL23"/>
    <mergeCell ref="A27:BL28"/>
    <mergeCell ref="AI16:AP17"/>
    <mergeCell ref="AQ16:BM17"/>
    <mergeCell ref="AI14:AP15"/>
    <mergeCell ref="AQ14:BM15"/>
    <mergeCell ref="B46:O48"/>
    <mergeCell ref="P46:Z48"/>
    <mergeCell ref="AA46:BK48"/>
    <mergeCell ref="AL33:BL34"/>
    <mergeCell ref="A35:BL38"/>
    <mergeCell ref="I33:J34"/>
    <mergeCell ref="K33:M34"/>
    <mergeCell ref="N33:O34"/>
    <mergeCell ref="P33:R34"/>
    <mergeCell ref="S33:AE34"/>
    <mergeCell ref="AF33:AK34"/>
    <mergeCell ref="C33:E34"/>
    <mergeCell ref="F33:H34"/>
    <mergeCell ref="B60:O61"/>
    <mergeCell ref="D62:AV63"/>
    <mergeCell ref="D64:AV65"/>
    <mergeCell ref="B56:BL57"/>
    <mergeCell ref="AL51:AN53"/>
    <mergeCell ref="AO51:AQ53"/>
    <mergeCell ref="AR51:AT53"/>
    <mergeCell ref="AU51:AW53"/>
    <mergeCell ref="B50:O54"/>
    <mergeCell ref="AA51:AE53"/>
    <mergeCell ref="AF51:AH53"/>
    <mergeCell ref="AI51:AK53"/>
    <mergeCell ref="B96:BN97"/>
    <mergeCell ref="D70:AV71"/>
    <mergeCell ref="D72:AV73"/>
    <mergeCell ref="D74:AV75"/>
    <mergeCell ref="D66:AV67"/>
    <mergeCell ref="D68:AV69"/>
  </mergeCells>
  <phoneticPr fontId="2"/>
  <pageMargins left="1.1023622047244095" right="0.85" top="1.2598425196850394" bottom="1.0629921259842521" header="0" footer="0"/>
  <pageSetup paperSize="9" orientation="portrait" errors="blank"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75"/>
  <sheetViews>
    <sheetView view="pageBreakPreview" topLeftCell="A40" zoomScale="75" zoomScaleNormal="100" zoomScaleSheetLayoutView="75" workbookViewId="0">
      <selection activeCell="E44" sqref="E44"/>
    </sheetView>
  </sheetViews>
  <sheetFormatPr defaultRowHeight="13.5"/>
  <cols>
    <col min="1" max="1" width="4.125" customWidth="1"/>
    <col min="2" max="2" width="5" bestFit="1" customWidth="1"/>
    <col min="3" max="3" width="4.125" customWidth="1"/>
    <col min="4" max="4" width="16.75" customWidth="1"/>
    <col min="5" max="6" width="35.625" customWidth="1"/>
    <col min="7" max="7" width="16.25" customWidth="1"/>
    <col min="8" max="8" width="12.375" customWidth="1"/>
    <col min="10" max="11" width="12" customWidth="1"/>
    <col min="14" max="14" width="11.5" bestFit="1" customWidth="1"/>
  </cols>
  <sheetData>
    <row r="1" spans="1:7" ht="18.75" customHeight="1">
      <c r="A1" s="861" t="s">
        <v>599</v>
      </c>
      <c r="B1" s="861"/>
      <c r="C1" s="861"/>
      <c r="D1" s="861"/>
      <c r="E1" s="861"/>
      <c r="F1" s="861"/>
      <c r="G1" s="545"/>
    </row>
    <row r="2" spans="1:7" ht="21.95" customHeight="1">
      <c r="A2" s="872" t="s">
        <v>113</v>
      </c>
      <c r="B2" s="872"/>
      <c r="C2" s="872"/>
      <c r="D2" s="872"/>
      <c r="E2" s="872"/>
      <c r="F2" s="872"/>
      <c r="G2" s="542"/>
    </row>
    <row r="3" spans="1:7" ht="6" customHeight="1">
      <c r="A3" s="512"/>
      <c r="B3" s="512"/>
      <c r="C3" s="512"/>
      <c r="D3" s="512"/>
      <c r="E3" s="512"/>
      <c r="F3" s="512"/>
      <c r="G3" s="542"/>
    </row>
    <row r="4" spans="1:7" ht="23.25" customHeight="1">
      <c r="A4" s="876" t="s">
        <v>609</v>
      </c>
      <c r="B4" s="876"/>
      <c r="C4" s="876"/>
      <c r="D4" s="876"/>
      <c r="E4" s="876"/>
      <c r="F4" s="876"/>
      <c r="G4" s="543"/>
    </row>
    <row r="5" spans="1:7" ht="21.95" customHeight="1">
      <c r="A5" s="877" t="s">
        <v>114</v>
      </c>
      <c r="B5" s="877"/>
      <c r="C5" s="877"/>
      <c r="D5" s="877"/>
      <c r="E5" s="877"/>
      <c r="F5" s="877"/>
      <c r="G5" s="541"/>
    </row>
    <row r="6" spans="1:7" ht="21.95" customHeight="1">
      <c r="A6" s="878" t="s">
        <v>115</v>
      </c>
      <c r="B6" s="879"/>
      <c r="C6" s="880"/>
      <c r="D6" s="80" t="s">
        <v>116</v>
      </c>
      <c r="E6" s="875"/>
      <c r="F6" s="875"/>
      <c r="G6" s="564"/>
    </row>
    <row r="7" spans="1:7" ht="21.95" customHeight="1">
      <c r="A7" s="881"/>
      <c r="B7" s="882"/>
      <c r="C7" s="883"/>
      <c r="D7" s="80" t="s">
        <v>117</v>
      </c>
      <c r="E7" s="875"/>
      <c r="F7" s="875"/>
      <c r="G7" s="564"/>
    </row>
    <row r="8" spans="1:7" ht="21.95" customHeight="1">
      <c r="A8" s="884"/>
      <c r="B8" s="885"/>
      <c r="C8" s="886"/>
      <c r="D8" s="80" t="s">
        <v>118</v>
      </c>
      <c r="E8" s="875"/>
      <c r="F8" s="875"/>
      <c r="G8" s="564"/>
    </row>
    <row r="9" spans="1:7" ht="21.95" customHeight="1">
      <c r="A9" s="81"/>
      <c r="B9" s="856" t="s">
        <v>119</v>
      </c>
      <c r="C9" s="857"/>
      <c r="D9" s="856" t="s">
        <v>120</v>
      </c>
      <c r="E9" s="857"/>
      <c r="F9" s="868"/>
      <c r="G9" s="544"/>
    </row>
    <row r="10" spans="1:7" ht="21.95" customHeight="1">
      <c r="A10" s="82"/>
      <c r="B10" s="856" t="s">
        <v>123</v>
      </c>
      <c r="C10" s="857"/>
      <c r="D10" s="869"/>
      <c r="E10" s="870"/>
      <c r="F10" s="871"/>
      <c r="G10" s="565"/>
    </row>
    <row r="11" spans="1:7" ht="21.95" customHeight="1">
      <c r="A11" s="82"/>
      <c r="B11" s="856" t="s">
        <v>124</v>
      </c>
      <c r="C11" s="857"/>
      <c r="D11" s="869"/>
      <c r="E11" s="870"/>
      <c r="F11" s="871"/>
      <c r="G11" s="566"/>
    </row>
    <row r="12" spans="1:7" ht="21.95" customHeight="1">
      <c r="A12" s="82"/>
      <c r="B12" s="856" t="s">
        <v>125</v>
      </c>
      <c r="C12" s="857"/>
      <c r="D12" s="862"/>
      <c r="E12" s="863"/>
      <c r="F12" s="864"/>
      <c r="G12" s="564"/>
    </row>
    <row r="13" spans="1:7" ht="21.95" customHeight="1">
      <c r="A13" s="103" t="s">
        <v>121</v>
      </c>
      <c r="B13" s="856" t="s">
        <v>127</v>
      </c>
      <c r="C13" s="857"/>
      <c r="D13" s="862"/>
      <c r="E13" s="863"/>
      <c r="F13" s="864"/>
      <c r="G13" s="565"/>
    </row>
    <row r="14" spans="1:7" ht="21.95" customHeight="1">
      <c r="A14" s="103"/>
      <c r="B14" s="873"/>
      <c r="C14" s="874"/>
      <c r="D14" s="120"/>
      <c r="E14" s="865"/>
      <c r="F14" s="866"/>
      <c r="G14" s="565"/>
    </row>
    <row r="15" spans="1:7" ht="21.95" customHeight="1">
      <c r="A15" s="103"/>
      <c r="B15" s="120"/>
      <c r="C15" s="121"/>
      <c r="D15" s="120"/>
      <c r="E15" s="865"/>
      <c r="F15" s="866"/>
      <c r="G15" s="565"/>
    </row>
    <row r="16" spans="1:7" ht="21.95" customHeight="1">
      <c r="A16" s="103" t="s">
        <v>122</v>
      </c>
      <c r="B16" s="120"/>
      <c r="C16" s="121"/>
      <c r="D16" s="120"/>
      <c r="E16" s="865"/>
      <c r="F16" s="866"/>
      <c r="G16" s="565"/>
    </row>
    <row r="17" spans="1:7" ht="21.95" customHeight="1">
      <c r="A17" s="83"/>
      <c r="B17" s="120"/>
      <c r="C17" s="121"/>
      <c r="D17" s="120"/>
      <c r="E17" s="865"/>
      <c r="F17" s="866"/>
      <c r="G17" s="565"/>
    </row>
    <row r="18" spans="1:7" ht="21.95" customHeight="1">
      <c r="A18" s="83"/>
      <c r="B18" s="120"/>
      <c r="C18" s="121"/>
      <c r="D18" s="120"/>
      <c r="E18" s="865"/>
      <c r="F18" s="866"/>
      <c r="G18" s="565"/>
    </row>
    <row r="19" spans="1:7" ht="21.95" customHeight="1">
      <c r="A19" s="83"/>
      <c r="B19" s="120"/>
      <c r="C19" s="121"/>
      <c r="D19" s="120"/>
      <c r="E19" s="865"/>
      <c r="F19" s="866"/>
      <c r="G19" s="565"/>
    </row>
    <row r="20" spans="1:7" ht="21.95" customHeight="1">
      <c r="A20" s="83"/>
      <c r="B20" s="120"/>
      <c r="C20" s="121"/>
      <c r="D20" s="120"/>
      <c r="E20" s="865"/>
      <c r="F20" s="866"/>
      <c r="G20" s="565"/>
    </row>
    <row r="21" spans="1:7" ht="21.95" customHeight="1">
      <c r="A21" s="84"/>
      <c r="B21" s="120"/>
      <c r="C21" s="121"/>
      <c r="D21" s="120"/>
      <c r="E21" s="865"/>
      <c r="F21" s="866"/>
      <c r="G21" s="565"/>
    </row>
    <row r="22" spans="1:7" ht="21.95" customHeight="1">
      <c r="A22" s="81"/>
      <c r="B22" s="856" t="s">
        <v>119</v>
      </c>
      <c r="C22" s="857"/>
      <c r="D22" s="856" t="s">
        <v>120</v>
      </c>
      <c r="E22" s="857"/>
      <c r="F22" s="868"/>
      <c r="G22" s="544"/>
    </row>
    <row r="23" spans="1:7" ht="21.95" customHeight="1">
      <c r="A23" s="82"/>
      <c r="B23" s="856" t="s">
        <v>123</v>
      </c>
      <c r="C23" s="857"/>
      <c r="D23" s="862"/>
      <c r="E23" s="863"/>
      <c r="F23" s="864"/>
      <c r="G23" s="564"/>
    </row>
    <row r="24" spans="1:7" ht="21.95" customHeight="1">
      <c r="A24" s="82"/>
      <c r="B24" s="856" t="s">
        <v>124</v>
      </c>
      <c r="C24" s="857"/>
      <c r="D24" s="862"/>
      <c r="E24" s="863"/>
      <c r="F24" s="864"/>
      <c r="G24" s="564"/>
    </row>
    <row r="25" spans="1:7" ht="21.95" customHeight="1">
      <c r="A25" s="82"/>
      <c r="B25" s="856" t="s">
        <v>125</v>
      </c>
      <c r="C25" s="857"/>
      <c r="D25" s="862"/>
      <c r="E25" s="863"/>
      <c r="F25" s="864"/>
      <c r="G25" s="564"/>
    </row>
    <row r="26" spans="1:7" ht="21.95" customHeight="1">
      <c r="A26" s="103" t="s">
        <v>126</v>
      </c>
      <c r="B26" s="856" t="s">
        <v>127</v>
      </c>
      <c r="C26" s="857"/>
      <c r="D26" s="862"/>
      <c r="E26" s="863"/>
      <c r="F26" s="864"/>
      <c r="G26" s="564"/>
    </row>
    <row r="27" spans="1:7" ht="21.95" customHeight="1">
      <c r="A27" s="103"/>
      <c r="B27" s="120"/>
      <c r="C27" s="121"/>
      <c r="D27" s="120"/>
      <c r="E27" s="865"/>
      <c r="F27" s="866"/>
      <c r="G27" s="565"/>
    </row>
    <row r="28" spans="1:7" ht="21.95" customHeight="1">
      <c r="A28" s="103"/>
      <c r="B28" s="120"/>
      <c r="C28" s="121"/>
      <c r="D28" s="120"/>
      <c r="E28" s="865"/>
      <c r="F28" s="866"/>
      <c r="G28" s="565"/>
    </row>
    <row r="29" spans="1:7" ht="21.95" customHeight="1">
      <c r="A29" s="103" t="s">
        <v>128</v>
      </c>
      <c r="B29" s="120"/>
      <c r="C29" s="121"/>
      <c r="D29" s="120"/>
      <c r="E29" s="865"/>
      <c r="F29" s="866"/>
      <c r="G29" s="565"/>
    </row>
    <row r="30" spans="1:7" ht="21.95" customHeight="1">
      <c r="A30" s="83"/>
      <c r="B30" s="120"/>
      <c r="C30" s="121"/>
      <c r="D30" s="120"/>
      <c r="E30" s="865"/>
      <c r="F30" s="866"/>
      <c r="G30" s="565"/>
    </row>
    <row r="31" spans="1:7" ht="21.95" customHeight="1">
      <c r="A31" s="83"/>
      <c r="B31" s="120"/>
      <c r="C31" s="121"/>
      <c r="D31" s="120"/>
      <c r="E31" s="865"/>
      <c r="F31" s="866"/>
      <c r="G31" s="565"/>
    </row>
    <row r="32" spans="1:7" ht="21.95" customHeight="1">
      <c r="A32" s="83"/>
      <c r="B32" s="120"/>
      <c r="C32" s="121"/>
      <c r="D32" s="120"/>
      <c r="E32" s="865"/>
      <c r="F32" s="866"/>
      <c r="G32" s="565"/>
    </row>
    <row r="33" spans="1:14" ht="21.95" customHeight="1">
      <c r="A33" s="83"/>
      <c r="B33" s="120"/>
      <c r="C33" s="121"/>
      <c r="D33" s="120"/>
      <c r="E33" s="865"/>
      <c r="F33" s="866"/>
      <c r="G33" s="565"/>
    </row>
    <row r="34" spans="1:14" ht="21.95" customHeight="1">
      <c r="A34" s="83"/>
      <c r="B34" s="120"/>
      <c r="C34" s="121"/>
      <c r="D34" s="120"/>
      <c r="E34" s="865"/>
      <c r="F34" s="866"/>
      <c r="G34" s="565"/>
    </row>
    <row r="35" spans="1:14" ht="21.95" customHeight="1">
      <c r="A35" s="85"/>
      <c r="B35" s="889"/>
      <c r="C35" s="889"/>
      <c r="D35" s="122"/>
      <c r="E35" s="123"/>
      <c r="F35" s="124"/>
      <c r="G35" s="567"/>
    </row>
    <row r="36" spans="1:14" ht="21.95" customHeight="1"/>
    <row r="37" spans="1:14" ht="18.75" customHeight="1">
      <c r="A37" s="861" t="s">
        <v>600</v>
      </c>
      <c r="B37" s="861"/>
      <c r="C37" s="861"/>
      <c r="D37" s="861"/>
      <c r="E37" s="861"/>
      <c r="F37" s="861"/>
      <c r="G37" s="545"/>
    </row>
    <row r="38" spans="1:14" s="86" customFormat="1" ht="21.95" customHeight="1">
      <c r="A38" s="867" t="s">
        <v>129</v>
      </c>
      <c r="B38" s="867"/>
      <c r="C38" s="867"/>
      <c r="D38" s="867"/>
      <c r="E38" s="867"/>
      <c r="F38" s="867"/>
      <c r="G38" s="541"/>
    </row>
    <row r="39" spans="1:14" s="86" customFormat="1" ht="21.95" customHeight="1">
      <c r="A39" s="867" t="s">
        <v>603</v>
      </c>
      <c r="B39" s="867"/>
      <c r="C39" s="867"/>
      <c r="D39" s="867"/>
      <c r="E39" s="867"/>
      <c r="F39" s="867"/>
      <c r="G39" s="541"/>
    </row>
    <row r="40" spans="1:14" s="86" customFormat="1" ht="21.95" customHeight="1">
      <c r="A40" s="858" t="s">
        <v>130</v>
      </c>
      <c r="B40" s="858"/>
      <c r="C40" s="858"/>
      <c r="D40" s="858"/>
      <c r="E40" s="513" t="s">
        <v>162</v>
      </c>
      <c r="F40" s="513" t="s">
        <v>163</v>
      </c>
      <c r="G40" s="544"/>
      <c r="I40" s="573"/>
      <c r="J40" s="574" t="s">
        <v>641</v>
      </c>
      <c r="K40" s="574" t="s">
        <v>642</v>
      </c>
    </row>
    <row r="41" spans="1:14" s="86" customFormat="1" ht="21.95" customHeight="1">
      <c r="A41" s="858" t="s">
        <v>601</v>
      </c>
      <c r="B41" s="858"/>
      <c r="C41" s="858"/>
      <c r="D41" s="858"/>
      <c r="E41" s="115">
        <f>IF(J46&gt;J42,J42,J46)</f>
        <v>0</v>
      </c>
      <c r="F41" s="115">
        <f>IF(K46&gt;J42,J42,K46)</f>
        <v>0</v>
      </c>
      <c r="G41" s="526"/>
      <c r="I41" s="573" t="s">
        <v>224</v>
      </c>
      <c r="J41" s="573">
        <v>0.8</v>
      </c>
      <c r="K41" s="573">
        <v>0.6</v>
      </c>
    </row>
    <row r="42" spans="1:14" s="86" customFormat="1" ht="21.95" customHeight="1">
      <c r="A42" s="858" t="s">
        <v>602</v>
      </c>
      <c r="B42" s="858"/>
      <c r="C42" s="858"/>
      <c r="D42" s="858"/>
      <c r="E42" s="115">
        <f>IF(J48&gt;K42,J48,J48)</f>
        <v>0</v>
      </c>
      <c r="F42" s="115">
        <f>IF(K48&gt;K42,K42,K48)</f>
        <v>0</v>
      </c>
      <c r="G42" s="526"/>
      <c r="I42" s="573" t="s">
        <v>329</v>
      </c>
      <c r="J42" s="576">
        <v>50000000</v>
      </c>
      <c r="K42" s="576">
        <v>5000000</v>
      </c>
    </row>
    <row r="43" spans="1:14" s="86" customFormat="1" ht="21.95" customHeight="1">
      <c r="A43" s="858" t="s">
        <v>133</v>
      </c>
      <c r="B43" s="858"/>
      <c r="C43" s="858"/>
      <c r="D43" s="858"/>
      <c r="E43" s="115">
        <f>E45-E44-E41-E42</f>
        <v>0</v>
      </c>
      <c r="F43" s="115">
        <f>F45-F44-F41-F42</f>
        <v>0</v>
      </c>
      <c r="G43" s="526"/>
      <c r="N43" s="319"/>
    </row>
    <row r="44" spans="1:14" s="86" customFormat="1" ht="21.95" customHeight="1">
      <c r="A44" s="858" t="s">
        <v>615</v>
      </c>
      <c r="B44" s="858"/>
      <c r="C44" s="858"/>
      <c r="D44" s="858"/>
      <c r="E44" s="125">
        <v>0</v>
      </c>
      <c r="F44" s="125">
        <v>0</v>
      </c>
      <c r="G44" s="94" t="s">
        <v>225</v>
      </c>
      <c r="H44" s="573"/>
      <c r="I44" s="573"/>
      <c r="J44" s="573" t="s">
        <v>164</v>
      </c>
      <c r="K44" s="573" t="s">
        <v>165</v>
      </c>
    </row>
    <row r="45" spans="1:14" s="86" customFormat="1" ht="21.95" customHeight="1">
      <c r="A45" s="858" t="s">
        <v>135</v>
      </c>
      <c r="B45" s="858"/>
      <c r="C45" s="858"/>
      <c r="D45" s="858"/>
      <c r="E45" s="115">
        <f>E74</f>
        <v>0</v>
      </c>
      <c r="F45" s="115">
        <f>F74</f>
        <v>0</v>
      </c>
      <c r="G45" s="526"/>
      <c r="H45" s="887" t="s">
        <v>221</v>
      </c>
      <c r="I45" s="573" t="s">
        <v>227</v>
      </c>
      <c r="J45" s="575">
        <f>E49</f>
        <v>0</v>
      </c>
      <c r="K45" s="577">
        <f>F49</f>
        <v>0</v>
      </c>
    </row>
    <row r="46" spans="1:14" s="86" customFormat="1" ht="21.95" customHeight="1">
      <c r="A46" s="511"/>
      <c r="B46" s="511"/>
      <c r="C46" s="511"/>
      <c r="D46" s="511"/>
      <c r="E46" s="526"/>
      <c r="F46" s="526"/>
      <c r="G46" s="526"/>
      <c r="H46" s="888"/>
      <c r="I46" s="573" t="s">
        <v>330</v>
      </c>
      <c r="J46" s="575">
        <f>ROUNDDOWN(J45*J41,-3)</f>
        <v>0</v>
      </c>
      <c r="K46" s="577">
        <f>ROUNDDOWN(K45*J41,-3)</f>
        <v>0</v>
      </c>
    </row>
    <row r="47" spans="1:14" s="86" customFormat="1" ht="21.95" customHeight="1">
      <c r="A47" s="867" t="s">
        <v>604</v>
      </c>
      <c r="B47" s="867"/>
      <c r="C47" s="867"/>
      <c r="D47" s="867"/>
      <c r="E47" s="867"/>
      <c r="F47" s="867"/>
      <c r="G47" s="541"/>
      <c r="H47" s="887" t="s">
        <v>222</v>
      </c>
      <c r="I47" s="574" t="s">
        <v>227</v>
      </c>
      <c r="J47" s="575">
        <f>E50</f>
        <v>0</v>
      </c>
      <c r="K47" s="577">
        <f>F50</f>
        <v>0</v>
      </c>
    </row>
    <row r="48" spans="1:14" s="86" customFormat="1" ht="21.95" customHeight="1">
      <c r="A48" s="858" t="s">
        <v>130</v>
      </c>
      <c r="B48" s="858"/>
      <c r="C48" s="858"/>
      <c r="D48" s="858"/>
      <c r="E48" s="513" t="s">
        <v>162</v>
      </c>
      <c r="F48" s="513" t="s">
        <v>163</v>
      </c>
      <c r="G48" s="544"/>
      <c r="H48" s="888"/>
      <c r="I48" s="574" t="s">
        <v>330</v>
      </c>
      <c r="J48" s="575">
        <f>ROUNDDOWN(J47*K41,-3)</f>
        <v>0</v>
      </c>
      <c r="K48" s="577">
        <f>ROUNDDOWN(K47*K41,-3)</f>
        <v>0</v>
      </c>
    </row>
    <row r="49" spans="1:7" s="86" customFormat="1" ht="21.95" customHeight="1">
      <c r="A49" s="859" t="s">
        <v>605</v>
      </c>
      <c r="B49" s="859"/>
      <c r="C49" s="858" t="s">
        <v>331</v>
      </c>
      <c r="D49" s="858"/>
      <c r="E49" s="115">
        <f>支出内訳総括表!D28</f>
        <v>0</v>
      </c>
      <c r="F49" s="115">
        <f>支出内訳総括表!G28</f>
        <v>0</v>
      </c>
      <c r="G49" s="526"/>
    </row>
    <row r="50" spans="1:7" s="86" customFormat="1" ht="21.95" customHeight="1">
      <c r="A50" s="859"/>
      <c r="B50" s="859"/>
      <c r="C50" s="858" t="s">
        <v>332</v>
      </c>
      <c r="D50" s="858"/>
      <c r="E50" s="115">
        <f>支出内訳総括表!E28</f>
        <v>0</v>
      </c>
      <c r="F50" s="115">
        <f>支出内訳総括表!H28</f>
        <v>0</v>
      </c>
      <c r="G50" s="526"/>
    </row>
    <row r="51" spans="1:7" s="86" customFormat="1" ht="21.95" customHeight="1">
      <c r="A51" s="859"/>
      <c r="B51" s="859"/>
      <c r="C51" s="860"/>
      <c r="D51" s="860"/>
      <c r="E51" s="125"/>
      <c r="F51" s="251"/>
      <c r="G51" s="568"/>
    </row>
    <row r="52" spans="1:7" s="86" customFormat="1" ht="21.95" customHeight="1">
      <c r="A52" s="859"/>
      <c r="B52" s="859"/>
      <c r="C52" s="860"/>
      <c r="D52" s="860"/>
      <c r="E52" s="125"/>
      <c r="F52" s="251"/>
      <c r="G52" s="568"/>
    </row>
    <row r="53" spans="1:7" s="86" customFormat="1" ht="21.95" customHeight="1">
      <c r="A53" s="859"/>
      <c r="B53" s="859"/>
      <c r="C53" s="860"/>
      <c r="D53" s="860"/>
      <c r="E53" s="125"/>
      <c r="F53" s="251"/>
      <c r="G53" s="568"/>
    </row>
    <row r="54" spans="1:7" s="86" customFormat="1" ht="21.95" customHeight="1">
      <c r="A54" s="859"/>
      <c r="B54" s="859"/>
      <c r="C54" s="860"/>
      <c r="D54" s="860"/>
      <c r="E54" s="125"/>
      <c r="F54" s="251"/>
      <c r="G54" s="568"/>
    </row>
    <row r="55" spans="1:7" s="86" customFormat="1" ht="21.95" customHeight="1">
      <c r="A55" s="859"/>
      <c r="B55" s="859"/>
      <c r="C55" s="860"/>
      <c r="D55" s="860"/>
      <c r="E55" s="125"/>
      <c r="F55" s="251"/>
      <c r="G55" s="568"/>
    </row>
    <row r="56" spans="1:7" s="86" customFormat="1" ht="21.95" customHeight="1">
      <c r="A56" s="859"/>
      <c r="B56" s="859"/>
      <c r="C56" s="860"/>
      <c r="D56" s="860"/>
      <c r="E56" s="125"/>
      <c r="F56" s="251"/>
      <c r="G56" s="568"/>
    </row>
    <row r="57" spans="1:7" s="86" customFormat="1" ht="21.95" customHeight="1">
      <c r="A57" s="859"/>
      <c r="B57" s="859"/>
      <c r="C57" s="860"/>
      <c r="D57" s="860"/>
      <c r="E57" s="125"/>
      <c r="F57" s="251"/>
      <c r="G57" s="568"/>
    </row>
    <row r="58" spans="1:7" s="86" customFormat="1" ht="21.95" customHeight="1">
      <c r="A58" s="859"/>
      <c r="B58" s="859"/>
      <c r="C58" s="860"/>
      <c r="D58" s="860"/>
      <c r="E58" s="125"/>
      <c r="F58" s="251"/>
      <c r="G58" s="568"/>
    </row>
    <row r="59" spans="1:7" s="86" customFormat="1" ht="21.95" customHeight="1">
      <c r="A59" s="859"/>
      <c r="B59" s="859"/>
      <c r="C59" s="860"/>
      <c r="D59" s="860"/>
      <c r="E59" s="125"/>
      <c r="F59" s="251"/>
      <c r="G59" s="568"/>
    </row>
    <row r="60" spans="1:7" s="86" customFormat="1" ht="21.95" customHeight="1">
      <c r="A60" s="859"/>
      <c r="B60" s="859"/>
      <c r="C60" s="860"/>
      <c r="D60" s="860"/>
      <c r="E60" s="125"/>
      <c r="F60" s="251"/>
      <c r="G60" s="568"/>
    </row>
    <row r="61" spans="1:7" s="86" customFormat="1" ht="21.95" customHeight="1">
      <c r="A61" s="859"/>
      <c r="B61" s="859"/>
      <c r="C61" s="860"/>
      <c r="D61" s="860"/>
      <c r="E61" s="125"/>
      <c r="F61" s="251"/>
      <c r="G61" s="568"/>
    </row>
    <row r="62" spans="1:7" s="86" customFormat="1" ht="21.95" customHeight="1">
      <c r="A62" s="859"/>
      <c r="B62" s="859"/>
      <c r="C62" s="858" t="s">
        <v>606</v>
      </c>
      <c r="D62" s="858"/>
      <c r="E62" s="116">
        <f>SUM(E49:E61)</f>
        <v>0</v>
      </c>
      <c r="F62" s="116">
        <f>SUM(F49:F61)</f>
        <v>0</v>
      </c>
      <c r="G62" s="569"/>
    </row>
    <row r="63" spans="1:7" s="86" customFormat="1" ht="21.95" customHeight="1">
      <c r="A63" s="859" t="s">
        <v>607</v>
      </c>
      <c r="B63" s="859"/>
      <c r="C63" s="858" t="s">
        <v>411</v>
      </c>
      <c r="D63" s="858"/>
      <c r="E63" s="115">
        <f>支出内訳総括表!C28-支出内訳総括表!D28-支出内訳総括表!E28</f>
        <v>0</v>
      </c>
      <c r="F63" s="115">
        <f>支出内訳総括表!F28-支出内訳総括表!G28-支出内訳総括表!H28</f>
        <v>0</v>
      </c>
      <c r="G63" s="526"/>
    </row>
    <row r="64" spans="1:7" s="86" customFormat="1" ht="21.95" customHeight="1">
      <c r="A64" s="859"/>
      <c r="B64" s="859"/>
      <c r="C64" s="860"/>
      <c r="D64" s="860"/>
      <c r="E64" s="125"/>
      <c r="F64" s="251"/>
      <c r="G64" s="568"/>
    </row>
    <row r="65" spans="1:11" s="86" customFormat="1" ht="21.95" customHeight="1">
      <c r="A65" s="859"/>
      <c r="B65" s="859"/>
      <c r="C65" s="860"/>
      <c r="D65" s="860"/>
      <c r="E65" s="125"/>
      <c r="F65" s="251"/>
      <c r="G65" s="568"/>
    </row>
    <row r="66" spans="1:11" s="86" customFormat="1" ht="21.95" customHeight="1">
      <c r="A66" s="859"/>
      <c r="B66" s="859"/>
      <c r="C66" s="860"/>
      <c r="D66" s="860"/>
      <c r="E66" s="125"/>
      <c r="F66" s="251"/>
      <c r="G66" s="568"/>
    </row>
    <row r="67" spans="1:11" s="86" customFormat="1" ht="21.95" customHeight="1">
      <c r="A67" s="859"/>
      <c r="B67" s="859"/>
      <c r="C67" s="860"/>
      <c r="D67" s="860"/>
      <c r="E67" s="125"/>
      <c r="F67" s="251"/>
      <c r="G67" s="568"/>
    </row>
    <row r="68" spans="1:11" s="86" customFormat="1" ht="21.95" customHeight="1">
      <c r="A68" s="859"/>
      <c r="B68" s="859"/>
      <c r="C68" s="860"/>
      <c r="D68" s="860"/>
      <c r="E68" s="125"/>
      <c r="F68" s="251"/>
      <c r="G68" s="568"/>
    </row>
    <row r="69" spans="1:11" s="86" customFormat="1" ht="21.95" customHeight="1">
      <c r="A69" s="859"/>
      <c r="B69" s="859"/>
      <c r="C69" s="860"/>
      <c r="D69" s="860"/>
      <c r="E69" s="125"/>
      <c r="F69" s="251"/>
      <c r="G69" s="568"/>
    </row>
    <row r="70" spans="1:11" s="86" customFormat="1" ht="21.95" customHeight="1">
      <c r="A70" s="859"/>
      <c r="B70" s="859"/>
      <c r="C70" s="860"/>
      <c r="D70" s="860"/>
      <c r="E70" s="125"/>
      <c r="F70" s="251"/>
      <c r="G70" s="568"/>
    </row>
    <row r="71" spans="1:11" s="86" customFormat="1" ht="21.95" customHeight="1">
      <c r="A71" s="859"/>
      <c r="B71" s="859"/>
      <c r="C71" s="860"/>
      <c r="D71" s="860"/>
      <c r="E71" s="125"/>
      <c r="F71" s="251"/>
      <c r="G71" s="568"/>
    </row>
    <row r="72" spans="1:11" s="86" customFormat="1" ht="21.95" customHeight="1">
      <c r="A72" s="859"/>
      <c r="B72" s="859"/>
      <c r="C72" s="860"/>
      <c r="D72" s="860"/>
      <c r="E72" s="125"/>
      <c r="F72" s="251"/>
      <c r="G72" s="568"/>
    </row>
    <row r="73" spans="1:11" s="86" customFormat="1" ht="21.95" customHeight="1">
      <c r="A73" s="859"/>
      <c r="B73" s="859"/>
      <c r="C73" s="858" t="s">
        <v>606</v>
      </c>
      <c r="D73" s="858"/>
      <c r="E73" s="115">
        <f>SUM(E63:E72)</f>
        <v>0</v>
      </c>
      <c r="F73" s="115">
        <f>SUM(F63:F72)</f>
        <v>0</v>
      </c>
      <c r="G73" s="526"/>
      <c r="H73"/>
      <c r="I73"/>
      <c r="J73"/>
      <c r="K73"/>
    </row>
    <row r="74" spans="1:11" s="86" customFormat="1" ht="21.95" customHeight="1">
      <c r="A74" s="858" t="s">
        <v>135</v>
      </c>
      <c r="B74" s="858"/>
      <c r="C74" s="858"/>
      <c r="D74" s="858"/>
      <c r="E74" s="115">
        <f>支出内訳総括表!C28</f>
        <v>0</v>
      </c>
      <c r="F74" s="115">
        <f>支出内訳総括表!F28</f>
        <v>0</v>
      </c>
      <c r="G74" s="526"/>
      <c r="H74"/>
      <c r="I74"/>
      <c r="J74"/>
      <c r="K74"/>
    </row>
    <row r="75" spans="1:11">
      <c r="A75" s="79"/>
    </row>
  </sheetData>
  <mergeCells count="87">
    <mergeCell ref="C49:D49"/>
    <mergeCell ref="C50:D50"/>
    <mergeCell ref="C52:D52"/>
    <mergeCell ref="C62:D62"/>
    <mergeCell ref="C58:D58"/>
    <mergeCell ref="C59:D59"/>
    <mergeCell ref="C60:D60"/>
    <mergeCell ref="C61:D61"/>
    <mergeCell ref="C54:D54"/>
    <mergeCell ref="C55:D55"/>
    <mergeCell ref="C56:D56"/>
    <mergeCell ref="C57:D57"/>
    <mergeCell ref="C51:D51"/>
    <mergeCell ref="E29:F29"/>
    <mergeCell ref="H45:H46"/>
    <mergeCell ref="H47:H48"/>
    <mergeCell ref="B35:C35"/>
    <mergeCell ref="A48:D48"/>
    <mergeCell ref="A43:D43"/>
    <mergeCell ref="A44:D44"/>
    <mergeCell ref="A45:D45"/>
    <mergeCell ref="A39:F39"/>
    <mergeCell ref="A47:F47"/>
    <mergeCell ref="A2:F2"/>
    <mergeCell ref="B12:C12"/>
    <mergeCell ref="B13:C13"/>
    <mergeCell ref="B14:C14"/>
    <mergeCell ref="B11:C11"/>
    <mergeCell ref="E6:F6"/>
    <mergeCell ref="A4:F4"/>
    <mergeCell ref="A5:F5"/>
    <mergeCell ref="D9:F9"/>
    <mergeCell ref="B10:C10"/>
    <mergeCell ref="D11:F11"/>
    <mergeCell ref="D12:F12"/>
    <mergeCell ref="E14:F14"/>
    <mergeCell ref="E7:F7"/>
    <mergeCell ref="E8:F8"/>
    <mergeCell ref="A6:C8"/>
    <mergeCell ref="B9:C9"/>
    <mergeCell ref="D25:F25"/>
    <mergeCell ref="B24:C24"/>
    <mergeCell ref="B25:C25"/>
    <mergeCell ref="B23:C23"/>
    <mergeCell ref="E17:F17"/>
    <mergeCell ref="D22:F22"/>
    <mergeCell ref="E20:F20"/>
    <mergeCell ref="E15:F15"/>
    <mergeCell ref="E18:F18"/>
    <mergeCell ref="E16:F16"/>
    <mergeCell ref="E19:F19"/>
    <mergeCell ref="E21:F21"/>
    <mergeCell ref="D23:F23"/>
    <mergeCell ref="D10:F10"/>
    <mergeCell ref="D13:F13"/>
    <mergeCell ref="A1:F1"/>
    <mergeCell ref="A37:F37"/>
    <mergeCell ref="A40:D40"/>
    <mergeCell ref="A41:D41"/>
    <mergeCell ref="A42:D42"/>
    <mergeCell ref="D26:F26"/>
    <mergeCell ref="E34:F34"/>
    <mergeCell ref="B26:C26"/>
    <mergeCell ref="D24:F24"/>
    <mergeCell ref="E33:F33"/>
    <mergeCell ref="E32:F32"/>
    <mergeCell ref="E30:F30"/>
    <mergeCell ref="E31:F31"/>
    <mergeCell ref="A38:F38"/>
    <mergeCell ref="E27:F27"/>
    <mergeCell ref="E28:F28"/>
    <mergeCell ref="B22:C22"/>
    <mergeCell ref="A74:D74"/>
    <mergeCell ref="A63:B73"/>
    <mergeCell ref="C63:D63"/>
    <mergeCell ref="C64:D64"/>
    <mergeCell ref="C65:D65"/>
    <mergeCell ref="C66:D66"/>
    <mergeCell ref="C67:D67"/>
    <mergeCell ref="C68:D68"/>
    <mergeCell ref="C69:D69"/>
    <mergeCell ref="C70:D70"/>
    <mergeCell ref="C71:D71"/>
    <mergeCell ref="C72:D72"/>
    <mergeCell ref="C73:D73"/>
    <mergeCell ref="A49:B62"/>
    <mergeCell ref="C53:D53"/>
  </mergeCells>
  <phoneticPr fontId="2"/>
  <pageMargins left="0.78740157480314965" right="0.39370078740157483" top="0.98425196850393704" bottom="0.98425196850393704" header="0.51181102362204722" footer="0.51181102362204722"/>
  <pageSetup paperSize="9" scale="88" orientation="portrait" blackAndWhite="1" r:id="rId1"/>
  <headerFooter alignWithMargins="0"/>
  <rowBreaks count="1" manualBreakCount="1">
    <brk id="36" max="5"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2"/>
  <sheetViews>
    <sheetView view="pageBreakPreview" topLeftCell="A7" zoomScale="90" zoomScaleNormal="100" zoomScaleSheetLayoutView="90" workbookViewId="0">
      <selection activeCell="J12" sqref="J12"/>
    </sheetView>
  </sheetViews>
  <sheetFormatPr defaultRowHeight="12.75"/>
  <cols>
    <col min="1" max="1" width="5" style="77" customWidth="1"/>
    <col min="2" max="4" width="14.875" style="77" customWidth="1"/>
    <col min="5" max="5" width="15.625" style="77" customWidth="1"/>
    <col min="6" max="7" width="14.875" style="77" customWidth="1"/>
    <col min="8" max="8" width="15.625" style="77" customWidth="1"/>
    <col min="9" max="10" width="14.875" style="77" customWidth="1"/>
    <col min="11" max="11" width="15.625" style="77" customWidth="1"/>
    <col min="12" max="12" width="15.375" style="77" customWidth="1"/>
    <col min="13" max="14" width="9" style="77"/>
    <col min="15" max="15" width="12.625" style="77" bestFit="1" customWidth="1"/>
    <col min="16" max="16384" width="9" style="77"/>
  </cols>
  <sheetData>
    <row r="1" spans="1:12" ht="21" customHeight="1">
      <c r="A1" s="76" t="str">
        <f>data!C9</f>
        <v>別添書類6-（2-2）-1</v>
      </c>
      <c r="B1" s="76"/>
      <c r="C1" s="76"/>
      <c r="D1" s="76"/>
      <c r="E1" s="76"/>
      <c r="F1" s="76"/>
      <c r="G1" s="76"/>
      <c r="H1" s="76"/>
      <c r="I1" s="76"/>
      <c r="J1" s="76"/>
      <c r="K1" s="76"/>
    </row>
    <row r="2" spans="1:12" ht="6" customHeight="1"/>
    <row r="3" spans="1:12" ht="21" customHeight="1">
      <c r="B3" s="77" t="s">
        <v>106</v>
      </c>
      <c r="E3" s="78"/>
      <c r="H3" s="78"/>
      <c r="K3" s="78"/>
      <c r="L3" s="104"/>
    </row>
    <row r="4" spans="1:12" ht="6" customHeight="1" thickBot="1">
      <c r="B4" s="76"/>
      <c r="C4" s="76"/>
      <c r="D4" s="76"/>
      <c r="E4" s="76"/>
      <c r="F4" s="76"/>
      <c r="G4" s="76"/>
      <c r="H4" s="76"/>
      <c r="I4" s="76"/>
      <c r="J4" s="76"/>
      <c r="K4" s="76"/>
      <c r="L4" s="78"/>
    </row>
    <row r="5" spans="1:12" ht="23.25" customHeight="1">
      <c r="B5" s="891" t="s">
        <v>107</v>
      </c>
      <c r="C5" s="890" t="s">
        <v>164</v>
      </c>
      <c r="D5" s="890"/>
      <c r="E5" s="890"/>
      <c r="F5" s="895" t="s">
        <v>165</v>
      </c>
      <c r="G5" s="895"/>
      <c r="H5" s="895"/>
      <c r="I5" s="896" t="s">
        <v>166</v>
      </c>
      <c r="J5" s="896"/>
      <c r="K5" s="896"/>
      <c r="L5" s="893" t="s">
        <v>109</v>
      </c>
    </row>
    <row r="6" spans="1:12" ht="34.700000000000003" customHeight="1" thickBot="1">
      <c r="B6" s="892"/>
      <c r="C6" s="384" t="s">
        <v>108</v>
      </c>
      <c r="D6" s="385" t="s">
        <v>333</v>
      </c>
      <c r="E6" s="386" t="s">
        <v>357</v>
      </c>
      <c r="F6" s="387" t="s">
        <v>108</v>
      </c>
      <c r="G6" s="388" t="s">
        <v>333</v>
      </c>
      <c r="H6" s="389" t="s">
        <v>357</v>
      </c>
      <c r="I6" s="390" t="s">
        <v>108</v>
      </c>
      <c r="J6" s="391" t="s">
        <v>333</v>
      </c>
      <c r="K6" s="392" t="s">
        <v>357</v>
      </c>
      <c r="L6" s="894"/>
    </row>
    <row r="7" spans="1:12" ht="23.25" customHeight="1">
      <c r="B7" s="393" t="s">
        <v>167</v>
      </c>
      <c r="C7" s="394">
        <f>内訳書!F28</f>
        <v>0</v>
      </c>
      <c r="D7" s="394">
        <f>内訳書!H16</f>
        <v>0</v>
      </c>
      <c r="E7" s="394">
        <f>内訳書!H28</f>
        <v>0</v>
      </c>
      <c r="F7" s="394">
        <f>内訳書!J28</f>
        <v>0</v>
      </c>
      <c r="G7" s="394">
        <f>内訳書!L16</f>
        <v>0</v>
      </c>
      <c r="H7" s="394">
        <f>内訳書!L28</f>
        <v>0</v>
      </c>
      <c r="I7" s="394">
        <f>内訳書!N28</f>
        <v>0</v>
      </c>
      <c r="J7" s="394">
        <f>内訳書!P16</f>
        <v>0</v>
      </c>
      <c r="K7" s="394">
        <f>内訳書!P28</f>
        <v>0</v>
      </c>
      <c r="L7" s="395"/>
    </row>
    <row r="8" spans="1:12" ht="23.25" customHeight="1">
      <c r="B8" s="396" t="s">
        <v>240</v>
      </c>
      <c r="C8" s="117">
        <f>内訳書!F53</f>
        <v>0</v>
      </c>
      <c r="D8" s="117">
        <f>内訳書!H39</f>
        <v>0</v>
      </c>
      <c r="E8" s="117">
        <f>内訳書!H53</f>
        <v>0</v>
      </c>
      <c r="F8" s="117">
        <f>内訳書!J53</f>
        <v>0</v>
      </c>
      <c r="G8" s="117">
        <f>内訳書!L39</f>
        <v>0</v>
      </c>
      <c r="H8" s="117">
        <f>内訳書!L53</f>
        <v>0</v>
      </c>
      <c r="I8" s="117">
        <f>内訳書!N53</f>
        <v>0</v>
      </c>
      <c r="J8" s="117">
        <f>内訳書!P39</f>
        <v>0</v>
      </c>
      <c r="K8" s="117">
        <f>内訳書!P53</f>
        <v>0</v>
      </c>
      <c r="L8" s="397"/>
    </row>
    <row r="9" spans="1:12" ht="23.25" customHeight="1">
      <c r="B9" s="396" t="s">
        <v>241</v>
      </c>
      <c r="C9" s="117">
        <f>内訳書!F78</f>
        <v>0</v>
      </c>
      <c r="D9" s="117">
        <f>内訳書!H66</f>
        <v>0</v>
      </c>
      <c r="E9" s="117">
        <f>内訳書!H78</f>
        <v>0</v>
      </c>
      <c r="F9" s="117">
        <f>内訳書!J78</f>
        <v>0</v>
      </c>
      <c r="G9" s="117">
        <f>内訳書!L66</f>
        <v>0</v>
      </c>
      <c r="H9" s="117">
        <f>内訳書!L78</f>
        <v>0</v>
      </c>
      <c r="I9" s="117">
        <f>内訳書!N78</f>
        <v>0</v>
      </c>
      <c r="J9" s="117">
        <f>内訳書!P66</f>
        <v>0</v>
      </c>
      <c r="K9" s="117">
        <f>内訳書!P78</f>
        <v>0</v>
      </c>
      <c r="L9" s="397"/>
    </row>
    <row r="10" spans="1:12" ht="23.25" customHeight="1">
      <c r="B10" s="396" t="s">
        <v>242</v>
      </c>
      <c r="C10" s="117">
        <f>内訳書!F128</f>
        <v>0</v>
      </c>
      <c r="D10" s="117">
        <f>内訳書!H103</f>
        <v>0</v>
      </c>
      <c r="E10" s="117">
        <f>内訳書!H128</f>
        <v>0</v>
      </c>
      <c r="F10" s="117">
        <f>内訳書!J128</f>
        <v>0</v>
      </c>
      <c r="G10" s="117">
        <f>内訳書!L103</f>
        <v>0</v>
      </c>
      <c r="H10" s="117">
        <f>内訳書!L128</f>
        <v>0</v>
      </c>
      <c r="I10" s="117">
        <f>内訳書!N128</f>
        <v>0</v>
      </c>
      <c r="J10" s="117">
        <f>内訳書!P103</f>
        <v>0</v>
      </c>
      <c r="K10" s="117">
        <f>内訳書!P128</f>
        <v>0</v>
      </c>
      <c r="L10" s="397"/>
    </row>
    <row r="11" spans="1:12" ht="23.25" customHeight="1">
      <c r="B11" s="396" t="s">
        <v>243</v>
      </c>
      <c r="C11" s="117">
        <f>内訳書!F153</f>
        <v>0</v>
      </c>
      <c r="D11" s="117">
        <f>内訳書!H140</f>
        <v>0</v>
      </c>
      <c r="E11" s="117">
        <f>内訳書!H153</f>
        <v>0</v>
      </c>
      <c r="F11" s="117">
        <f>内訳書!J153</f>
        <v>0</v>
      </c>
      <c r="G11" s="117">
        <f>内訳書!L140</f>
        <v>0</v>
      </c>
      <c r="H11" s="117">
        <f>内訳書!L153</f>
        <v>0</v>
      </c>
      <c r="I11" s="117">
        <f>内訳書!N153</f>
        <v>0</v>
      </c>
      <c r="J11" s="117">
        <f>内訳書!P140</f>
        <v>0</v>
      </c>
      <c r="K11" s="117">
        <f>内訳書!P153</f>
        <v>0</v>
      </c>
      <c r="L11" s="397"/>
    </row>
    <row r="12" spans="1:12" ht="23.25" customHeight="1">
      <c r="B12" s="396" t="s">
        <v>244</v>
      </c>
      <c r="C12" s="117">
        <f>内訳書!F178</f>
        <v>0</v>
      </c>
      <c r="D12" s="117">
        <f>内訳書!H165</f>
        <v>0</v>
      </c>
      <c r="E12" s="117">
        <f>内訳書!H178</f>
        <v>0</v>
      </c>
      <c r="F12" s="117">
        <f>内訳書!J178</f>
        <v>0</v>
      </c>
      <c r="G12" s="117">
        <f>内訳書!L165</f>
        <v>0</v>
      </c>
      <c r="H12" s="117">
        <f>内訳書!L178</f>
        <v>0</v>
      </c>
      <c r="I12" s="117">
        <f>内訳書!N178</f>
        <v>0</v>
      </c>
      <c r="J12" s="117">
        <f>内訳書!P165</f>
        <v>0</v>
      </c>
      <c r="K12" s="117">
        <f>内訳書!P178</f>
        <v>0</v>
      </c>
      <c r="L12" s="397"/>
    </row>
    <row r="13" spans="1:12" ht="23.25" customHeight="1">
      <c r="B13" s="396" t="s">
        <v>245</v>
      </c>
      <c r="C13" s="117">
        <f>内訳書!F203</f>
        <v>0</v>
      </c>
      <c r="D13" s="117">
        <f>内訳書!H191</f>
        <v>0</v>
      </c>
      <c r="E13" s="117">
        <f>内訳書!H203</f>
        <v>0</v>
      </c>
      <c r="F13" s="117">
        <f>内訳書!J203</f>
        <v>0</v>
      </c>
      <c r="G13" s="117">
        <f>内訳書!L191</f>
        <v>0</v>
      </c>
      <c r="H13" s="117">
        <f>内訳書!L203</f>
        <v>0</v>
      </c>
      <c r="I13" s="117">
        <f>内訳書!N203</f>
        <v>0</v>
      </c>
      <c r="J13" s="117">
        <f>内訳書!P191</f>
        <v>0</v>
      </c>
      <c r="K13" s="117">
        <f>内訳書!P203</f>
        <v>0</v>
      </c>
      <c r="L13" s="397"/>
    </row>
    <row r="14" spans="1:12" ht="23.25" customHeight="1">
      <c r="B14" s="396" t="s">
        <v>246</v>
      </c>
      <c r="C14" s="117">
        <f>内訳書!F228</f>
        <v>0</v>
      </c>
      <c r="D14" s="117">
        <f>内訳書!H220</f>
        <v>0</v>
      </c>
      <c r="E14" s="117">
        <f>内訳書!H228</f>
        <v>0</v>
      </c>
      <c r="F14" s="117">
        <f>内訳書!J228</f>
        <v>0</v>
      </c>
      <c r="G14" s="117">
        <f>内訳書!L220</f>
        <v>0</v>
      </c>
      <c r="H14" s="117">
        <f>内訳書!L228</f>
        <v>0</v>
      </c>
      <c r="I14" s="117">
        <f>内訳書!N228</f>
        <v>0</v>
      </c>
      <c r="J14" s="117">
        <f>内訳書!P220</f>
        <v>0</v>
      </c>
      <c r="K14" s="117">
        <f>内訳書!P228</f>
        <v>0</v>
      </c>
      <c r="L14" s="397"/>
    </row>
    <row r="15" spans="1:12" ht="23.25" customHeight="1">
      <c r="B15" s="396" t="s">
        <v>168</v>
      </c>
      <c r="C15" s="117">
        <f>内訳書!F253</f>
        <v>0</v>
      </c>
      <c r="D15" s="117">
        <f>内訳書!H240</f>
        <v>0</v>
      </c>
      <c r="E15" s="117">
        <f>内訳書!H253</f>
        <v>0</v>
      </c>
      <c r="F15" s="117">
        <f>内訳書!J253</f>
        <v>0</v>
      </c>
      <c r="G15" s="117">
        <f>内訳書!L240</f>
        <v>0</v>
      </c>
      <c r="H15" s="117">
        <f>内訳書!L253</f>
        <v>0</v>
      </c>
      <c r="I15" s="117">
        <f>内訳書!N253</f>
        <v>0</v>
      </c>
      <c r="J15" s="117">
        <f>内訳書!P240</f>
        <v>0</v>
      </c>
      <c r="K15" s="117">
        <f>内訳書!P253</f>
        <v>0</v>
      </c>
      <c r="L15" s="397"/>
    </row>
    <row r="16" spans="1:12" ht="23.25" customHeight="1">
      <c r="B16" s="396" t="s">
        <v>169</v>
      </c>
      <c r="C16" s="117">
        <f>内訳書!F278</f>
        <v>0</v>
      </c>
      <c r="D16" s="117">
        <f>内訳書!H266</f>
        <v>0</v>
      </c>
      <c r="E16" s="117">
        <f>内訳書!H278</f>
        <v>0</v>
      </c>
      <c r="F16" s="117">
        <f>内訳書!J278</f>
        <v>0</v>
      </c>
      <c r="G16" s="117">
        <f>内訳書!L266</f>
        <v>0</v>
      </c>
      <c r="H16" s="117">
        <f>内訳書!L278</f>
        <v>0</v>
      </c>
      <c r="I16" s="117">
        <f>内訳書!N278</f>
        <v>0</v>
      </c>
      <c r="J16" s="117">
        <f>内訳書!P266</f>
        <v>0</v>
      </c>
      <c r="K16" s="117">
        <f>内訳書!P278</f>
        <v>0</v>
      </c>
      <c r="L16" s="397"/>
    </row>
    <row r="17" spans="2:15" ht="23.25" customHeight="1">
      <c r="B17" s="396" t="s">
        <v>170</v>
      </c>
      <c r="C17" s="117">
        <f>内訳書!F378</f>
        <v>0</v>
      </c>
      <c r="D17" s="117">
        <f>内訳書!H353</f>
        <v>0</v>
      </c>
      <c r="E17" s="117">
        <f>内訳書!H378</f>
        <v>0</v>
      </c>
      <c r="F17" s="117">
        <f>内訳書!J378</f>
        <v>0</v>
      </c>
      <c r="G17" s="117">
        <f>内訳書!L353</f>
        <v>0</v>
      </c>
      <c r="H17" s="117">
        <f>内訳書!L378</f>
        <v>0</v>
      </c>
      <c r="I17" s="117">
        <f>内訳書!N378</f>
        <v>0</v>
      </c>
      <c r="J17" s="117">
        <f>内訳書!P353</f>
        <v>0</v>
      </c>
      <c r="K17" s="117">
        <f>内訳書!P378</f>
        <v>0</v>
      </c>
      <c r="L17" s="397"/>
    </row>
    <row r="18" spans="2:15" ht="23.25" customHeight="1">
      <c r="B18" s="396" t="s">
        <v>110</v>
      </c>
      <c r="C18" s="117">
        <f>SUM(C7:C17)</f>
        <v>0</v>
      </c>
      <c r="D18" s="117">
        <f>SUM(D7:D17)</f>
        <v>0</v>
      </c>
      <c r="E18" s="117">
        <f t="shared" ref="E18:K18" si="0">SUM(E7:E17)</f>
        <v>0</v>
      </c>
      <c r="F18" s="117">
        <f t="shared" si="0"/>
        <v>0</v>
      </c>
      <c r="G18" s="117">
        <f t="shared" si="0"/>
        <v>0</v>
      </c>
      <c r="H18" s="117">
        <f t="shared" si="0"/>
        <v>0</v>
      </c>
      <c r="I18" s="117">
        <f t="shared" si="0"/>
        <v>0</v>
      </c>
      <c r="J18" s="117">
        <f t="shared" si="0"/>
        <v>0</v>
      </c>
      <c r="K18" s="117">
        <f t="shared" si="0"/>
        <v>0</v>
      </c>
      <c r="L18" s="397"/>
    </row>
    <row r="19" spans="2:15" ht="23.25" customHeight="1">
      <c r="B19" s="396" t="s">
        <v>111</v>
      </c>
      <c r="C19" s="117">
        <f>内訳書!F428</f>
        <v>0</v>
      </c>
      <c r="D19" s="117">
        <f>内訳書!H406</f>
        <v>0</v>
      </c>
      <c r="E19" s="117">
        <f>内訳書!H407</f>
        <v>0</v>
      </c>
      <c r="F19" s="117">
        <f>内訳書!J428</f>
        <v>0</v>
      </c>
      <c r="G19" s="117">
        <f>内訳書!L410</f>
        <v>0</v>
      </c>
      <c r="H19" s="117">
        <f>内訳書!L411</f>
        <v>0</v>
      </c>
      <c r="I19" s="117">
        <f>内訳書!N428</f>
        <v>0</v>
      </c>
      <c r="J19" s="117">
        <f>内訳書!P414</f>
        <v>0</v>
      </c>
      <c r="K19" s="117">
        <f>内訳書!P415</f>
        <v>0</v>
      </c>
      <c r="L19" s="397"/>
    </row>
    <row r="20" spans="2:15" ht="23.25" customHeight="1">
      <c r="B20" s="396" t="s">
        <v>363</v>
      </c>
      <c r="C20" s="117">
        <f>ROUNDDOWN(C18+C19,-3)-C18-C19</f>
        <v>0</v>
      </c>
      <c r="D20" s="117">
        <f>IF(C18=0,0,(ROUNDDOWN(C20*D18/C18,0)))</f>
        <v>0</v>
      </c>
      <c r="E20" s="117">
        <f>IF(C18=0,0,(ROUNDDOWN(C20*E18/C18,0)))</f>
        <v>0</v>
      </c>
      <c r="F20" s="117">
        <f>ROUNDDOWN(F18+F19,-3)-F18-F19</f>
        <v>0</v>
      </c>
      <c r="G20" s="117">
        <f>IF(F18=0,0,ROUNDDOWN(F20*G18/F18,0))</f>
        <v>0</v>
      </c>
      <c r="H20" s="117">
        <f>IF(F18=0,0,ROUNDDOWN(F20*H18/F18,0))</f>
        <v>0</v>
      </c>
      <c r="I20" s="117">
        <f>ROUNDDOWN(I18+I19,-3)-I18-I19</f>
        <v>0</v>
      </c>
      <c r="J20" s="117">
        <f>IF(I18=0,0,ROUNDDOWN(I20*J18/I18,0))</f>
        <v>0</v>
      </c>
      <c r="K20" s="117">
        <f>IF(I18=0,0,ROUNDDOWN(I20*K18/I18,0))</f>
        <v>0</v>
      </c>
      <c r="L20" s="397"/>
      <c r="N20" s="77" t="s">
        <v>414</v>
      </c>
      <c r="O20" s="353">
        <f>C22</f>
        <v>0</v>
      </c>
    </row>
    <row r="21" spans="2:15" ht="23.25" customHeight="1">
      <c r="B21" s="396" t="s">
        <v>412</v>
      </c>
      <c r="C21" s="348"/>
      <c r="D21" s="348"/>
      <c r="E21" s="348"/>
      <c r="F21" s="117">
        <f>ROUNDUP((F18+F19+F20)*(O$22-1),0)</f>
        <v>0</v>
      </c>
      <c r="G21" s="117">
        <f>ROUNDUP((G18+G19+G20)*(O$22-1),0)</f>
        <v>0</v>
      </c>
      <c r="H21" s="117">
        <f>ROUNDUP((H18+H19+H20)*(O$22-1),0)</f>
        <v>0</v>
      </c>
      <c r="I21" s="117">
        <f>ROUNDUP((I18+I19+I20)*(O$22-1),0)</f>
        <v>0</v>
      </c>
      <c r="J21" s="117">
        <f>ROUNDUP((J18+J19+J20)*(O$22-1),0)</f>
        <v>0</v>
      </c>
      <c r="K21" s="117">
        <f>ROUNDUP((K18+K19+K20)*(O$22-1),0)</f>
        <v>0</v>
      </c>
      <c r="L21" s="397"/>
      <c r="N21" s="77" t="s">
        <v>415</v>
      </c>
      <c r="O21" s="353">
        <v>16640000</v>
      </c>
    </row>
    <row r="22" spans="2:15" ht="23.25" customHeight="1">
      <c r="B22" s="396" t="s">
        <v>112</v>
      </c>
      <c r="C22" s="117">
        <f>C18+C19+C20</f>
        <v>0</v>
      </c>
      <c r="D22" s="117">
        <f>D18+D19+D20</f>
        <v>0</v>
      </c>
      <c r="E22" s="117">
        <f>E18+E19+E20</f>
        <v>0</v>
      </c>
      <c r="F22" s="117">
        <f>F18+F19+F20+F21</f>
        <v>0</v>
      </c>
      <c r="G22" s="117">
        <f t="shared" ref="G22:K22" si="1">G18+G19+G20+G21</f>
        <v>0</v>
      </c>
      <c r="H22" s="117">
        <f t="shared" si="1"/>
        <v>0</v>
      </c>
      <c r="I22" s="117">
        <f t="shared" si="1"/>
        <v>0</v>
      </c>
      <c r="J22" s="117">
        <f t="shared" si="1"/>
        <v>0</v>
      </c>
      <c r="K22" s="117">
        <f t="shared" si="1"/>
        <v>0</v>
      </c>
      <c r="L22" s="397"/>
      <c r="N22" s="77" t="s">
        <v>413</v>
      </c>
      <c r="O22" s="349">
        <f>IF(O20=0,0,(ROUNDDOWN(O21/O20,8)))</f>
        <v>0</v>
      </c>
    </row>
    <row r="23" spans="2:15" ht="23.25" customHeight="1">
      <c r="B23" s="396" t="s">
        <v>172</v>
      </c>
      <c r="C23" s="117">
        <f>ROUNDDOWN((C22)*$O23,0)</f>
        <v>0</v>
      </c>
      <c r="D23" s="117">
        <f t="shared" ref="D23:K23" si="2">ROUNDDOWN((D22)*$O23,0)</f>
        <v>0</v>
      </c>
      <c r="E23" s="117">
        <f t="shared" si="2"/>
        <v>0</v>
      </c>
      <c r="F23" s="117">
        <f t="shared" si="2"/>
        <v>0</v>
      </c>
      <c r="G23" s="117">
        <f t="shared" si="2"/>
        <v>0</v>
      </c>
      <c r="H23" s="117">
        <f t="shared" si="2"/>
        <v>0</v>
      </c>
      <c r="I23" s="117">
        <f t="shared" si="2"/>
        <v>0</v>
      </c>
      <c r="J23" s="117">
        <f t="shared" si="2"/>
        <v>0</v>
      </c>
      <c r="K23" s="117">
        <f t="shared" si="2"/>
        <v>0</v>
      </c>
      <c r="L23" s="397"/>
      <c r="N23" s="77" t="s">
        <v>226</v>
      </c>
      <c r="O23" s="105">
        <v>0.1</v>
      </c>
    </row>
    <row r="24" spans="2:15" ht="23.25" customHeight="1" thickBot="1">
      <c r="B24" s="398" t="s">
        <v>492</v>
      </c>
      <c r="C24" s="399">
        <f>SUM(C22:C23)</f>
        <v>0</v>
      </c>
      <c r="D24" s="399">
        <f t="shared" ref="D24:K24" si="3">SUM(D22:D23)</f>
        <v>0</v>
      </c>
      <c r="E24" s="399">
        <f t="shared" si="3"/>
        <v>0</v>
      </c>
      <c r="F24" s="399">
        <f t="shared" si="3"/>
        <v>0</v>
      </c>
      <c r="G24" s="399">
        <f t="shared" si="3"/>
        <v>0</v>
      </c>
      <c r="H24" s="399">
        <f t="shared" si="3"/>
        <v>0</v>
      </c>
      <c r="I24" s="399">
        <f t="shared" si="3"/>
        <v>0</v>
      </c>
      <c r="J24" s="399">
        <f t="shared" si="3"/>
        <v>0</v>
      </c>
      <c r="K24" s="399">
        <f t="shared" si="3"/>
        <v>0</v>
      </c>
      <c r="L24" s="400"/>
      <c r="O24" s="105"/>
    </row>
    <row r="25" spans="2:15" ht="23.25" customHeight="1">
      <c r="B25" s="393" t="s">
        <v>171</v>
      </c>
      <c r="C25" s="394">
        <f>内訳書!F403</f>
        <v>0</v>
      </c>
      <c r="D25" s="394">
        <f>内訳書!H381</f>
        <v>0</v>
      </c>
      <c r="E25" s="394">
        <f>内訳書!H382</f>
        <v>0</v>
      </c>
      <c r="F25" s="394">
        <f>内訳書!J403</f>
        <v>0</v>
      </c>
      <c r="G25" s="394">
        <f>内訳書!L385</f>
        <v>0</v>
      </c>
      <c r="H25" s="394">
        <f>内訳書!L386</f>
        <v>0</v>
      </c>
      <c r="I25" s="394">
        <f>内訳書!N403</f>
        <v>0</v>
      </c>
      <c r="J25" s="394">
        <f>内訳書!P389</f>
        <v>0</v>
      </c>
      <c r="K25" s="394">
        <f>内訳書!P390</f>
        <v>0</v>
      </c>
      <c r="L25" s="395"/>
    </row>
    <row r="26" spans="2:15" ht="23.25" customHeight="1">
      <c r="B26" s="396" t="s">
        <v>172</v>
      </c>
      <c r="C26" s="117">
        <f>ROUNDDOWN((C25)*$O26,0)</f>
        <v>0</v>
      </c>
      <c r="D26" s="117">
        <f t="shared" ref="D26:J26" si="4">ROUNDDOWN((D25)*$O26,0)</f>
        <v>0</v>
      </c>
      <c r="E26" s="117">
        <f t="shared" si="4"/>
        <v>0</v>
      </c>
      <c r="F26" s="117">
        <f t="shared" si="4"/>
        <v>0</v>
      </c>
      <c r="G26" s="117">
        <f t="shared" si="4"/>
        <v>0</v>
      </c>
      <c r="H26" s="117">
        <f t="shared" si="4"/>
        <v>0</v>
      </c>
      <c r="I26" s="117">
        <f t="shared" si="4"/>
        <v>0</v>
      </c>
      <c r="J26" s="117">
        <f t="shared" si="4"/>
        <v>0</v>
      </c>
      <c r="K26" s="117">
        <f>ROUNDDOWN((K25)*$O26,0)</f>
        <v>0</v>
      </c>
      <c r="L26" s="397"/>
      <c r="N26" s="77" t="s">
        <v>226</v>
      </c>
      <c r="O26" s="105">
        <v>0.1</v>
      </c>
    </row>
    <row r="27" spans="2:15" ht="23.25" customHeight="1" thickBot="1">
      <c r="B27" s="398" t="s">
        <v>492</v>
      </c>
      <c r="C27" s="399">
        <f>SUM(C25:C26)</f>
        <v>0</v>
      </c>
      <c r="D27" s="399">
        <f t="shared" ref="D27:K27" si="5">SUM(D25:D26)</f>
        <v>0</v>
      </c>
      <c r="E27" s="399">
        <f t="shared" si="5"/>
        <v>0</v>
      </c>
      <c r="F27" s="399">
        <f t="shared" si="5"/>
        <v>0</v>
      </c>
      <c r="G27" s="399">
        <f t="shared" si="5"/>
        <v>0</v>
      </c>
      <c r="H27" s="399">
        <f t="shared" si="5"/>
        <v>0</v>
      </c>
      <c r="I27" s="399">
        <f t="shared" si="5"/>
        <v>0</v>
      </c>
      <c r="J27" s="399">
        <f t="shared" si="5"/>
        <v>0</v>
      </c>
      <c r="K27" s="399">
        <f t="shared" si="5"/>
        <v>0</v>
      </c>
      <c r="L27" s="400"/>
      <c r="O27" s="105"/>
    </row>
    <row r="28" spans="2:15" ht="23.25" customHeight="1" thickBot="1">
      <c r="B28" s="401" t="s">
        <v>173</v>
      </c>
      <c r="C28" s="402">
        <f>C24+C27</f>
        <v>0</v>
      </c>
      <c r="D28" s="402">
        <f t="shared" ref="D28:K28" si="6">D24+D27</f>
        <v>0</v>
      </c>
      <c r="E28" s="402">
        <f t="shared" si="6"/>
        <v>0</v>
      </c>
      <c r="F28" s="402">
        <f t="shared" si="6"/>
        <v>0</v>
      </c>
      <c r="G28" s="402">
        <f t="shared" si="6"/>
        <v>0</v>
      </c>
      <c r="H28" s="402">
        <f t="shared" si="6"/>
        <v>0</v>
      </c>
      <c r="I28" s="402">
        <f t="shared" si="6"/>
        <v>0</v>
      </c>
      <c r="J28" s="402">
        <f t="shared" si="6"/>
        <v>0</v>
      </c>
      <c r="K28" s="402">
        <f t="shared" si="6"/>
        <v>0</v>
      </c>
      <c r="L28" s="403"/>
    </row>
    <row r="29" spans="2:15" ht="18" customHeight="1"/>
    <row r="32" spans="2:15">
      <c r="C32" s="336"/>
    </row>
  </sheetData>
  <mergeCells count="5">
    <mergeCell ref="C5:E5"/>
    <mergeCell ref="B5:B6"/>
    <mergeCell ref="L5:L6"/>
    <mergeCell ref="F5:H5"/>
    <mergeCell ref="I5:K5"/>
  </mergeCells>
  <phoneticPr fontId="2"/>
  <pageMargins left="0.70866141732283472" right="0.70866141732283472" top="1.1811023622047245" bottom="0.98425196850393704" header="0.51181102362204722" footer="0.51181102362204722"/>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3"/>
  </sheetPr>
  <dimension ref="A1:Z463"/>
  <sheetViews>
    <sheetView view="pageBreakPreview" zoomScale="70" zoomScaleNormal="100" zoomScaleSheetLayoutView="70" workbookViewId="0">
      <pane xSplit="4" ySplit="3" topLeftCell="E4" activePane="bottomRight" state="frozenSplit"/>
      <selection activeCell="O20" sqref="O20"/>
      <selection pane="topRight" activeCell="O20" sqref="O20"/>
      <selection pane="bottomLeft" activeCell="O20" sqref="O20"/>
      <selection pane="bottomRight" activeCell="A5" sqref="A5"/>
    </sheetView>
  </sheetViews>
  <sheetFormatPr defaultRowHeight="15" customHeight="1"/>
  <cols>
    <col min="1" max="1" width="15" style="129" customWidth="1"/>
    <col min="2" max="2" width="20" style="143" customWidth="1"/>
    <col min="3" max="3" width="7.25" style="129" customWidth="1"/>
    <col min="4" max="4" width="9.875" style="129" customWidth="1"/>
    <col min="5" max="5" width="8.75" style="129" customWidth="1"/>
    <col min="6" max="6" width="12.5" style="144" customWidth="1"/>
    <col min="7" max="7" width="8.75" style="144" customWidth="1"/>
    <col min="8" max="8" width="12.5" style="144" customWidth="1"/>
    <col min="9" max="9" width="8.75" style="129" customWidth="1"/>
    <col min="10" max="10" width="12.5" style="144" customWidth="1"/>
    <col min="11" max="11" width="8.75" style="144" customWidth="1"/>
    <col min="12" max="12" width="12.5" style="144" customWidth="1"/>
    <col min="13" max="13" width="8.75" style="129" customWidth="1"/>
    <col min="14" max="14" width="12.5" style="144" customWidth="1"/>
    <col min="15" max="15" width="8.75" style="144" customWidth="1"/>
    <col min="16" max="16" width="12.5" style="144" customWidth="1"/>
    <col min="17" max="17" width="15.375" style="129" customWidth="1"/>
    <col min="18" max="20" width="10.625" style="129" customWidth="1"/>
    <col min="21" max="21" width="9.75" style="129" bestFit="1" customWidth="1"/>
    <col min="22" max="22" width="11.375" style="129" customWidth="1"/>
    <col min="23" max="24" width="9.75" style="129" bestFit="1" customWidth="1"/>
    <col min="25" max="25" width="9" style="129"/>
    <col min="26" max="26" width="9.75" style="129" bestFit="1" customWidth="1"/>
    <col min="27" max="16384" width="9" style="129"/>
  </cols>
  <sheetData>
    <row r="1" spans="1:19" s="108" customFormat="1" ht="15" customHeight="1">
      <c r="A1" s="106" t="str">
        <f>data!C11</f>
        <v>別添書類6-（2-2）-2</v>
      </c>
      <c r="B1" s="107"/>
      <c r="C1" s="106"/>
      <c r="D1" s="106" t="s">
        <v>174</v>
      </c>
      <c r="E1" s="106"/>
      <c r="F1" s="106"/>
      <c r="G1" s="106"/>
      <c r="H1" s="106"/>
      <c r="I1" s="106"/>
      <c r="J1" s="106"/>
      <c r="K1" s="106"/>
      <c r="L1" s="106"/>
      <c r="M1" s="106"/>
      <c r="N1" s="106"/>
      <c r="O1" s="106"/>
      <c r="P1" s="106"/>
      <c r="Q1" s="106"/>
    </row>
    <row r="2" spans="1:19" ht="15" customHeight="1">
      <c r="A2" s="899" t="s">
        <v>136</v>
      </c>
      <c r="B2" s="901" t="s">
        <v>137</v>
      </c>
      <c r="C2" s="899" t="s">
        <v>138</v>
      </c>
      <c r="D2" s="898" t="s">
        <v>175</v>
      </c>
      <c r="E2" s="900" t="s">
        <v>164</v>
      </c>
      <c r="F2" s="900"/>
      <c r="G2" s="900"/>
      <c r="H2" s="900"/>
      <c r="I2" s="903" t="s">
        <v>165</v>
      </c>
      <c r="J2" s="903"/>
      <c r="K2" s="903"/>
      <c r="L2" s="903"/>
      <c r="M2" s="904" t="s">
        <v>166</v>
      </c>
      <c r="N2" s="904"/>
      <c r="O2" s="904"/>
      <c r="P2" s="904"/>
      <c r="Q2" s="898" t="s">
        <v>141</v>
      </c>
      <c r="R2" s="127" t="s">
        <v>227</v>
      </c>
      <c r="S2" s="128" t="s">
        <v>228</v>
      </c>
    </row>
    <row r="3" spans="1:19" s="135" customFormat="1" ht="27.75" customHeight="1">
      <c r="A3" s="899"/>
      <c r="B3" s="902"/>
      <c r="C3" s="899"/>
      <c r="D3" s="899"/>
      <c r="E3" s="130" t="s">
        <v>176</v>
      </c>
      <c r="F3" s="130" t="s">
        <v>177</v>
      </c>
      <c r="G3" s="130" t="s">
        <v>178</v>
      </c>
      <c r="H3" s="130" t="s">
        <v>179</v>
      </c>
      <c r="I3" s="131" t="s">
        <v>176</v>
      </c>
      <c r="J3" s="131" t="s">
        <v>177</v>
      </c>
      <c r="K3" s="131" t="s">
        <v>178</v>
      </c>
      <c r="L3" s="131" t="s">
        <v>179</v>
      </c>
      <c r="M3" s="132" t="s">
        <v>176</v>
      </c>
      <c r="N3" s="132" t="s">
        <v>177</v>
      </c>
      <c r="O3" s="132" t="s">
        <v>178</v>
      </c>
      <c r="P3" s="132" t="s">
        <v>179</v>
      </c>
      <c r="Q3" s="899"/>
      <c r="R3" s="133" t="s">
        <v>229</v>
      </c>
      <c r="S3" s="134" t="s">
        <v>229</v>
      </c>
    </row>
    <row r="4" spans="1:19" ht="26.25" customHeight="1">
      <c r="A4" s="109" t="s">
        <v>334</v>
      </c>
      <c r="B4" s="110"/>
      <c r="C4" s="111"/>
      <c r="D4" s="111"/>
      <c r="E4" s="112"/>
      <c r="F4" s="111"/>
      <c r="G4" s="111"/>
      <c r="H4" s="111"/>
      <c r="I4" s="112"/>
      <c r="J4" s="111"/>
      <c r="K4" s="111"/>
      <c r="L4" s="111"/>
      <c r="M4" s="112"/>
      <c r="N4" s="111"/>
      <c r="O4" s="111"/>
      <c r="P4" s="111"/>
      <c r="Q4" s="113"/>
      <c r="R4" s="136"/>
      <c r="S4" s="137"/>
    </row>
    <row r="5" spans="1:19" ht="26.25" customHeight="1">
      <c r="A5" s="110" t="s">
        <v>180</v>
      </c>
      <c r="B5" s="110" t="s">
        <v>364</v>
      </c>
      <c r="C5" s="111" t="s">
        <v>142</v>
      </c>
      <c r="D5" s="126"/>
      <c r="E5" s="252"/>
      <c r="F5" s="111">
        <f>ROUNDDOWN($D5*E5,0)</f>
        <v>0</v>
      </c>
      <c r="G5" s="333"/>
      <c r="H5" s="111">
        <f>ROUNDDOWN(G5*$R5,0)</f>
        <v>0</v>
      </c>
      <c r="I5" s="252"/>
      <c r="J5" s="111">
        <f>ROUNDDOWN($D5*I5,0)</f>
        <v>0</v>
      </c>
      <c r="K5" s="252"/>
      <c r="L5" s="111">
        <f>ROUNDDOWN(K5*$R5,0)</f>
        <v>0</v>
      </c>
      <c r="M5" s="252"/>
      <c r="N5" s="111">
        <f>ROUNDDOWN($D5*M5,0)</f>
        <v>0</v>
      </c>
      <c r="O5" s="252"/>
      <c r="P5" s="111">
        <f>ROUNDDOWN(O5*$R5,0)</f>
        <v>0</v>
      </c>
      <c r="Q5" s="253"/>
      <c r="R5" s="136">
        <f t="shared" ref="R5:R10" si="0">IF(S5="",D5,IF(S5&gt;D5,D5,S5))</f>
        <v>0</v>
      </c>
      <c r="S5" s="137"/>
    </row>
    <row r="6" spans="1:19" ht="26.25" customHeight="1">
      <c r="A6" s="110" t="s">
        <v>431</v>
      </c>
      <c r="B6" s="110" t="s">
        <v>364</v>
      </c>
      <c r="C6" s="111" t="s">
        <v>139</v>
      </c>
      <c r="D6" s="688"/>
      <c r="E6" s="252"/>
      <c r="F6" s="111">
        <f t="shared" ref="F6:F15" si="1">ROUNDDOWN($D6*E6,0)</f>
        <v>0</v>
      </c>
      <c r="G6" s="333"/>
      <c r="H6" s="111">
        <f t="shared" ref="H6:H15" si="2">ROUNDDOWN(G6*$R6,0)</f>
        <v>0</v>
      </c>
      <c r="I6" s="252"/>
      <c r="J6" s="111">
        <f t="shared" ref="J6:J15" si="3">ROUNDDOWN($D6*I6,0)</f>
        <v>0</v>
      </c>
      <c r="K6" s="332"/>
      <c r="L6" s="111">
        <f t="shared" ref="L6:L15" si="4">ROUNDDOWN(K6*$R6,0)</f>
        <v>0</v>
      </c>
      <c r="M6" s="252"/>
      <c r="N6" s="111">
        <f t="shared" ref="N6:N13" si="5">ROUNDDOWN($D6*M6,0)</f>
        <v>0</v>
      </c>
      <c r="O6" s="252"/>
      <c r="P6" s="111">
        <f t="shared" ref="P6:P13" si="6">ROUNDDOWN(O6*$R6,0)</f>
        <v>0</v>
      </c>
      <c r="Q6" s="253"/>
      <c r="R6" s="136">
        <f t="shared" si="0"/>
        <v>0</v>
      </c>
      <c r="S6" s="137"/>
    </row>
    <row r="7" spans="1:19" ht="26.25" customHeight="1">
      <c r="A7" s="110" t="s">
        <v>183</v>
      </c>
      <c r="B7" s="110" t="s">
        <v>365</v>
      </c>
      <c r="C7" s="111" t="s">
        <v>142</v>
      </c>
      <c r="D7" s="688"/>
      <c r="E7" s="252"/>
      <c r="F7" s="111">
        <f t="shared" si="1"/>
        <v>0</v>
      </c>
      <c r="G7" s="333"/>
      <c r="H7" s="111">
        <f t="shared" si="2"/>
        <v>0</v>
      </c>
      <c r="I7" s="252"/>
      <c r="J7" s="111">
        <f t="shared" si="3"/>
        <v>0</v>
      </c>
      <c r="K7" s="332"/>
      <c r="L7" s="111">
        <f t="shared" si="4"/>
        <v>0</v>
      </c>
      <c r="M7" s="252"/>
      <c r="N7" s="111">
        <f t="shared" si="5"/>
        <v>0</v>
      </c>
      <c r="O7" s="252"/>
      <c r="P7" s="111">
        <f t="shared" si="6"/>
        <v>0</v>
      </c>
      <c r="Q7" s="253"/>
      <c r="R7" s="136">
        <f t="shared" si="0"/>
        <v>0</v>
      </c>
      <c r="S7" s="137"/>
    </row>
    <row r="8" spans="1:19" ht="26.25" customHeight="1">
      <c r="A8" s="110" t="s">
        <v>185</v>
      </c>
      <c r="B8" s="597" t="s">
        <v>673</v>
      </c>
      <c r="C8" s="111" t="s">
        <v>139</v>
      </c>
      <c r="D8" s="688"/>
      <c r="E8" s="252"/>
      <c r="F8" s="111">
        <f t="shared" si="1"/>
        <v>0</v>
      </c>
      <c r="G8" s="333"/>
      <c r="H8" s="111">
        <f t="shared" si="2"/>
        <v>0</v>
      </c>
      <c r="I8" s="252"/>
      <c r="J8" s="111">
        <f t="shared" si="3"/>
        <v>0</v>
      </c>
      <c r="K8" s="332"/>
      <c r="L8" s="111">
        <f t="shared" si="4"/>
        <v>0</v>
      </c>
      <c r="M8" s="252"/>
      <c r="N8" s="111">
        <f t="shared" si="5"/>
        <v>0</v>
      </c>
      <c r="O8" s="126"/>
      <c r="P8" s="111">
        <f t="shared" si="6"/>
        <v>0</v>
      </c>
      <c r="Q8" s="253"/>
      <c r="R8" s="136">
        <f t="shared" si="0"/>
        <v>0</v>
      </c>
      <c r="S8" s="137"/>
    </row>
    <row r="9" spans="1:19" ht="26.25" customHeight="1">
      <c r="A9" s="110" t="s">
        <v>186</v>
      </c>
      <c r="B9" s="597" t="s">
        <v>671</v>
      </c>
      <c r="C9" s="111" t="s">
        <v>139</v>
      </c>
      <c r="D9" s="688"/>
      <c r="E9" s="252"/>
      <c r="F9" s="111">
        <f t="shared" si="1"/>
        <v>0</v>
      </c>
      <c r="G9" s="333"/>
      <c r="H9" s="111">
        <f t="shared" si="2"/>
        <v>0</v>
      </c>
      <c r="I9" s="252"/>
      <c r="J9" s="111">
        <f t="shared" si="3"/>
        <v>0</v>
      </c>
      <c r="K9" s="332"/>
      <c r="L9" s="111">
        <f t="shared" si="4"/>
        <v>0</v>
      </c>
      <c r="M9" s="252"/>
      <c r="N9" s="111">
        <f t="shared" si="5"/>
        <v>0</v>
      </c>
      <c r="O9" s="126"/>
      <c r="P9" s="111">
        <f t="shared" si="6"/>
        <v>0</v>
      </c>
      <c r="Q9" s="253"/>
      <c r="R9" s="136">
        <f t="shared" si="0"/>
        <v>0</v>
      </c>
      <c r="S9" s="137"/>
    </row>
    <row r="10" spans="1:19" ht="26.25" customHeight="1">
      <c r="A10" s="110" t="s">
        <v>186</v>
      </c>
      <c r="B10" s="597" t="s">
        <v>672</v>
      </c>
      <c r="C10" s="111" t="s">
        <v>139</v>
      </c>
      <c r="D10" s="688"/>
      <c r="E10" s="252"/>
      <c r="F10" s="111">
        <f t="shared" si="1"/>
        <v>0</v>
      </c>
      <c r="G10" s="333"/>
      <c r="H10" s="111">
        <f t="shared" si="2"/>
        <v>0</v>
      </c>
      <c r="I10" s="252"/>
      <c r="J10" s="111">
        <f t="shared" si="3"/>
        <v>0</v>
      </c>
      <c r="K10" s="332"/>
      <c r="L10" s="111">
        <f t="shared" si="4"/>
        <v>0</v>
      </c>
      <c r="M10" s="252"/>
      <c r="N10" s="111">
        <f t="shared" si="5"/>
        <v>0</v>
      </c>
      <c r="O10" s="126"/>
      <c r="P10" s="111">
        <f t="shared" si="6"/>
        <v>0</v>
      </c>
      <c r="Q10" s="253"/>
      <c r="R10" s="136">
        <f t="shared" si="0"/>
        <v>0</v>
      </c>
      <c r="S10" s="137"/>
    </row>
    <row r="11" spans="1:19" ht="26.25" customHeight="1">
      <c r="A11" s="110" t="s">
        <v>892</v>
      </c>
      <c r="B11" s="110" t="s">
        <v>893</v>
      </c>
      <c r="C11" s="111" t="s">
        <v>139</v>
      </c>
      <c r="D11" s="688"/>
      <c r="E11" s="252"/>
      <c r="F11" s="111">
        <f t="shared" si="1"/>
        <v>0</v>
      </c>
      <c r="G11" s="333"/>
      <c r="H11" s="111">
        <f t="shared" si="2"/>
        <v>0</v>
      </c>
      <c r="I11" s="252"/>
      <c r="J11" s="111">
        <f t="shared" si="3"/>
        <v>0</v>
      </c>
      <c r="K11" s="332"/>
      <c r="L11" s="111">
        <f t="shared" si="4"/>
        <v>0</v>
      </c>
      <c r="M11" s="252"/>
      <c r="N11" s="111">
        <f t="shared" si="5"/>
        <v>0</v>
      </c>
      <c r="O11" s="126"/>
      <c r="P11" s="111">
        <f t="shared" si="6"/>
        <v>0</v>
      </c>
      <c r="Q11" s="253"/>
      <c r="R11" s="136">
        <f t="shared" ref="R11:R16" si="7">IF(S11="",D11,IF(S11&gt;D11,D11,S11))</f>
        <v>0</v>
      </c>
      <c r="S11" s="137"/>
    </row>
    <row r="12" spans="1:19" ht="26.25" customHeight="1">
      <c r="A12" s="110" t="s">
        <v>894</v>
      </c>
      <c r="B12" s="110" t="s">
        <v>895</v>
      </c>
      <c r="C12" s="350" t="s">
        <v>139</v>
      </c>
      <c r="D12" s="688"/>
      <c r="E12" s="252"/>
      <c r="F12" s="111">
        <f t="shared" si="1"/>
        <v>0</v>
      </c>
      <c r="G12" s="333"/>
      <c r="H12" s="111">
        <f t="shared" si="2"/>
        <v>0</v>
      </c>
      <c r="I12" s="252"/>
      <c r="J12" s="111">
        <f t="shared" si="3"/>
        <v>0</v>
      </c>
      <c r="K12" s="332"/>
      <c r="L12" s="111">
        <f t="shared" si="4"/>
        <v>0</v>
      </c>
      <c r="M12" s="252"/>
      <c r="N12" s="111">
        <f t="shared" si="5"/>
        <v>0</v>
      </c>
      <c r="O12" s="126"/>
      <c r="P12" s="111">
        <f t="shared" si="6"/>
        <v>0</v>
      </c>
      <c r="Q12" s="253"/>
      <c r="R12" s="136">
        <f t="shared" si="7"/>
        <v>0</v>
      </c>
      <c r="S12" s="137"/>
    </row>
    <row r="13" spans="1:19" ht="26.25" customHeight="1">
      <c r="A13" s="110" t="s">
        <v>368</v>
      </c>
      <c r="B13" s="597" t="s">
        <v>674</v>
      </c>
      <c r="C13" s="111" t="s">
        <v>139</v>
      </c>
      <c r="D13" s="688"/>
      <c r="E13" s="252"/>
      <c r="F13" s="111">
        <f>ROUNDDOWN($D13*E13,0)</f>
        <v>0</v>
      </c>
      <c r="G13" s="333"/>
      <c r="H13" s="111">
        <f t="shared" si="2"/>
        <v>0</v>
      </c>
      <c r="I13" s="252"/>
      <c r="J13" s="111">
        <f t="shared" si="3"/>
        <v>0</v>
      </c>
      <c r="K13" s="332"/>
      <c r="L13" s="111">
        <f t="shared" si="4"/>
        <v>0</v>
      </c>
      <c r="M13" s="252"/>
      <c r="N13" s="111">
        <f t="shared" si="5"/>
        <v>0</v>
      </c>
      <c r="O13" s="126"/>
      <c r="P13" s="111">
        <f t="shared" si="6"/>
        <v>0</v>
      </c>
      <c r="Q13" s="253"/>
      <c r="R13" s="136">
        <f t="shared" si="7"/>
        <v>0</v>
      </c>
      <c r="S13" s="137"/>
    </row>
    <row r="14" spans="1:19" ht="26.25" customHeight="1">
      <c r="A14" s="110" t="s">
        <v>366</v>
      </c>
      <c r="B14" s="110" t="s">
        <v>369</v>
      </c>
      <c r="C14" s="111" t="s">
        <v>139</v>
      </c>
      <c r="D14" s="688"/>
      <c r="E14" s="252"/>
      <c r="F14" s="111">
        <f t="shared" si="1"/>
        <v>0</v>
      </c>
      <c r="G14" s="333"/>
      <c r="H14" s="111">
        <f t="shared" si="2"/>
        <v>0</v>
      </c>
      <c r="I14" s="252"/>
      <c r="J14" s="111"/>
      <c r="K14" s="332"/>
      <c r="L14" s="111"/>
      <c r="M14" s="252"/>
      <c r="N14" s="111"/>
      <c r="O14" s="126"/>
      <c r="P14" s="111"/>
      <c r="Q14" s="254"/>
      <c r="R14" s="136">
        <f t="shared" si="7"/>
        <v>0</v>
      </c>
      <c r="S14" s="137"/>
    </row>
    <row r="15" spans="1:19" ht="26.25" customHeight="1">
      <c r="A15" s="110" t="s">
        <v>897</v>
      </c>
      <c r="B15" s="598" t="s">
        <v>896</v>
      </c>
      <c r="C15" s="111" t="s">
        <v>675</v>
      </c>
      <c r="D15" s="688"/>
      <c r="E15" s="252"/>
      <c r="F15" s="111">
        <f t="shared" si="1"/>
        <v>0</v>
      </c>
      <c r="G15" s="333"/>
      <c r="H15" s="111">
        <f t="shared" si="2"/>
        <v>0</v>
      </c>
      <c r="I15" s="252"/>
      <c r="J15" s="111">
        <f t="shared" si="3"/>
        <v>0</v>
      </c>
      <c r="K15" s="332"/>
      <c r="L15" s="111">
        <f t="shared" si="4"/>
        <v>0</v>
      </c>
      <c r="M15" s="252"/>
      <c r="N15" s="111"/>
      <c r="O15" s="126"/>
      <c r="P15" s="111"/>
      <c r="Q15" s="254"/>
      <c r="R15" s="136">
        <f t="shared" si="7"/>
        <v>0</v>
      </c>
      <c r="S15" s="137"/>
    </row>
    <row r="16" spans="1:19" ht="26.25" customHeight="1">
      <c r="A16" s="897" t="s">
        <v>140</v>
      </c>
      <c r="B16" s="897"/>
      <c r="C16" s="897"/>
      <c r="D16" s="897"/>
      <c r="E16" s="112"/>
      <c r="F16" s="111"/>
      <c r="G16" s="335"/>
      <c r="H16" s="111">
        <f>SUM(H5:H15)</f>
        <v>0</v>
      </c>
      <c r="I16" s="112"/>
      <c r="J16" s="111"/>
      <c r="K16" s="111"/>
      <c r="L16" s="111">
        <f>SUM(L5:L15)</f>
        <v>0</v>
      </c>
      <c r="M16" s="112"/>
      <c r="N16" s="111"/>
      <c r="O16" s="111"/>
      <c r="P16" s="111">
        <f>SUM(P5:P15)</f>
        <v>0</v>
      </c>
      <c r="Q16" s="138"/>
      <c r="R16" s="136">
        <f t="shared" si="7"/>
        <v>0</v>
      </c>
      <c r="S16" s="137"/>
    </row>
    <row r="17" spans="1:19" ht="26.25" customHeight="1">
      <c r="A17" s="109" t="s">
        <v>335</v>
      </c>
      <c r="B17" s="110"/>
      <c r="C17" s="111"/>
      <c r="D17" s="111"/>
      <c r="E17" s="112"/>
      <c r="F17" s="111"/>
      <c r="G17" s="335"/>
      <c r="H17" s="111"/>
      <c r="I17" s="112"/>
      <c r="J17" s="111"/>
      <c r="K17" s="111"/>
      <c r="L17" s="111"/>
      <c r="M17" s="112"/>
      <c r="N17" s="111"/>
      <c r="O17" s="111"/>
      <c r="P17" s="111"/>
      <c r="Q17" s="113"/>
      <c r="R17" s="136"/>
      <c r="S17" s="137"/>
    </row>
    <row r="18" spans="1:19" ht="26.25" customHeight="1">
      <c r="A18" s="110" t="s">
        <v>180</v>
      </c>
      <c r="B18" s="110" t="s">
        <v>364</v>
      </c>
      <c r="C18" s="350" t="s">
        <v>142</v>
      </c>
      <c r="D18" s="126"/>
      <c r="E18" s="252"/>
      <c r="F18" s="111">
        <f>ROUNDDOWN($D18*E18,0)</f>
        <v>0</v>
      </c>
      <c r="G18" s="333"/>
      <c r="H18" s="111">
        <f>ROUNDDOWN(G18*$R18,0)</f>
        <v>0</v>
      </c>
      <c r="I18" s="252"/>
      <c r="J18" s="111">
        <f>ROUNDDOWN($D18*I18,0)</f>
        <v>0</v>
      </c>
      <c r="K18" s="126"/>
      <c r="L18" s="111">
        <f>ROUNDDOWN(K18*$R18,0)</f>
        <v>0</v>
      </c>
      <c r="M18" s="252"/>
      <c r="N18" s="111">
        <f>ROUNDDOWN($D18*M18,0)</f>
        <v>0</v>
      </c>
      <c r="O18" s="126"/>
      <c r="P18" s="111">
        <f>ROUNDDOWN(O18*$R18,0)</f>
        <v>0</v>
      </c>
      <c r="Q18" s="253"/>
      <c r="R18" s="136">
        <f t="shared" ref="R18:R28" si="8">IF(S18="",D18,IF(S18&gt;D18,D18,S18))</f>
        <v>0</v>
      </c>
      <c r="S18" s="137"/>
    </row>
    <row r="19" spans="1:19" ht="26.25" customHeight="1">
      <c r="A19" s="110" t="s">
        <v>431</v>
      </c>
      <c r="B19" s="110" t="s">
        <v>364</v>
      </c>
      <c r="C19" s="350" t="s">
        <v>139</v>
      </c>
      <c r="D19" s="126"/>
      <c r="E19" s="252"/>
      <c r="F19" s="111">
        <f t="shared" ref="F19:F27" si="9">ROUNDDOWN($D19*E19,0)</f>
        <v>0</v>
      </c>
      <c r="G19" s="333"/>
      <c r="H19" s="111">
        <f t="shared" ref="H19:H27" si="10">ROUNDDOWN(G19*$R19,0)</f>
        <v>0</v>
      </c>
      <c r="I19" s="252"/>
      <c r="J19" s="111">
        <f t="shared" ref="J19:J27" si="11">ROUNDDOWN($D19*I19,0)</f>
        <v>0</v>
      </c>
      <c r="K19" s="252"/>
      <c r="L19" s="111">
        <f t="shared" ref="L19:L27" si="12">ROUNDDOWN(K19*$R19,0)</f>
        <v>0</v>
      </c>
      <c r="M19" s="252"/>
      <c r="N19" s="111">
        <f t="shared" ref="N19:N26" si="13">ROUNDDOWN($D19*M19,0)</f>
        <v>0</v>
      </c>
      <c r="O19" s="126"/>
      <c r="P19" s="111">
        <f t="shared" ref="P19:P26" si="14">ROUNDDOWN(O19*$R19,0)</f>
        <v>0</v>
      </c>
      <c r="Q19" s="253"/>
      <c r="R19" s="136">
        <f t="shared" si="8"/>
        <v>0</v>
      </c>
      <c r="S19" s="137"/>
    </row>
    <row r="20" spans="1:19" ht="26.25" customHeight="1">
      <c r="A20" s="110" t="s">
        <v>183</v>
      </c>
      <c r="B20" s="110" t="s">
        <v>365</v>
      </c>
      <c r="C20" s="350" t="s">
        <v>142</v>
      </c>
      <c r="D20" s="126"/>
      <c r="E20" s="252"/>
      <c r="F20" s="111">
        <f t="shared" si="9"/>
        <v>0</v>
      </c>
      <c r="G20" s="333"/>
      <c r="H20" s="111">
        <f t="shared" si="10"/>
        <v>0</v>
      </c>
      <c r="I20" s="252"/>
      <c r="J20" s="111">
        <f t="shared" si="11"/>
        <v>0</v>
      </c>
      <c r="K20" s="252"/>
      <c r="L20" s="111">
        <f t="shared" si="12"/>
        <v>0</v>
      </c>
      <c r="M20" s="252"/>
      <c r="N20" s="111">
        <f t="shared" si="13"/>
        <v>0</v>
      </c>
      <c r="O20" s="126"/>
      <c r="P20" s="111">
        <f t="shared" si="14"/>
        <v>0</v>
      </c>
      <c r="Q20" s="253"/>
      <c r="R20" s="136">
        <f t="shared" si="8"/>
        <v>0</v>
      </c>
      <c r="S20" s="137"/>
    </row>
    <row r="21" spans="1:19" ht="26.25" customHeight="1">
      <c r="A21" s="110" t="s">
        <v>185</v>
      </c>
      <c r="B21" s="110" t="str">
        <f>B8</f>
        <v>町内トイレ使用</v>
      </c>
      <c r="C21" s="350" t="s">
        <v>139</v>
      </c>
      <c r="D21" s="126"/>
      <c r="E21" s="252"/>
      <c r="F21" s="111">
        <f t="shared" si="9"/>
        <v>0</v>
      </c>
      <c r="G21" s="333"/>
      <c r="H21" s="111">
        <f t="shared" si="10"/>
        <v>0</v>
      </c>
      <c r="I21" s="252"/>
      <c r="J21" s="111">
        <f t="shared" si="11"/>
        <v>0</v>
      </c>
      <c r="K21" s="252"/>
      <c r="L21" s="111">
        <f t="shared" si="12"/>
        <v>0</v>
      </c>
      <c r="M21" s="252"/>
      <c r="N21" s="111">
        <f t="shared" si="13"/>
        <v>0</v>
      </c>
      <c r="O21" s="126"/>
      <c r="P21" s="111">
        <f t="shared" si="14"/>
        <v>0</v>
      </c>
      <c r="Q21" s="253"/>
      <c r="R21" s="136">
        <f t="shared" si="8"/>
        <v>0</v>
      </c>
      <c r="S21" s="137"/>
    </row>
    <row r="22" spans="1:19" ht="26.25" customHeight="1">
      <c r="A22" s="110" t="s">
        <v>186</v>
      </c>
      <c r="B22" s="110" t="str">
        <f>B9</f>
        <v>北側建物</v>
      </c>
      <c r="C22" s="350" t="s">
        <v>142</v>
      </c>
      <c r="D22" s="126"/>
      <c r="E22" s="252"/>
      <c r="F22" s="111">
        <f t="shared" si="9"/>
        <v>0</v>
      </c>
      <c r="G22" s="333"/>
      <c r="H22" s="111">
        <f t="shared" si="10"/>
        <v>0</v>
      </c>
      <c r="I22" s="252"/>
      <c r="J22" s="111">
        <f t="shared" si="11"/>
        <v>0</v>
      </c>
      <c r="K22" s="252"/>
      <c r="L22" s="111">
        <f t="shared" si="12"/>
        <v>0</v>
      </c>
      <c r="M22" s="252"/>
      <c r="N22" s="111">
        <f t="shared" si="13"/>
        <v>0</v>
      </c>
      <c r="O22" s="126"/>
      <c r="P22" s="111">
        <f t="shared" si="14"/>
        <v>0</v>
      </c>
      <c r="Q22" s="253"/>
      <c r="R22" s="136">
        <f t="shared" si="8"/>
        <v>0</v>
      </c>
      <c r="S22" s="137"/>
    </row>
    <row r="23" spans="1:19" ht="26.25" customHeight="1">
      <c r="A23" s="110" t="s">
        <v>186</v>
      </c>
      <c r="B23" s="110" t="str">
        <f>B10</f>
        <v>盛替、材料小運搬</v>
      </c>
      <c r="C23" s="350" t="s">
        <v>142</v>
      </c>
      <c r="D23" s="126"/>
      <c r="E23" s="252"/>
      <c r="F23" s="111">
        <f t="shared" si="9"/>
        <v>0</v>
      </c>
      <c r="G23" s="333"/>
      <c r="H23" s="111">
        <f t="shared" si="10"/>
        <v>0</v>
      </c>
      <c r="I23" s="252"/>
      <c r="J23" s="111">
        <f t="shared" si="11"/>
        <v>0</v>
      </c>
      <c r="K23" s="252"/>
      <c r="L23" s="111">
        <f t="shared" si="12"/>
        <v>0</v>
      </c>
      <c r="M23" s="252"/>
      <c r="N23" s="111">
        <f t="shared" si="13"/>
        <v>0</v>
      </c>
      <c r="O23" s="126"/>
      <c r="P23" s="111">
        <f t="shared" si="14"/>
        <v>0</v>
      </c>
      <c r="Q23" s="253"/>
      <c r="R23" s="136">
        <f t="shared" si="8"/>
        <v>0</v>
      </c>
      <c r="S23" s="137"/>
    </row>
    <row r="24" spans="1:19" ht="26.25" customHeight="1">
      <c r="A24" s="110" t="s">
        <v>217</v>
      </c>
      <c r="B24" s="110"/>
      <c r="C24" s="350" t="s">
        <v>142</v>
      </c>
      <c r="D24" s="126"/>
      <c r="E24" s="252"/>
      <c r="F24" s="111">
        <f t="shared" si="9"/>
        <v>0</v>
      </c>
      <c r="G24" s="333"/>
      <c r="H24" s="111">
        <f t="shared" si="10"/>
        <v>0</v>
      </c>
      <c r="I24" s="252"/>
      <c r="J24" s="111">
        <f t="shared" si="11"/>
        <v>0</v>
      </c>
      <c r="K24" s="252"/>
      <c r="L24" s="111">
        <f t="shared" si="12"/>
        <v>0</v>
      </c>
      <c r="M24" s="252"/>
      <c r="N24" s="111">
        <f t="shared" si="13"/>
        <v>0</v>
      </c>
      <c r="O24" s="126"/>
      <c r="P24" s="111">
        <f t="shared" si="14"/>
        <v>0</v>
      </c>
      <c r="Q24" s="253"/>
      <c r="R24" s="136">
        <f t="shared" si="8"/>
        <v>0</v>
      </c>
      <c r="S24" s="137"/>
    </row>
    <row r="25" spans="1:19" ht="26.25" customHeight="1">
      <c r="A25" s="110" t="s">
        <v>432</v>
      </c>
      <c r="B25" s="110" t="s">
        <v>433</v>
      </c>
      <c r="C25" s="350" t="s">
        <v>434</v>
      </c>
      <c r="D25" s="126"/>
      <c r="E25" s="252"/>
      <c r="F25" s="111">
        <f t="shared" si="9"/>
        <v>0</v>
      </c>
      <c r="G25" s="333"/>
      <c r="H25" s="111">
        <f t="shared" si="10"/>
        <v>0</v>
      </c>
      <c r="I25" s="252"/>
      <c r="J25" s="111">
        <f t="shared" si="11"/>
        <v>0</v>
      </c>
      <c r="K25" s="252"/>
      <c r="L25" s="111">
        <f t="shared" si="12"/>
        <v>0</v>
      </c>
      <c r="M25" s="252"/>
      <c r="N25" s="111">
        <f t="shared" si="13"/>
        <v>0</v>
      </c>
      <c r="O25" s="126"/>
      <c r="P25" s="111">
        <f t="shared" si="14"/>
        <v>0</v>
      </c>
      <c r="Q25" s="253"/>
      <c r="R25" s="136">
        <f t="shared" si="8"/>
        <v>0</v>
      </c>
      <c r="S25" s="137"/>
    </row>
    <row r="26" spans="1:19" ht="26.25" customHeight="1">
      <c r="A26" s="110" t="s">
        <v>367</v>
      </c>
      <c r="B26" s="110" t="str">
        <f>B13</f>
        <v>安全対策、バリケード等</v>
      </c>
      <c r="C26" s="350" t="s">
        <v>139</v>
      </c>
      <c r="D26" s="126"/>
      <c r="E26" s="252"/>
      <c r="F26" s="111">
        <f t="shared" si="9"/>
        <v>0</v>
      </c>
      <c r="G26" s="333"/>
      <c r="H26" s="111">
        <f t="shared" si="10"/>
        <v>0</v>
      </c>
      <c r="I26" s="252"/>
      <c r="J26" s="111">
        <f t="shared" si="11"/>
        <v>0</v>
      </c>
      <c r="K26" s="252"/>
      <c r="L26" s="111">
        <f t="shared" si="12"/>
        <v>0</v>
      </c>
      <c r="M26" s="252"/>
      <c r="N26" s="111">
        <f t="shared" si="13"/>
        <v>0</v>
      </c>
      <c r="O26" s="126"/>
      <c r="P26" s="111">
        <f t="shared" si="14"/>
        <v>0</v>
      </c>
      <c r="Q26" s="253"/>
      <c r="R26" s="136">
        <f t="shared" si="8"/>
        <v>0</v>
      </c>
      <c r="S26" s="137"/>
    </row>
    <row r="27" spans="1:19" ht="26.25" customHeight="1">
      <c r="A27" s="110" t="str">
        <f>A15</f>
        <v>材料小運搬</v>
      </c>
      <c r="B27" s="110" t="str">
        <f>B15</f>
        <v>木工事等</v>
      </c>
      <c r="C27" s="350" t="s">
        <v>139</v>
      </c>
      <c r="D27" s="126"/>
      <c r="E27" s="252"/>
      <c r="F27" s="111">
        <f t="shared" si="9"/>
        <v>0</v>
      </c>
      <c r="G27" s="252"/>
      <c r="H27" s="111">
        <f t="shared" si="10"/>
        <v>0</v>
      </c>
      <c r="I27" s="252"/>
      <c r="J27" s="111">
        <f t="shared" si="11"/>
        <v>0</v>
      </c>
      <c r="K27" s="252"/>
      <c r="L27" s="111">
        <f t="shared" si="12"/>
        <v>0</v>
      </c>
      <c r="M27" s="252"/>
      <c r="N27" s="111"/>
      <c r="O27" s="126"/>
      <c r="P27" s="111"/>
      <c r="Q27" s="254"/>
      <c r="R27" s="136">
        <f t="shared" si="8"/>
        <v>0</v>
      </c>
      <c r="S27" s="137"/>
    </row>
    <row r="28" spans="1:19" ht="26.25" customHeight="1">
      <c r="A28" s="897" t="s">
        <v>140</v>
      </c>
      <c r="B28" s="897"/>
      <c r="C28" s="897"/>
      <c r="D28" s="897"/>
      <c r="E28" s="112"/>
      <c r="F28" s="111">
        <f>SUM(F5:F27)</f>
        <v>0</v>
      </c>
      <c r="G28" s="111"/>
      <c r="H28" s="111">
        <f>SUM(H18:H27)</f>
        <v>0</v>
      </c>
      <c r="I28" s="112"/>
      <c r="J28" s="111">
        <f>SUM(J5:J27)</f>
        <v>0</v>
      </c>
      <c r="K28" s="111"/>
      <c r="L28" s="111">
        <f>SUM(L18:L27)</f>
        <v>0</v>
      </c>
      <c r="M28" s="112"/>
      <c r="N28" s="111">
        <f>SUM(N5:N27)</f>
        <v>0</v>
      </c>
      <c r="O28" s="111"/>
      <c r="P28" s="111">
        <f>SUM(P18:P27)</f>
        <v>0</v>
      </c>
      <c r="Q28" s="138"/>
      <c r="R28" s="136">
        <f t="shared" si="8"/>
        <v>0</v>
      </c>
      <c r="S28" s="137"/>
    </row>
    <row r="29" spans="1:19" ht="26.25" customHeight="1">
      <c r="A29" s="139" t="s">
        <v>336</v>
      </c>
      <c r="B29" s="140"/>
      <c r="C29" s="141"/>
      <c r="D29" s="141"/>
      <c r="E29" s="142"/>
      <c r="F29" s="111"/>
      <c r="G29" s="111"/>
      <c r="H29" s="111"/>
      <c r="I29" s="142"/>
      <c r="J29" s="111"/>
      <c r="K29" s="111"/>
      <c r="L29" s="111"/>
      <c r="M29" s="142"/>
      <c r="N29" s="111"/>
      <c r="O29" s="111"/>
      <c r="P29" s="111"/>
      <c r="Q29" s="138"/>
      <c r="R29" s="136"/>
      <c r="S29" s="137"/>
    </row>
    <row r="30" spans="1:19" ht="26.25" customHeight="1">
      <c r="A30" s="110" t="s">
        <v>187</v>
      </c>
      <c r="B30" s="598"/>
      <c r="C30" s="111" t="s">
        <v>767</v>
      </c>
      <c r="D30" s="126"/>
      <c r="E30" s="252"/>
      <c r="F30" s="111">
        <f t="shared" ref="F30:F38" si="15">ROUNDDOWN(D30*E30,0)</f>
        <v>0</v>
      </c>
      <c r="G30" s="252"/>
      <c r="H30" s="111">
        <f t="shared" ref="H30:H38" si="16">ROUNDDOWN(G30*$R30,0)</f>
        <v>0</v>
      </c>
      <c r="I30" s="252"/>
      <c r="J30" s="111">
        <f t="shared" ref="J30:J38" si="17">ROUNDDOWN($D30*I30,0)</f>
        <v>0</v>
      </c>
      <c r="K30" s="332"/>
      <c r="L30" s="111">
        <f t="shared" ref="L30:L38" si="18">ROUNDDOWN(K30*$R30,0)</f>
        <v>0</v>
      </c>
      <c r="M30" s="252"/>
      <c r="N30" s="111">
        <f t="shared" ref="N30:N37" si="19">ROUNDDOWN(D30*M30,0)</f>
        <v>0</v>
      </c>
      <c r="O30" s="126"/>
      <c r="P30" s="111">
        <f t="shared" ref="P30:P35" si="20">ROUNDDOWN(O30*$R30,0)</f>
        <v>0</v>
      </c>
      <c r="Q30" s="253"/>
      <c r="R30" s="136">
        <f t="shared" ref="R30:R39" si="21">IF(S30="",D30,IF(S30&gt;D30,D30,S30))</f>
        <v>0</v>
      </c>
      <c r="S30" s="137"/>
    </row>
    <row r="31" spans="1:19" ht="26.25" customHeight="1">
      <c r="A31" s="110" t="s">
        <v>187</v>
      </c>
      <c r="B31" s="598"/>
      <c r="C31" s="663" t="s">
        <v>139</v>
      </c>
      <c r="D31" s="664"/>
      <c r="E31" s="665"/>
      <c r="F31" s="663">
        <f t="shared" si="15"/>
        <v>0</v>
      </c>
      <c r="G31" s="333"/>
      <c r="H31" s="111">
        <f t="shared" si="16"/>
        <v>0</v>
      </c>
      <c r="I31" s="252"/>
      <c r="J31" s="111">
        <f t="shared" si="17"/>
        <v>0</v>
      </c>
      <c r="K31" s="332"/>
      <c r="L31" s="111">
        <f t="shared" si="18"/>
        <v>0</v>
      </c>
      <c r="M31" s="252"/>
      <c r="N31" s="111">
        <f t="shared" si="19"/>
        <v>0</v>
      </c>
      <c r="O31" s="252"/>
      <c r="P31" s="111">
        <f t="shared" si="20"/>
        <v>0</v>
      </c>
      <c r="Q31" s="253"/>
      <c r="R31" s="136">
        <f t="shared" si="21"/>
        <v>0</v>
      </c>
      <c r="S31" s="137"/>
    </row>
    <row r="32" spans="1:19" ht="26.25" customHeight="1">
      <c r="A32" s="110" t="s">
        <v>189</v>
      </c>
      <c r="B32" s="110" t="s">
        <v>899</v>
      </c>
      <c r="C32" s="111" t="s">
        <v>142</v>
      </c>
      <c r="D32" s="126"/>
      <c r="E32" s="666"/>
      <c r="F32" s="111">
        <f t="shared" si="15"/>
        <v>0</v>
      </c>
      <c r="G32" s="333"/>
      <c r="H32" s="111">
        <f t="shared" si="16"/>
        <v>0</v>
      </c>
      <c r="I32" s="252"/>
      <c r="J32" s="111">
        <f t="shared" si="17"/>
        <v>0</v>
      </c>
      <c r="K32" s="332"/>
      <c r="L32" s="111">
        <f t="shared" si="18"/>
        <v>0</v>
      </c>
      <c r="M32" s="252"/>
      <c r="N32" s="111">
        <f t="shared" si="19"/>
        <v>0</v>
      </c>
      <c r="O32" s="126"/>
      <c r="P32" s="111">
        <f t="shared" si="20"/>
        <v>0</v>
      </c>
      <c r="Q32" s="253"/>
      <c r="R32" s="136">
        <f t="shared" si="21"/>
        <v>0</v>
      </c>
      <c r="S32" s="137"/>
    </row>
    <row r="33" spans="1:19" ht="26.25" customHeight="1">
      <c r="A33" s="110" t="s">
        <v>902</v>
      </c>
      <c r="B33" s="110" t="s">
        <v>898</v>
      </c>
      <c r="C33" s="111" t="s">
        <v>903</v>
      </c>
      <c r="D33" s="688"/>
      <c r="E33" s="666"/>
      <c r="F33" s="111">
        <f t="shared" si="15"/>
        <v>0</v>
      </c>
      <c r="G33" s="333"/>
      <c r="H33" s="111">
        <f t="shared" si="16"/>
        <v>0</v>
      </c>
      <c r="I33" s="252"/>
      <c r="J33" s="111">
        <f t="shared" si="17"/>
        <v>0</v>
      </c>
      <c r="K33" s="332"/>
      <c r="L33" s="111">
        <f t="shared" si="18"/>
        <v>0</v>
      </c>
      <c r="M33" s="252"/>
      <c r="N33" s="111">
        <f t="shared" si="19"/>
        <v>0</v>
      </c>
      <c r="O33" s="126"/>
      <c r="P33" s="111">
        <f t="shared" si="20"/>
        <v>0</v>
      </c>
      <c r="Q33" s="253"/>
      <c r="R33" s="136">
        <f t="shared" si="21"/>
        <v>0</v>
      </c>
      <c r="S33" s="137"/>
    </row>
    <row r="34" spans="1:19" ht="26.25" customHeight="1">
      <c r="A34" s="110" t="s">
        <v>192</v>
      </c>
      <c r="B34" s="110" t="s">
        <v>900</v>
      </c>
      <c r="C34" s="111" t="s">
        <v>193</v>
      </c>
      <c r="D34" s="688"/>
      <c r="E34" s="666"/>
      <c r="F34" s="111">
        <f t="shared" si="15"/>
        <v>0</v>
      </c>
      <c r="G34" s="333"/>
      <c r="H34" s="111">
        <f t="shared" si="16"/>
        <v>0</v>
      </c>
      <c r="I34" s="252"/>
      <c r="J34" s="111">
        <f t="shared" si="17"/>
        <v>0</v>
      </c>
      <c r="K34" s="332"/>
      <c r="L34" s="111">
        <f t="shared" si="18"/>
        <v>0</v>
      </c>
      <c r="M34" s="252"/>
      <c r="N34" s="111">
        <f t="shared" si="19"/>
        <v>0</v>
      </c>
      <c r="O34" s="126"/>
      <c r="P34" s="111">
        <f t="shared" si="20"/>
        <v>0</v>
      </c>
      <c r="Q34" s="253"/>
      <c r="R34" s="136">
        <f t="shared" si="21"/>
        <v>0</v>
      </c>
      <c r="S34" s="137"/>
    </row>
    <row r="35" spans="1:19" ht="26.25" customHeight="1">
      <c r="A35" s="110" t="s">
        <v>194</v>
      </c>
      <c r="B35" s="110" t="s">
        <v>901</v>
      </c>
      <c r="C35" s="111" t="s">
        <v>139</v>
      </c>
      <c r="D35" s="688"/>
      <c r="E35" s="666"/>
      <c r="F35" s="111">
        <f t="shared" si="15"/>
        <v>0</v>
      </c>
      <c r="G35" s="333"/>
      <c r="H35" s="111">
        <f t="shared" si="16"/>
        <v>0</v>
      </c>
      <c r="I35" s="252"/>
      <c r="J35" s="111">
        <f t="shared" si="17"/>
        <v>0</v>
      </c>
      <c r="K35" s="332"/>
      <c r="L35" s="111">
        <f t="shared" si="18"/>
        <v>0</v>
      </c>
      <c r="M35" s="252"/>
      <c r="N35" s="111">
        <f t="shared" si="19"/>
        <v>0</v>
      </c>
      <c r="O35" s="126"/>
      <c r="P35" s="111">
        <f t="shared" si="20"/>
        <v>0</v>
      </c>
      <c r="Q35" s="253"/>
      <c r="R35" s="136">
        <f t="shared" si="21"/>
        <v>0</v>
      </c>
      <c r="S35" s="137"/>
    </row>
    <row r="36" spans="1:19" ht="26.25" customHeight="1">
      <c r="A36" s="110" t="s">
        <v>915</v>
      </c>
      <c r="B36" s="598" t="s">
        <v>939</v>
      </c>
      <c r="C36" s="111" t="s">
        <v>767</v>
      </c>
      <c r="D36" s="688"/>
      <c r="E36" s="666"/>
      <c r="F36" s="111">
        <f t="shared" si="15"/>
        <v>0</v>
      </c>
      <c r="G36" s="333"/>
      <c r="H36" s="111">
        <f t="shared" si="16"/>
        <v>0</v>
      </c>
      <c r="I36" s="252"/>
      <c r="J36" s="111">
        <f t="shared" si="17"/>
        <v>0</v>
      </c>
      <c r="K36" s="332"/>
      <c r="L36" s="111">
        <f t="shared" si="18"/>
        <v>0</v>
      </c>
      <c r="M36" s="252"/>
      <c r="N36" s="111">
        <f t="shared" si="19"/>
        <v>0</v>
      </c>
      <c r="O36" s="126"/>
      <c r="P36" s="111"/>
      <c r="Q36" s="254"/>
      <c r="R36" s="136">
        <f t="shared" si="21"/>
        <v>0</v>
      </c>
      <c r="S36" s="137"/>
    </row>
    <row r="37" spans="1:19" ht="26.25" customHeight="1">
      <c r="A37" s="110" t="s">
        <v>917</v>
      </c>
      <c r="B37" s="598" t="s">
        <v>918</v>
      </c>
      <c r="C37" s="111" t="s">
        <v>139</v>
      </c>
      <c r="D37" s="688"/>
      <c r="E37" s="666"/>
      <c r="F37" s="111">
        <f t="shared" si="15"/>
        <v>0</v>
      </c>
      <c r="G37" s="333"/>
      <c r="H37" s="111">
        <f t="shared" si="16"/>
        <v>0</v>
      </c>
      <c r="I37" s="252"/>
      <c r="J37" s="111">
        <f t="shared" si="17"/>
        <v>0</v>
      </c>
      <c r="K37" s="332"/>
      <c r="L37" s="111">
        <f t="shared" si="18"/>
        <v>0</v>
      </c>
      <c r="M37" s="252"/>
      <c r="N37" s="111">
        <f t="shared" si="19"/>
        <v>0</v>
      </c>
      <c r="O37" s="126"/>
      <c r="P37" s="111"/>
      <c r="Q37" s="254"/>
      <c r="R37" s="136">
        <f t="shared" si="21"/>
        <v>0</v>
      </c>
      <c r="S37" s="137"/>
    </row>
    <row r="38" spans="1:19" ht="26.25" customHeight="1">
      <c r="A38" s="110"/>
      <c r="B38" s="598"/>
      <c r="C38" s="111" t="s">
        <v>767</v>
      </c>
      <c r="D38" s="126"/>
      <c r="E38" s="252"/>
      <c r="F38" s="111">
        <f t="shared" si="15"/>
        <v>0</v>
      </c>
      <c r="G38" s="333"/>
      <c r="H38" s="111">
        <f t="shared" si="16"/>
        <v>0</v>
      </c>
      <c r="I38" s="252"/>
      <c r="J38" s="111">
        <f t="shared" si="17"/>
        <v>0</v>
      </c>
      <c r="K38" s="332"/>
      <c r="L38" s="111">
        <f t="shared" si="18"/>
        <v>0</v>
      </c>
      <c r="M38" s="252"/>
      <c r="N38" s="111"/>
      <c r="O38" s="126"/>
      <c r="P38" s="111"/>
      <c r="Q38" s="254"/>
      <c r="R38" s="136">
        <f t="shared" si="21"/>
        <v>0</v>
      </c>
      <c r="S38" s="137"/>
    </row>
    <row r="39" spans="1:19" ht="26.25" customHeight="1">
      <c r="A39" s="897" t="s">
        <v>140</v>
      </c>
      <c r="B39" s="897"/>
      <c r="C39" s="897"/>
      <c r="D39" s="897"/>
      <c r="E39" s="112"/>
      <c r="F39" s="111"/>
      <c r="G39" s="335"/>
      <c r="H39" s="111">
        <f>SUM(H30:H38)</f>
        <v>0</v>
      </c>
      <c r="I39" s="112"/>
      <c r="J39" s="111"/>
      <c r="K39" s="111"/>
      <c r="L39" s="111">
        <f>SUM(L30:L38)</f>
        <v>0</v>
      </c>
      <c r="M39" s="112"/>
      <c r="N39" s="111"/>
      <c r="O39" s="111"/>
      <c r="P39" s="111">
        <f>SUM(P30:P38)</f>
        <v>0</v>
      </c>
      <c r="Q39" s="138"/>
      <c r="R39" s="136">
        <f t="shared" si="21"/>
        <v>0</v>
      </c>
      <c r="S39" s="137"/>
    </row>
    <row r="40" spans="1:19" ht="26.25" customHeight="1">
      <c r="A40" s="139" t="s">
        <v>337</v>
      </c>
      <c r="B40" s="140"/>
      <c r="C40" s="141"/>
      <c r="D40" s="141"/>
      <c r="E40" s="142"/>
      <c r="F40" s="111"/>
      <c r="G40" s="335"/>
      <c r="H40" s="111"/>
      <c r="I40" s="142"/>
      <c r="J40" s="111"/>
      <c r="K40" s="111"/>
      <c r="L40" s="111"/>
      <c r="M40" s="142"/>
      <c r="N40" s="111"/>
      <c r="O40" s="111"/>
      <c r="P40" s="111"/>
      <c r="Q40" s="138"/>
      <c r="R40" s="136"/>
      <c r="S40" s="137"/>
    </row>
    <row r="41" spans="1:19" ht="26.25" customHeight="1">
      <c r="A41" s="110" t="s">
        <v>187</v>
      </c>
      <c r="B41" s="110" t="s">
        <v>188</v>
      </c>
      <c r="C41" s="111" t="s">
        <v>182</v>
      </c>
      <c r="D41" s="126"/>
      <c r="E41" s="252"/>
      <c r="F41" s="111">
        <f t="shared" ref="F41:F47" si="22">ROUNDDOWN(D41*E41,0)</f>
        <v>0</v>
      </c>
      <c r="G41" s="333"/>
      <c r="H41" s="111">
        <f t="shared" ref="H41:H47" si="23">ROUNDDOWN(G41*$R41,0)</f>
        <v>0</v>
      </c>
      <c r="I41" s="252"/>
      <c r="J41" s="111">
        <f t="shared" ref="J41:J47" si="24">ROUNDDOWN($D41*I41,0)</f>
        <v>0</v>
      </c>
      <c r="K41" s="126"/>
      <c r="L41" s="111">
        <f t="shared" ref="L41:L46" si="25">ROUNDDOWN(K41*$R41,0)</f>
        <v>0</v>
      </c>
      <c r="M41" s="252"/>
      <c r="N41" s="111">
        <f t="shared" ref="N41:N46" si="26">ROUNDDOWN(D41*M41,0)</f>
        <v>0</v>
      </c>
      <c r="O41" s="126"/>
      <c r="P41" s="111">
        <f t="shared" ref="P41:P46" si="27">ROUNDDOWN(O41*$R41,0)</f>
        <v>0</v>
      </c>
      <c r="Q41" s="253"/>
      <c r="R41" s="136">
        <f t="shared" ref="R41:R46" si="28">IF(S41="",D41,IF(S41&gt;D41,D41,S41))</f>
        <v>0</v>
      </c>
      <c r="S41" s="137"/>
    </row>
    <row r="42" spans="1:19" ht="26.25" customHeight="1">
      <c r="A42" s="110" t="s">
        <v>187</v>
      </c>
      <c r="B42" s="110" t="s">
        <v>370</v>
      </c>
      <c r="C42" s="111" t="s">
        <v>182</v>
      </c>
      <c r="D42" s="126"/>
      <c r="E42" s="252"/>
      <c r="F42" s="111">
        <f t="shared" si="22"/>
        <v>0</v>
      </c>
      <c r="G42" s="333"/>
      <c r="H42" s="111">
        <f t="shared" si="23"/>
        <v>0</v>
      </c>
      <c r="I42" s="252"/>
      <c r="J42" s="111">
        <f t="shared" si="24"/>
        <v>0</v>
      </c>
      <c r="K42" s="126"/>
      <c r="L42" s="111">
        <f t="shared" si="25"/>
        <v>0</v>
      </c>
      <c r="M42" s="252"/>
      <c r="N42" s="111">
        <f t="shared" si="26"/>
        <v>0</v>
      </c>
      <c r="O42" s="252"/>
      <c r="P42" s="111">
        <f t="shared" si="27"/>
        <v>0</v>
      </c>
      <c r="Q42" s="253"/>
      <c r="R42" s="136">
        <f t="shared" si="28"/>
        <v>0</v>
      </c>
      <c r="S42" s="137"/>
    </row>
    <row r="43" spans="1:19" ht="26.25" customHeight="1">
      <c r="A43" s="110" t="s">
        <v>189</v>
      </c>
      <c r="B43" s="110"/>
      <c r="C43" s="111" t="s">
        <v>182</v>
      </c>
      <c r="D43" s="126"/>
      <c r="E43" s="252"/>
      <c r="F43" s="111">
        <f t="shared" si="22"/>
        <v>0</v>
      </c>
      <c r="G43" s="333"/>
      <c r="H43" s="111">
        <f t="shared" si="23"/>
        <v>0</v>
      </c>
      <c r="I43" s="252"/>
      <c r="J43" s="111">
        <f t="shared" si="24"/>
        <v>0</v>
      </c>
      <c r="K43" s="126"/>
      <c r="L43" s="111">
        <f t="shared" si="25"/>
        <v>0</v>
      </c>
      <c r="M43" s="252"/>
      <c r="N43" s="111">
        <f t="shared" si="26"/>
        <v>0</v>
      </c>
      <c r="O43" s="126"/>
      <c r="P43" s="111">
        <f t="shared" si="27"/>
        <v>0</v>
      </c>
      <c r="Q43" s="253"/>
      <c r="R43" s="136">
        <f t="shared" si="28"/>
        <v>0</v>
      </c>
      <c r="S43" s="137"/>
    </row>
    <row r="44" spans="1:19" ht="26.25" customHeight="1">
      <c r="A44" s="110" t="s">
        <v>190</v>
      </c>
      <c r="B44" s="110"/>
      <c r="C44" s="111" t="s">
        <v>191</v>
      </c>
      <c r="D44" s="126"/>
      <c r="E44" s="252"/>
      <c r="F44" s="111">
        <f t="shared" si="22"/>
        <v>0</v>
      </c>
      <c r="G44" s="126"/>
      <c r="H44" s="111">
        <f t="shared" si="23"/>
        <v>0</v>
      </c>
      <c r="I44" s="252"/>
      <c r="J44" s="111">
        <f t="shared" si="24"/>
        <v>0</v>
      </c>
      <c r="K44" s="126"/>
      <c r="L44" s="111">
        <f t="shared" si="25"/>
        <v>0</v>
      </c>
      <c r="M44" s="252"/>
      <c r="N44" s="111">
        <f t="shared" si="26"/>
        <v>0</v>
      </c>
      <c r="O44" s="126"/>
      <c r="P44" s="111">
        <f t="shared" si="27"/>
        <v>0</v>
      </c>
      <c r="Q44" s="253"/>
      <c r="R44" s="136">
        <f t="shared" si="28"/>
        <v>0</v>
      </c>
      <c r="S44" s="137"/>
    </row>
    <row r="45" spans="1:19" ht="26.25" customHeight="1">
      <c r="A45" s="110" t="s">
        <v>192</v>
      </c>
      <c r="B45" s="110"/>
      <c r="C45" s="111" t="s">
        <v>193</v>
      </c>
      <c r="D45" s="126"/>
      <c r="E45" s="252"/>
      <c r="F45" s="111">
        <f t="shared" si="22"/>
        <v>0</v>
      </c>
      <c r="G45" s="126"/>
      <c r="H45" s="111">
        <f t="shared" si="23"/>
        <v>0</v>
      </c>
      <c r="I45" s="252"/>
      <c r="J45" s="111">
        <f t="shared" si="24"/>
        <v>0</v>
      </c>
      <c r="K45" s="126"/>
      <c r="L45" s="111">
        <f t="shared" si="25"/>
        <v>0</v>
      </c>
      <c r="M45" s="252"/>
      <c r="N45" s="111">
        <f t="shared" si="26"/>
        <v>0</v>
      </c>
      <c r="O45" s="126"/>
      <c r="P45" s="111">
        <f t="shared" si="27"/>
        <v>0</v>
      </c>
      <c r="Q45" s="253"/>
      <c r="R45" s="136">
        <f t="shared" si="28"/>
        <v>0</v>
      </c>
      <c r="S45" s="137"/>
    </row>
    <row r="46" spans="1:19" ht="26.25" customHeight="1">
      <c r="A46" s="110" t="s">
        <v>194</v>
      </c>
      <c r="B46" s="110"/>
      <c r="C46" s="111" t="s">
        <v>184</v>
      </c>
      <c r="D46" s="126"/>
      <c r="E46" s="252"/>
      <c r="F46" s="111">
        <f t="shared" si="22"/>
        <v>0</v>
      </c>
      <c r="G46" s="126"/>
      <c r="H46" s="111">
        <f t="shared" si="23"/>
        <v>0</v>
      </c>
      <c r="I46" s="252"/>
      <c r="J46" s="111">
        <f t="shared" si="24"/>
        <v>0</v>
      </c>
      <c r="K46" s="126"/>
      <c r="L46" s="111">
        <f t="shared" si="25"/>
        <v>0</v>
      </c>
      <c r="M46" s="252"/>
      <c r="N46" s="111">
        <f t="shared" si="26"/>
        <v>0</v>
      </c>
      <c r="O46" s="126"/>
      <c r="P46" s="111">
        <f t="shared" si="27"/>
        <v>0</v>
      </c>
      <c r="Q46" s="253"/>
      <c r="R46" s="136">
        <f t="shared" si="28"/>
        <v>0</v>
      </c>
      <c r="S46" s="137"/>
    </row>
    <row r="47" spans="1:19" ht="26.25" customHeight="1">
      <c r="A47" s="110"/>
      <c r="B47" s="110"/>
      <c r="C47" s="111" t="s">
        <v>783</v>
      </c>
      <c r="D47" s="126"/>
      <c r="E47" s="252"/>
      <c r="F47" s="111">
        <f t="shared" si="22"/>
        <v>0</v>
      </c>
      <c r="G47" s="252"/>
      <c r="H47" s="111">
        <f t="shared" si="23"/>
        <v>0</v>
      </c>
      <c r="I47" s="252"/>
      <c r="J47" s="111">
        <f t="shared" si="24"/>
        <v>0</v>
      </c>
      <c r="K47" s="126"/>
      <c r="L47" s="111"/>
      <c r="M47" s="252"/>
      <c r="N47" s="111"/>
      <c r="O47" s="126"/>
      <c r="P47" s="111"/>
      <c r="Q47" s="254"/>
      <c r="R47" s="136">
        <f t="shared" ref="R47:R77" si="29">IF(S47="",D47,IF(S47&gt;D47,D47,S47))</f>
        <v>0</v>
      </c>
      <c r="S47" s="137"/>
    </row>
    <row r="48" spans="1:19" ht="26.25" customHeight="1">
      <c r="A48" s="110"/>
      <c r="B48" s="110"/>
      <c r="C48" s="111"/>
      <c r="D48" s="126"/>
      <c r="E48" s="252"/>
      <c r="F48" s="111"/>
      <c r="G48" s="126"/>
      <c r="H48" s="111"/>
      <c r="I48" s="252"/>
      <c r="J48" s="111"/>
      <c r="K48" s="126"/>
      <c r="L48" s="111"/>
      <c r="M48" s="252"/>
      <c r="N48" s="111"/>
      <c r="O48" s="126"/>
      <c r="P48" s="111"/>
      <c r="Q48" s="254"/>
      <c r="R48" s="136">
        <f>IF(S48="",D48,IF(S48&gt;D48,D48,S48))</f>
        <v>0</v>
      </c>
      <c r="S48" s="137"/>
    </row>
    <row r="49" spans="1:19" ht="26.25" customHeight="1">
      <c r="A49" s="110"/>
      <c r="B49" s="110"/>
      <c r="C49" s="111"/>
      <c r="D49" s="126"/>
      <c r="E49" s="252"/>
      <c r="F49" s="111"/>
      <c r="G49" s="126"/>
      <c r="H49" s="111"/>
      <c r="I49" s="252"/>
      <c r="J49" s="111"/>
      <c r="K49" s="126"/>
      <c r="L49" s="111"/>
      <c r="M49" s="252"/>
      <c r="N49" s="111"/>
      <c r="O49" s="126"/>
      <c r="P49" s="111"/>
      <c r="Q49" s="254"/>
      <c r="R49" s="136">
        <f t="shared" si="29"/>
        <v>0</v>
      </c>
      <c r="S49" s="137"/>
    </row>
    <row r="50" spans="1:19" ht="26.25" customHeight="1">
      <c r="A50" s="110"/>
      <c r="B50" s="110"/>
      <c r="C50" s="111"/>
      <c r="D50" s="126"/>
      <c r="E50" s="252"/>
      <c r="F50" s="111"/>
      <c r="G50" s="126"/>
      <c r="H50" s="111"/>
      <c r="I50" s="252"/>
      <c r="J50" s="111"/>
      <c r="K50" s="126"/>
      <c r="L50" s="111"/>
      <c r="M50" s="252"/>
      <c r="N50" s="111"/>
      <c r="O50" s="126"/>
      <c r="P50" s="111"/>
      <c r="Q50" s="254"/>
      <c r="R50" s="136">
        <f t="shared" si="29"/>
        <v>0</v>
      </c>
      <c r="S50" s="137"/>
    </row>
    <row r="51" spans="1:19" ht="26.25" customHeight="1">
      <c r="A51" s="110"/>
      <c r="B51" s="110"/>
      <c r="C51" s="111"/>
      <c r="D51" s="126"/>
      <c r="E51" s="252"/>
      <c r="F51" s="111"/>
      <c r="G51" s="126"/>
      <c r="H51" s="111"/>
      <c r="I51" s="252"/>
      <c r="J51" s="111"/>
      <c r="K51" s="126"/>
      <c r="L51" s="111"/>
      <c r="M51" s="252"/>
      <c r="N51" s="111"/>
      <c r="O51" s="126"/>
      <c r="P51" s="111"/>
      <c r="Q51" s="254"/>
      <c r="R51" s="136">
        <f t="shared" si="29"/>
        <v>0</v>
      </c>
      <c r="S51" s="137"/>
    </row>
    <row r="52" spans="1:19" ht="26.25" customHeight="1">
      <c r="A52" s="110"/>
      <c r="B52" s="110"/>
      <c r="C52" s="111"/>
      <c r="D52" s="126"/>
      <c r="E52" s="252"/>
      <c r="F52" s="111"/>
      <c r="G52" s="126"/>
      <c r="H52" s="111"/>
      <c r="I52" s="252"/>
      <c r="J52" s="111"/>
      <c r="K52" s="126"/>
      <c r="L52" s="111"/>
      <c r="M52" s="252"/>
      <c r="N52" s="111"/>
      <c r="O52" s="126"/>
      <c r="P52" s="111"/>
      <c r="Q52" s="254"/>
      <c r="R52" s="136">
        <f t="shared" si="29"/>
        <v>0</v>
      </c>
      <c r="S52" s="137"/>
    </row>
    <row r="53" spans="1:19" ht="26.25" customHeight="1">
      <c r="A53" s="897" t="s">
        <v>140</v>
      </c>
      <c r="B53" s="897"/>
      <c r="C53" s="897"/>
      <c r="D53" s="897"/>
      <c r="E53" s="112"/>
      <c r="F53" s="111">
        <f>SUM(F30:F52)</f>
        <v>0</v>
      </c>
      <c r="G53" s="111"/>
      <c r="H53" s="111">
        <f>SUM(H41:H52)</f>
        <v>0</v>
      </c>
      <c r="I53" s="112"/>
      <c r="J53" s="111">
        <f>SUM(J30:J52)</f>
        <v>0</v>
      </c>
      <c r="K53" s="111"/>
      <c r="L53" s="111">
        <f>SUM(L41:L52)</f>
        <v>0</v>
      </c>
      <c r="M53" s="112"/>
      <c r="N53" s="111">
        <f>SUM(N30:N52)</f>
        <v>0</v>
      </c>
      <c r="O53" s="111"/>
      <c r="P53" s="111">
        <f>SUM(P41:P52)</f>
        <v>0</v>
      </c>
      <c r="Q53" s="138"/>
      <c r="R53" s="136">
        <f t="shared" si="29"/>
        <v>0</v>
      </c>
      <c r="S53" s="137"/>
    </row>
    <row r="54" spans="1:19" ht="26.25" hidden="1" customHeight="1">
      <c r="A54" s="109" t="s">
        <v>338</v>
      </c>
      <c r="B54" s="110"/>
      <c r="C54" s="111"/>
      <c r="D54" s="111"/>
      <c r="E54" s="112"/>
      <c r="F54" s="111"/>
      <c r="G54" s="111"/>
      <c r="H54" s="111"/>
      <c r="I54" s="112"/>
      <c r="J54" s="111"/>
      <c r="K54" s="111"/>
      <c r="L54" s="111"/>
      <c r="M54" s="112"/>
      <c r="N54" s="111"/>
      <c r="O54" s="111"/>
      <c r="P54" s="111"/>
      <c r="Q54" s="113"/>
      <c r="R54" s="136">
        <f t="shared" si="29"/>
        <v>0</v>
      </c>
      <c r="S54" s="137"/>
    </row>
    <row r="55" spans="1:19" ht="26.25" hidden="1" customHeight="1">
      <c r="A55" s="110" t="s">
        <v>435</v>
      </c>
      <c r="B55" s="597" t="s">
        <v>676</v>
      </c>
      <c r="C55" s="350" t="s">
        <v>436</v>
      </c>
      <c r="D55" s="126"/>
      <c r="E55" s="252"/>
      <c r="F55" s="111">
        <f t="shared" ref="F55:F65" si="30">ROUNDDOWN(D55*E55,0)</f>
        <v>0</v>
      </c>
      <c r="G55" s="333"/>
      <c r="H55" s="111">
        <f t="shared" ref="H55:H65" si="31">ROUNDDOWN(G55*$R55,0)</f>
        <v>0</v>
      </c>
      <c r="I55" s="252"/>
      <c r="J55" s="111">
        <f>ROUNDDOWN($D55*I55,0)</f>
        <v>0</v>
      </c>
      <c r="K55" s="333"/>
      <c r="L55" s="111">
        <f>ROUNDDOWN(K55*$R55,0)</f>
        <v>0</v>
      </c>
      <c r="M55" s="252"/>
      <c r="N55" s="111">
        <f>ROUNDDOWN(D55*M55,0)</f>
        <v>0</v>
      </c>
      <c r="O55" s="126"/>
      <c r="P55" s="111">
        <f>ROUNDDOWN(O55*$R55,0)</f>
        <v>0</v>
      </c>
      <c r="Q55" s="253"/>
      <c r="R55" s="136">
        <f t="shared" ref="R55:R66" si="32">IF(S55="",D55,IF(S55&gt;D55,D55,S55))</f>
        <v>0</v>
      </c>
      <c r="S55" s="137"/>
    </row>
    <row r="56" spans="1:19" ht="26.25" hidden="1" customHeight="1">
      <c r="A56" s="110" t="s">
        <v>714</v>
      </c>
      <c r="B56" s="110" t="s">
        <v>715</v>
      </c>
      <c r="C56" s="350" t="s">
        <v>436</v>
      </c>
      <c r="D56" s="126"/>
      <c r="E56" s="252"/>
      <c r="F56" s="111">
        <f t="shared" si="30"/>
        <v>0</v>
      </c>
      <c r="G56" s="333"/>
      <c r="H56" s="111">
        <f t="shared" si="31"/>
        <v>0</v>
      </c>
      <c r="I56" s="252"/>
      <c r="J56" s="111">
        <f t="shared" ref="J56:J65" si="33">ROUNDDOWN($D56*I56,0)</f>
        <v>0</v>
      </c>
      <c r="K56" s="333"/>
      <c r="L56" s="111">
        <f t="shared" ref="L56:L65" si="34">ROUNDDOWN(K56*$R56,0)</f>
        <v>0</v>
      </c>
      <c r="M56" s="252"/>
      <c r="N56" s="111">
        <f t="shared" ref="N56:N65" si="35">ROUNDDOWN(D56*M56,0)</f>
        <v>0</v>
      </c>
      <c r="O56" s="126"/>
      <c r="P56" s="111">
        <f t="shared" ref="P56:P64" si="36">ROUNDDOWN(O56*$R56,0)</f>
        <v>0</v>
      </c>
      <c r="Q56" s="253"/>
      <c r="R56" s="136">
        <f t="shared" si="32"/>
        <v>0</v>
      </c>
      <c r="S56" s="137"/>
    </row>
    <row r="57" spans="1:19" ht="26.25" hidden="1" customHeight="1">
      <c r="A57" s="110" t="s">
        <v>717</v>
      </c>
      <c r="B57" s="110" t="s">
        <v>718</v>
      </c>
      <c r="C57" s="350" t="s">
        <v>139</v>
      </c>
      <c r="D57" s="126"/>
      <c r="E57" s="252"/>
      <c r="F57" s="111">
        <f t="shared" si="30"/>
        <v>0</v>
      </c>
      <c r="G57" s="333"/>
      <c r="H57" s="111">
        <f t="shared" si="31"/>
        <v>0</v>
      </c>
      <c r="I57" s="252"/>
      <c r="J57" s="111">
        <f t="shared" si="33"/>
        <v>0</v>
      </c>
      <c r="K57" s="333"/>
      <c r="L57" s="111">
        <f t="shared" si="34"/>
        <v>0</v>
      </c>
      <c r="M57" s="252"/>
      <c r="N57" s="111">
        <f t="shared" si="35"/>
        <v>0</v>
      </c>
      <c r="O57" s="126"/>
      <c r="P57" s="111">
        <f t="shared" si="36"/>
        <v>0</v>
      </c>
      <c r="Q57" s="253"/>
      <c r="R57" s="136">
        <f t="shared" si="32"/>
        <v>0</v>
      </c>
      <c r="S57" s="137"/>
    </row>
    <row r="58" spans="1:19" ht="26.25" hidden="1" customHeight="1">
      <c r="A58" s="110" t="s">
        <v>437</v>
      </c>
      <c r="B58" s="110"/>
      <c r="C58" s="350" t="s">
        <v>436</v>
      </c>
      <c r="D58" s="126"/>
      <c r="E58" s="252"/>
      <c r="F58" s="111">
        <f t="shared" si="30"/>
        <v>0</v>
      </c>
      <c r="G58" s="333"/>
      <c r="H58" s="111">
        <f t="shared" si="31"/>
        <v>0</v>
      </c>
      <c r="I58" s="252"/>
      <c r="J58" s="111">
        <f t="shared" si="33"/>
        <v>0</v>
      </c>
      <c r="K58" s="333"/>
      <c r="L58" s="111">
        <f t="shared" si="34"/>
        <v>0</v>
      </c>
      <c r="M58" s="252"/>
      <c r="N58" s="111">
        <f t="shared" si="35"/>
        <v>0</v>
      </c>
      <c r="O58" s="126"/>
      <c r="P58" s="111">
        <f t="shared" si="36"/>
        <v>0</v>
      </c>
      <c r="Q58" s="253"/>
      <c r="R58" s="136">
        <f t="shared" si="32"/>
        <v>0</v>
      </c>
      <c r="S58" s="137"/>
    </row>
    <row r="59" spans="1:19" ht="26.25" hidden="1" customHeight="1">
      <c r="A59" s="110" t="s">
        <v>824</v>
      </c>
      <c r="B59" s="110" t="s">
        <v>826</v>
      </c>
      <c r="C59" s="350" t="s">
        <v>825</v>
      </c>
      <c r="D59" s="126"/>
      <c r="E59" s="252"/>
      <c r="F59" s="111">
        <f t="shared" si="30"/>
        <v>0</v>
      </c>
      <c r="G59" s="333"/>
      <c r="H59" s="111">
        <f t="shared" si="31"/>
        <v>0</v>
      </c>
      <c r="I59" s="252"/>
      <c r="J59" s="111">
        <f t="shared" si="33"/>
        <v>0</v>
      </c>
      <c r="K59" s="333"/>
      <c r="L59" s="111">
        <f t="shared" si="34"/>
        <v>0</v>
      </c>
      <c r="M59" s="252"/>
      <c r="N59" s="111">
        <f t="shared" si="35"/>
        <v>0</v>
      </c>
      <c r="O59" s="126"/>
      <c r="P59" s="111">
        <f t="shared" si="36"/>
        <v>0</v>
      </c>
      <c r="Q59" s="253"/>
      <c r="R59" s="136">
        <f t="shared" si="32"/>
        <v>0</v>
      </c>
      <c r="S59" s="137"/>
    </row>
    <row r="60" spans="1:19" ht="26.25" hidden="1" customHeight="1">
      <c r="A60" s="110" t="s">
        <v>678</v>
      </c>
      <c r="B60" s="597" t="s">
        <v>677</v>
      </c>
      <c r="C60" s="350" t="s">
        <v>679</v>
      </c>
      <c r="D60" s="126"/>
      <c r="E60" s="252"/>
      <c r="F60" s="111">
        <f t="shared" si="30"/>
        <v>0</v>
      </c>
      <c r="G60" s="333"/>
      <c r="H60" s="111">
        <f t="shared" si="31"/>
        <v>0</v>
      </c>
      <c r="I60" s="252"/>
      <c r="J60" s="111">
        <f t="shared" si="33"/>
        <v>0</v>
      </c>
      <c r="K60" s="333"/>
      <c r="L60" s="111">
        <f t="shared" si="34"/>
        <v>0</v>
      </c>
      <c r="M60" s="252"/>
      <c r="N60" s="111">
        <f t="shared" si="35"/>
        <v>0</v>
      </c>
      <c r="O60" s="126"/>
      <c r="P60" s="111">
        <f t="shared" si="36"/>
        <v>0</v>
      </c>
      <c r="Q60" s="253"/>
      <c r="R60" s="136">
        <f t="shared" si="32"/>
        <v>0</v>
      </c>
      <c r="S60" s="137"/>
    </row>
    <row r="61" spans="1:19" ht="26.25" hidden="1" customHeight="1">
      <c r="A61" s="110" t="s">
        <v>442</v>
      </c>
      <c r="B61" s="110"/>
      <c r="C61" s="350" t="s">
        <v>434</v>
      </c>
      <c r="D61" s="126"/>
      <c r="E61" s="252"/>
      <c r="F61" s="111">
        <f t="shared" si="30"/>
        <v>0</v>
      </c>
      <c r="G61" s="333"/>
      <c r="H61" s="111">
        <f t="shared" si="31"/>
        <v>0</v>
      </c>
      <c r="I61" s="252"/>
      <c r="J61" s="111">
        <f t="shared" si="33"/>
        <v>0</v>
      </c>
      <c r="K61" s="333"/>
      <c r="L61" s="111">
        <f t="shared" si="34"/>
        <v>0</v>
      </c>
      <c r="M61" s="252"/>
      <c r="N61" s="111">
        <f t="shared" si="35"/>
        <v>0</v>
      </c>
      <c r="O61" s="126"/>
      <c r="P61" s="111">
        <f t="shared" si="36"/>
        <v>0</v>
      </c>
      <c r="Q61" s="253"/>
      <c r="R61" s="136">
        <f t="shared" si="32"/>
        <v>0</v>
      </c>
      <c r="S61" s="137"/>
    </row>
    <row r="62" spans="1:19" ht="26.25" hidden="1" customHeight="1">
      <c r="A62" s="110" t="s">
        <v>443</v>
      </c>
      <c r="B62" s="110" t="s">
        <v>444</v>
      </c>
      <c r="C62" s="350" t="s">
        <v>445</v>
      </c>
      <c r="D62" s="126"/>
      <c r="E62" s="252"/>
      <c r="F62" s="111">
        <f t="shared" si="30"/>
        <v>0</v>
      </c>
      <c r="G62" s="333"/>
      <c r="H62" s="111">
        <f t="shared" si="31"/>
        <v>0</v>
      </c>
      <c r="I62" s="252"/>
      <c r="J62" s="111">
        <f t="shared" si="33"/>
        <v>0</v>
      </c>
      <c r="K62" s="333"/>
      <c r="L62" s="111">
        <f t="shared" si="34"/>
        <v>0</v>
      </c>
      <c r="M62" s="252"/>
      <c r="N62" s="111">
        <f t="shared" si="35"/>
        <v>0</v>
      </c>
      <c r="O62" s="126"/>
      <c r="P62" s="111">
        <f t="shared" si="36"/>
        <v>0</v>
      </c>
      <c r="Q62" s="253"/>
      <c r="R62" s="136">
        <f t="shared" si="32"/>
        <v>0</v>
      </c>
      <c r="S62" s="137"/>
    </row>
    <row r="63" spans="1:19" ht="26.25" hidden="1" customHeight="1">
      <c r="A63" s="110" t="s">
        <v>680</v>
      </c>
      <c r="B63" s="597"/>
      <c r="C63" s="350" t="s">
        <v>139</v>
      </c>
      <c r="D63" s="351"/>
      <c r="E63" s="252"/>
      <c r="F63" s="350">
        <f>ROUNDDOWN(D63*E63,0)</f>
        <v>0</v>
      </c>
      <c r="G63" s="333"/>
      <c r="H63" s="350">
        <f>ROUNDDOWN(G63*$R63,0)</f>
        <v>0</v>
      </c>
      <c r="I63" s="252"/>
      <c r="J63" s="350">
        <f>ROUNDDOWN($D63*I63,0)</f>
        <v>0</v>
      </c>
      <c r="K63" s="333"/>
      <c r="L63" s="350">
        <f>ROUNDDOWN(K63*$R63,0)</f>
        <v>0</v>
      </c>
      <c r="M63" s="252"/>
      <c r="N63" s="350">
        <f>ROUNDDOWN(D63*M63,0)</f>
        <v>0</v>
      </c>
      <c r="O63" s="351"/>
      <c r="P63" s="350">
        <f>ROUNDDOWN(O63*$R63,0)</f>
        <v>0</v>
      </c>
      <c r="Q63" s="253"/>
      <c r="R63" s="136">
        <f>IF(S63="",D63,IF(S63&gt;D63,D63,S63))</f>
        <v>0</v>
      </c>
      <c r="S63" s="137"/>
    </row>
    <row r="64" spans="1:19" ht="26.25" hidden="1" customHeight="1">
      <c r="A64" s="110" t="s">
        <v>681</v>
      </c>
      <c r="B64" s="598" t="s">
        <v>784</v>
      </c>
      <c r="C64" s="350" t="s">
        <v>139</v>
      </c>
      <c r="D64" s="126"/>
      <c r="E64" s="252"/>
      <c r="F64" s="111">
        <f t="shared" si="30"/>
        <v>0</v>
      </c>
      <c r="G64" s="333"/>
      <c r="H64" s="111">
        <f t="shared" si="31"/>
        <v>0</v>
      </c>
      <c r="I64" s="252"/>
      <c r="J64" s="111">
        <f t="shared" si="33"/>
        <v>0</v>
      </c>
      <c r="K64" s="333"/>
      <c r="L64" s="111">
        <f t="shared" si="34"/>
        <v>0</v>
      </c>
      <c r="M64" s="252"/>
      <c r="N64" s="111">
        <f t="shared" si="35"/>
        <v>0</v>
      </c>
      <c r="O64" s="126"/>
      <c r="P64" s="111">
        <f t="shared" si="36"/>
        <v>0</v>
      </c>
      <c r="Q64" s="253"/>
      <c r="R64" s="136">
        <f t="shared" si="32"/>
        <v>0</v>
      </c>
      <c r="S64" s="137"/>
    </row>
    <row r="65" spans="1:24" ht="26.25" hidden="1" customHeight="1">
      <c r="A65" s="110" t="s">
        <v>169</v>
      </c>
      <c r="B65" s="598" t="s">
        <v>810</v>
      </c>
      <c r="C65" s="350" t="s">
        <v>675</v>
      </c>
      <c r="D65" s="126"/>
      <c r="E65" s="252"/>
      <c r="F65" s="111">
        <f t="shared" si="30"/>
        <v>0</v>
      </c>
      <c r="G65" s="333"/>
      <c r="H65" s="111">
        <f t="shared" si="31"/>
        <v>0</v>
      </c>
      <c r="I65" s="252"/>
      <c r="J65" s="111">
        <f t="shared" si="33"/>
        <v>0</v>
      </c>
      <c r="K65" s="333"/>
      <c r="L65" s="111">
        <f t="shared" si="34"/>
        <v>0</v>
      </c>
      <c r="M65" s="252"/>
      <c r="N65" s="111">
        <f t="shared" si="35"/>
        <v>0</v>
      </c>
      <c r="O65" s="126"/>
      <c r="P65" s="111"/>
      <c r="Q65" s="254"/>
      <c r="R65" s="136">
        <f t="shared" si="32"/>
        <v>0</v>
      </c>
      <c r="S65" s="137"/>
      <c r="X65" s="129">
        <f>SUM(F55:F65)</f>
        <v>0</v>
      </c>
    </row>
    <row r="66" spans="1:24" ht="26.25" hidden="1" customHeight="1">
      <c r="A66" s="897" t="s">
        <v>140</v>
      </c>
      <c r="B66" s="897"/>
      <c r="C66" s="897"/>
      <c r="D66" s="897"/>
      <c r="E66" s="112"/>
      <c r="F66" s="111"/>
      <c r="G66" s="335"/>
      <c r="H66" s="111">
        <f>SUM(H55:H65)</f>
        <v>0</v>
      </c>
      <c r="I66" s="112"/>
      <c r="J66" s="111"/>
      <c r="K66" s="335"/>
      <c r="L66" s="111">
        <f>SUM(L55:L65)</f>
        <v>0</v>
      </c>
      <c r="M66" s="112"/>
      <c r="N66" s="111"/>
      <c r="O66" s="111"/>
      <c r="P66" s="111">
        <f>SUM(P55:P65)</f>
        <v>0</v>
      </c>
      <c r="Q66" s="138"/>
      <c r="R66" s="136">
        <f t="shared" si="32"/>
        <v>0</v>
      </c>
      <c r="S66" s="137"/>
    </row>
    <row r="67" spans="1:24" ht="26.25" hidden="1" customHeight="1">
      <c r="A67" s="109" t="s">
        <v>339</v>
      </c>
      <c r="B67" s="110"/>
      <c r="C67" s="111"/>
      <c r="D67" s="111"/>
      <c r="E67" s="112"/>
      <c r="F67" s="111"/>
      <c r="G67" s="335"/>
      <c r="H67" s="111"/>
      <c r="I67" s="112"/>
      <c r="J67" s="111"/>
      <c r="K67" s="335"/>
      <c r="L67" s="111"/>
      <c r="M67" s="112"/>
      <c r="N67" s="111"/>
      <c r="O67" s="111"/>
      <c r="P67" s="111"/>
      <c r="Q67" s="113"/>
      <c r="R67" s="136">
        <f>IF(S67="",D67,IF(S67&gt;D67,D67,S67))</f>
        <v>0</v>
      </c>
      <c r="S67" s="137"/>
    </row>
    <row r="68" spans="1:24" ht="26.25" hidden="1" customHeight="1">
      <c r="A68" s="110" t="s">
        <v>435</v>
      </c>
      <c r="B68" s="110"/>
      <c r="C68" s="350" t="s">
        <v>436</v>
      </c>
      <c r="D68" s="351"/>
      <c r="E68" s="252"/>
      <c r="F68" s="350">
        <f t="shared" ref="F68:F77" si="37">ROUNDDOWN(D68*E68,0)</f>
        <v>0</v>
      </c>
      <c r="G68" s="333"/>
      <c r="H68" s="350">
        <f t="shared" ref="H68:H77" si="38">ROUNDDOWN(G68*$R68,0)</f>
        <v>0</v>
      </c>
      <c r="I68" s="252"/>
      <c r="J68" s="350">
        <f>ROUNDDOWN($D68*I68,0)</f>
        <v>0</v>
      </c>
      <c r="K68" s="333"/>
      <c r="L68" s="350">
        <f>ROUNDDOWN(K68*$R68,0)</f>
        <v>0</v>
      </c>
      <c r="M68" s="252"/>
      <c r="N68" s="350">
        <f>ROUNDDOWN(D68*M68,0)</f>
        <v>0</v>
      </c>
      <c r="O68" s="351"/>
      <c r="P68" s="350">
        <f>ROUNDDOWN(O68*$R68,0)</f>
        <v>0</v>
      </c>
      <c r="Q68" s="253"/>
      <c r="R68" s="136">
        <f t="shared" si="29"/>
        <v>0</v>
      </c>
      <c r="S68" s="137"/>
    </row>
    <row r="69" spans="1:24" ht="26.25" hidden="1" customHeight="1">
      <c r="A69" s="110" t="s">
        <v>714</v>
      </c>
      <c r="B69" s="110" t="s">
        <v>716</v>
      </c>
      <c r="C69" s="350" t="s">
        <v>436</v>
      </c>
      <c r="D69" s="351"/>
      <c r="E69" s="252"/>
      <c r="F69" s="350">
        <f t="shared" si="37"/>
        <v>0</v>
      </c>
      <c r="G69" s="333"/>
      <c r="H69" s="350">
        <f t="shared" si="38"/>
        <v>0</v>
      </c>
      <c r="I69" s="252"/>
      <c r="J69" s="350">
        <f t="shared" ref="J69:J77" si="39">ROUNDDOWN($D69*I69,0)</f>
        <v>0</v>
      </c>
      <c r="K69" s="333"/>
      <c r="L69" s="350">
        <f t="shared" ref="L69:L77" si="40">ROUNDDOWN(K69*$R69,0)</f>
        <v>0</v>
      </c>
      <c r="M69" s="252"/>
      <c r="N69" s="350">
        <f t="shared" ref="N69:N77" si="41">ROUNDDOWN(D69*M69,0)</f>
        <v>0</v>
      </c>
      <c r="O69" s="351"/>
      <c r="P69" s="350">
        <f t="shared" ref="P69:P77" si="42">ROUNDDOWN(O69*$R69,0)</f>
        <v>0</v>
      </c>
      <c r="Q69" s="253"/>
      <c r="R69" s="136">
        <f t="shared" si="29"/>
        <v>0</v>
      </c>
      <c r="S69" s="137"/>
    </row>
    <row r="70" spans="1:24" ht="26.25" hidden="1" customHeight="1">
      <c r="A70" s="110" t="s">
        <v>717</v>
      </c>
      <c r="B70" s="110" t="s">
        <v>718</v>
      </c>
      <c r="C70" s="350" t="s">
        <v>139</v>
      </c>
      <c r="D70" s="351"/>
      <c r="E70" s="252"/>
      <c r="F70" s="350">
        <f t="shared" si="37"/>
        <v>0</v>
      </c>
      <c r="G70" s="333"/>
      <c r="H70" s="350">
        <f t="shared" si="38"/>
        <v>0</v>
      </c>
      <c r="I70" s="252"/>
      <c r="J70" s="350">
        <f t="shared" si="39"/>
        <v>0</v>
      </c>
      <c r="K70" s="333"/>
      <c r="L70" s="350">
        <f t="shared" si="40"/>
        <v>0</v>
      </c>
      <c r="M70" s="252"/>
      <c r="N70" s="350">
        <f t="shared" si="41"/>
        <v>0</v>
      </c>
      <c r="O70" s="351"/>
      <c r="P70" s="350">
        <f t="shared" si="42"/>
        <v>0</v>
      </c>
      <c r="Q70" s="253"/>
      <c r="R70" s="136">
        <f t="shared" si="29"/>
        <v>0</v>
      </c>
      <c r="S70" s="137"/>
    </row>
    <row r="71" spans="1:24" ht="26.25" hidden="1" customHeight="1">
      <c r="A71" s="110" t="s">
        <v>437</v>
      </c>
      <c r="B71" s="110"/>
      <c r="C71" s="350" t="s">
        <v>436</v>
      </c>
      <c r="D71" s="351"/>
      <c r="E71" s="252"/>
      <c r="F71" s="350">
        <f t="shared" si="37"/>
        <v>0</v>
      </c>
      <c r="G71" s="333"/>
      <c r="H71" s="350">
        <f t="shared" si="38"/>
        <v>0</v>
      </c>
      <c r="I71" s="252"/>
      <c r="J71" s="350">
        <f t="shared" si="39"/>
        <v>0</v>
      </c>
      <c r="K71" s="333"/>
      <c r="L71" s="350">
        <f t="shared" si="40"/>
        <v>0</v>
      </c>
      <c r="M71" s="252"/>
      <c r="N71" s="350">
        <f t="shared" si="41"/>
        <v>0</v>
      </c>
      <c r="O71" s="351"/>
      <c r="P71" s="350">
        <f t="shared" si="42"/>
        <v>0</v>
      </c>
      <c r="Q71" s="253"/>
      <c r="R71" s="136">
        <f t="shared" si="29"/>
        <v>0</v>
      </c>
      <c r="S71" s="137"/>
    </row>
    <row r="72" spans="1:24" ht="26.25" hidden="1" customHeight="1">
      <c r="A72" s="110" t="s">
        <v>438</v>
      </c>
      <c r="B72" s="110"/>
      <c r="C72" s="350" t="s">
        <v>434</v>
      </c>
      <c r="D72" s="351"/>
      <c r="E72" s="252"/>
      <c r="F72" s="350">
        <f t="shared" si="37"/>
        <v>0</v>
      </c>
      <c r="G72" s="333"/>
      <c r="H72" s="350">
        <f t="shared" si="38"/>
        <v>0</v>
      </c>
      <c r="I72" s="252"/>
      <c r="J72" s="350">
        <f t="shared" si="39"/>
        <v>0</v>
      </c>
      <c r="K72" s="351"/>
      <c r="L72" s="350">
        <f t="shared" si="40"/>
        <v>0</v>
      </c>
      <c r="M72" s="252"/>
      <c r="N72" s="350">
        <f t="shared" si="41"/>
        <v>0</v>
      </c>
      <c r="O72" s="351"/>
      <c r="P72" s="350">
        <f t="shared" si="42"/>
        <v>0</v>
      </c>
      <c r="Q72" s="253"/>
      <c r="R72" s="136">
        <f t="shared" si="29"/>
        <v>0</v>
      </c>
      <c r="S72" s="137"/>
    </row>
    <row r="73" spans="1:24" ht="26.25" hidden="1" customHeight="1">
      <c r="A73" s="110" t="s">
        <v>439</v>
      </c>
      <c r="B73" s="110" t="s">
        <v>440</v>
      </c>
      <c r="C73" s="350" t="s">
        <v>441</v>
      </c>
      <c r="D73" s="351"/>
      <c r="E73" s="252"/>
      <c r="F73" s="350">
        <f t="shared" si="37"/>
        <v>0</v>
      </c>
      <c r="G73" s="333"/>
      <c r="H73" s="350">
        <f t="shared" si="38"/>
        <v>0</v>
      </c>
      <c r="I73" s="252"/>
      <c r="J73" s="350">
        <f t="shared" si="39"/>
        <v>0</v>
      </c>
      <c r="K73" s="351"/>
      <c r="L73" s="350">
        <f t="shared" si="40"/>
        <v>0</v>
      </c>
      <c r="M73" s="252"/>
      <c r="N73" s="350">
        <f t="shared" si="41"/>
        <v>0</v>
      </c>
      <c r="O73" s="351"/>
      <c r="P73" s="350">
        <f t="shared" si="42"/>
        <v>0</v>
      </c>
      <c r="Q73" s="253"/>
      <c r="R73" s="136">
        <f t="shared" si="29"/>
        <v>0</v>
      </c>
      <c r="S73" s="137"/>
    </row>
    <row r="74" spans="1:24" ht="26.25" hidden="1" customHeight="1">
      <c r="A74" s="110" t="s">
        <v>442</v>
      </c>
      <c r="B74" s="110"/>
      <c r="C74" s="350" t="s">
        <v>434</v>
      </c>
      <c r="D74" s="351"/>
      <c r="E74" s="252"/>
      <c r="F74" s="350">
        <f t="shared" si="37"/>
        <v>0</v>
      </c>
      <c r="G74" s="333"/>
      <c r="H74" s="350">
        <f t="shared" si="38"/>
        <v>0</v>
      </c>
      <c r="I74" s="252"/>
      <c r="J74" s="350">
        <f t="shared" si="39"/>
        <v>0</v>
      </c>
      <c r="K74" s="351"/>
      <c r="L74" s="350">
        <f t="shared" si="40"/>
        <v>0</v>
      </c>
      <c r="M74" s="252"/>
      <c r="N74" s="350">
        <f t="shared" si="41"/>
        <v>0</v>
      </c>
      <c r="O74" s="351"/>
      <c r="P74" s="350">
        <f t="shared" si="42"/>
        <v>0</v>
      </c>
      <c r="Q74" s="253"/>
      <c r="R74" s="136">
        <f t="shared" si="29"/>
        <v>0</v>
      </c>
      <c r="S74" s="137"/>
    </row>
    <row r="75" spans="1:24" ht="26.25" hidden="1" customHeight="1">
      <c r="A75" s="110" t="s">
        <v>443</v>
      </c>
      <c r="B75" s="110" t="s">
        <v>444</v>
      </c>
      <c r="C75" s="350" t="s">
        <v>445</v>
      </c>
      <c r="D75" s="351"/>
      <c r="E75" s="252"/>
      <c r="F75" s="350">
        <f t="shared" si="37"/>
        <v>0</v>
      </c>
      <c r="G75" s="333"/>
      <c r="H75" s="350">
        <f t="shared" si="38"/>
        <v>0</v>
      </c>
      <c r="I75" s="252"/>
      <c r="J75" s="350">
        <f t="shared" si="39"/>
        <v>0</v>
      </c>
      <c r="K75" s="351"/>
      <c r="L75" s="350">
        <f t="shared" si="40"/>
        <v>0</v>
      </c>
      <c r="M75" s="252"/>
      <c r="N75" s="350">
        <f t="shared" si="41"/>
        <v>0</v>
      </c>
      <c r="O75" s="351"/>
      <c r="P75" s="350">
        <f t="shared" si="42"/>
        <v>0</v>
      </c>
      <c r="Q75" s="253"/>
      <c r="R75" s="136">
        <f t="shared" si="29"/>
        <v>0</v>
      </c>
      <c r="S75" s="137"/>
    </row>
    <row r="76" spans="1:24" ht="26.25" hidden="1" customHeight="1">
      <c r="A76" s="110" t="s">
        <v>446</v>
      </c>
      <c r="B76" s="110" t="s">
        <v>447</v>
      </c>
      <c r="C76" s="350" t="s">
        <v>441</v>
      </c>
      <c r="D76" s="351"/>
      <c r="E76" s="252"/>
      <c r="F76" s="350">
        <f t="shared" si="37"/>
        <v>0</v>
      </c>
      <c r="G76" s="333"/>
      <c r="H76" s="350">
        <f t="shared" si="38"/>
        <v>0</v>
      </c>
      <c r="I76" s="252"/>
      <c r="J76" s="350">
        <f t="shared" si="39"/>
        <v>0</v>
      </c>
      <c r="K76" s="351"/>
      <c r="L76" s="350">
        <f t="shared" si="40"/>
        <v>0</v>
      </c>
      <c r="M76" s="252"/>
      <c r="N76" s="350">
        <f t="shared" si="41"/>
        <v>0</v>
      </c>
      <c r="O76" s="351"/>
      <c r="P76" s="350">
        <f t="shared" si="42"/>
        <v>0</v>
      </c>
      <c r="Q76" s="253"/>
      <c r="R76" s="136">
        <f t="shared" si="29"/>
        <v>0</v>
      </c>
      <c r="S76" s="137"/>
    </row>
    <row r="77" spans="1:24" ht="26.25" hidden="1" customHeight="1">
      <c r="A77" s="110" t="s">
        <v>371</v>
      </c>
      <c r="B77" s="110" t="s">
        <v>372</v>
      </c>
      <c r="C77" s="350" t="s">
        <v>142</v>
      </c>
      <c r="D77" s="351"/>
      <c r="E77" s="252"/>
      <c r="F77" s="350">
        <f t="shared" si="37"/>
        <v>0</v>
      </c>
      <c r="G77" s="333"/>
      <c r="H77" s="350">
        <f t="shared" si="38"/>
        <v>0</v>
      </c>
      <c r="I77" s="252"/>
      <c r="J77" s="350">
        <f t="shared" si="39"/>
        <v>0</v>
      </c>
      <c r="K77" s="351"/>
      <c r="L77" s="350">
        <f t="shared" si="40"/>
        <v>0</v>
      </c>
      <c r="M77" s="252"/>
      <c r="N77" s="350">
        <f t="shared" si="41"/>
        <v>0</v>
      </c>
      <c r="O77" s="351"/>
      <c r="P77" s="350">
        <f t="shared" si="42"/>
        <v>0</v>
      </c>
      <c r="Q77" s="253"/>
      <c r="R77" s="136">
        <f t="shared" si="29"/>
        <v>0</v>
      </c>
      <c r="S77" s="137"/>
    </row>
    <row r="78" spans="1:24" ht="26.25" hidden="1" customHeight="1">
      <c r="A78" s="897" t="s">
        <v>140</v>
      </c>
      <c r="B78" s="897"/>
      <c r="C78" s="897"/>
      <c r="D78" s="897"/>
      <c r="E78" s="112"/>
      <c r="F78" s="111">
        <f>SUM(F55:F77)</f>
        <v>0</v>
      </c>
      <c r="G78" s="111"/>
      <c r="H78" s="111">
        <f>SUM(H68:H77)</f>
        <v>0</v>
      </c>
      <c r="I78" s="112"/>
      <c r="J78" s="111">
        <f>SUM(J55:J77)</f>
        <v>0</v>
      </c>
      <c r="K78" s="111"/>
      <c r="L78" s="111">
        <f>SUM(L68:L77)</f>
        <v>0</v>
      </c>
      <c r="M78" s="112"/>
      <c r="N78" s="111">
        <f>SUM(N55:N77)</f>
        <v>0</v>
      </c>
      <c r="O78" s="111"/>
      <c r="P78" s="111">
        <f>SUM(P68:P77)</f>
        <v>0</v>
      </c>
      <c r="Q78" s="138"/>
      <c r="R78" s="136">
        <f t="shared" ref="R78:R127" si="43">IF(S78="",D78,IF(S78&gt;D78,D78,S78))</f>
        <v>0</v>
      </c>
      <c r="S78" s="137"/>
    </row>
    <row r="79" spans="1:24" ht="26.25" customHeight="1">
      <c r="A79" s="109" t="s">
        <v>340</v>
      </c>
      <c r="B79" s="110"/>
      <c r="C79" s="111"/>
      <c r="D79" s="111"/>
      <c r="E79" s="112"/>
      <c r="F79" s="111"/>
      <c r="G79" s="111"/>
      <c r="H79" s="111"/>
      <c r="I79" s="112"/>
      <c r="J79" s="111"/>
      <c r="K79" s="111"/>
      <c r="L79" s="111"/>
      <c r="M79" s="112"/>
      <c r="N79" s="111"/>
      <c r="O79" s="111"/>
      <c r="P79" s="111"/>
      <c r="Q79" s="113"/>
      <c r="R79" s="136">
        <f t="shared" si="43"/>
        <v>0</v>
      </c>
      <c r="S79" s="137"/>
    </row>
    <row r="80" spans="1:24" ht="26.25" customHeight="1">
      <c r="A80" s="110" t="s">
        <v>195</v>
      </c>
      <c r="B80" s="110"/>
      <c r="C80" s="111"/>
      <c r="D80" s="111"/>
      <c r="E80" s="112"/>
      <c r="F80" s="111"/>
      <c r="G80" s="111"/>
      <c r="H80" s="111"/>
      <c r="I80" s="112"/>
      <c r="J80" s="111"/>
      <c r="K80" s="111"/>
      <c r="L80" s="111"/>
      <c r="M80" s="112"/>
      <c r="N80" s="111"/>
      <c r="O80" s="111"/>
      <c r="P80" s="111"/>
      <c r="Q80" s="114"/>
      <c r="R80" s="136">
        <f t="shared" ref="R80:R89" si="44">IF(S80="",D80,IF(S80&gt;D80,D80,S80))</f>
        <v>0</v>
      </c>
      <c r="S80" s="137"/>
    </row>
    <row r="81" spans="1:24" ht="26.25" customHeight="1">
      <c r="A81" s="110" t="s">
        <v>196</v>
      </c>
      <c r="B81" s="110"/>
      <c r="C81" s="111" t="s">
        <v>139</v>
      </c>
      <c r="D81" s="126"/>
      <c r="E81" s="252"/>
      <c r="F81" s="111">
        <f>'木材明細(当初修理）'!$U$60</f>
        <v>0</v>
      </c>
      <c r="G81" s="252"/>
      <c r="H81" s="111">
        <f>'木材明細(当初修理）'!$V$60</f>
        <v>0</v>
      </c>
      <c r="I81" s="252"/>
      <c r="J81" s="663">
        <f>'木材明細(変更修理）'!$U$60</f>
        <v>0</v>
      </c>
      <c r="K81" s="252"/>
      <c r="L81" s="663">
        <f>'木材明細(変更修理）'!$V$60</f>
        <v>0</v>
      </c>
      <c r="M81" s="252"/>
      <c r="N81" s="111">
        <f>'木材明細(実績修理）'!$U$60</f>
        <v>0</v>
      </c>
      <c r="O81" s="252"/>
      <c r="P81" s="111">
        <f>'木材明細(実績修理）'!$V$60</f>
        <v>0</v>
      </c>
      <c r="Q81" s="410" t="s">
        <v>230</v>
      </c>
      <c r="R81" s="136">
        <f t="shared" si="44"/>
        <v>0</v>
      </c>
      <c r="S81" s="137"/>
    </row>
    <row r="82" spans="1:24" ht="26.25" customHeight="1">
      <c r="A82" s="110" t="s">
        <v>197</v>
      </c>
      <c r="B82" s="110"/>
      <c r="C82" s="111" t="s">
        <v>139</v>
      </c>
      <c r="D82" s="126"/>
      <c r="E82" s="252"/>
      <c r="F82" s="111">
        <f>'木材明細(当初修理）'!$J$169</f>
        <v>0</v>
      </c>
      <c r="G82" s="252"/>
      <c r="H82" s="111">
        <f>'木材明細(当初修理）'!$L$169</f>
        <v>0</v>
      </c>
      <c r="I82" s="252"/>
      <c r="J82" s="663">
        <f>'木材明細(変更修理）'!$J$169</f>
        <v>0</v>
      </c>
      <c r="K82" s="252"/>
      <c r="L82" s="663">
        <f>'木材明細(変更修理）'!$L$169</f>
        <v>0</v>
      </c>
      <c r="M82" s="252"/>
      <c r="N82" s="111">
        <f>'木材明細(実績修理）'!$J$169</f>
        <v>0</v>
      </c>
      <c r="O82" s="252"/>
      <c r="P82" s="111">
        <f>'木材明細(実績修理）'!$L$169</f>
        <v>0</v>
      </c>
      <c r="Q82" s="410" t="s">
        <v>230</v>
      </c>
      <c r="R82" s="136">
        <f t="shared" si="44"/>
        <v>0</v>
      </c>
      <c r="S82" s="137"/>
    </row>
    <row r="83" spans="1:24" ht="26.25" customHeight="1">
      <c r="A83" s="110" t="s">
        <v>198</v>
      </c>
      <c r="B83" s="110"/>
      <c r="C83" s="111" t="s">
        <v>139</v>
      </c>
      <c r="D83" s="126"/>
      <c r="E83" s="252"/>
      <c r="F83" s="111">
        <f>'木材明細(当初修理）'!$J$170</f>
        <v>0</v>
      </c>
      <c r="G83" s="252"/>
      <c r="H83" s="111">
        <f>'木材明細(当初修理）'!$L$170</f>
        <v>0</v>
      </c>
      <c r="I83" s="252"/>
      <c r="J83" s="663">
        <f>'木材明細(変更修理）'!$J$170</f>
        <v>0</v>
      </c>
      <c r="K83" s="252"/>
      <c r="L83" s="663">
        <f>'木材明細(変更修理）'!$L$170</f>
        <v>0</v>
      </c>
      <c r="M83" s="252"/>
      <c r="N83" s="111">
        <f>'木材明細(実績修理）'!$J$170</f>
        <v>0</v>
      </c>
      <c r="O83" s="252"/>
      <c r="P83" s="111">
        <f>'木材明細(実績修理）'!$L$170</f>
        <v>0</v>
      </c>
      <c r="Q83" s="410" t="s">
        <v>230</v>
      </c>
      <c r="R83" s="136">
        <f t="shared" si="44"/>
        <v>0</v>
      </c>
      <c r="S83" s="137"/>
      <c r="V83" s="129" t="s">
        <v>726</v>
      </c>
      <c r="W83" s="129" t="s">
        <v>727</v>
      </c>
      <c r="X83" s="129" t="s">
        <v>728</v>
      </c>
    </row>
    <row r="84" spans="1:24" ht="26.25" customHeight="1">
      <c r="A84" s="110" t="s">
        <v>448</v>
      </c>
      <c r="B84" s="110"/>
      <c r="C84" s="111" t="s">
        <v>434</v>
      </c>
      <c r="D84" s="126"/>
      <c r="E84" s="252"/>
      <c r="F84" s="111">
        <f>ROUNDDOWN(D84*E84,0)</f>
        <v>0</v>
      </c>
      <c r="G84" s="252"/>
      <c r="H84" s="111">
        <f>ROUNDDOWN(G84*$R84,0)</f>
        <v>0</v>
      </c>
      <c r="I84" s="252"/>
      <c r="J84" s="111"/>
      <c r="K84" s="252"/>
      <c r="L84" s="111"/>
      <c r="M84" s="252"/>
      <c r="N84" s="111"/>
      <c r="O84" s="252"/>
      <c r="P84" s="111"/>
      <c r="Q84" s="410"/>
      <c r="R84" s="136">
        <f t="shared" si="44"/>
        <v>0</v>
      </c>
      <c r="S84" s="137"/>
      <c r="V84" s="129">
        <f>F82+F83+F87+F88</f>
        <v>0</v>
      </c>
      <c r="W84" s="129">
        <f>H82+H83+H87+H88</f>
        <v>0</v>
      </c>
      <c r="X84" s="129">
        <f>V84-W84</f>
        <v>0</v>
      </c>
    </row>
    <row r="85" spans="1:24" ht="26.25" customHeight="1">
      <c r="A85" s="110" t="s">
        <v>449</v>
      </c>
      <c r="B85" s="110"/>
      <c r="C85" s="111"/>
      <c r="D85" s="126"/>
      <c r="E85" s="252"/>
      <c r="F85" s="111"/>
      <c r="G85" s="252"/>
      <c r="H85" s="111"/>
      <c r="I85" s="252"/>
      <c r="J85" s="111"/>
      <c r="K85" s="252"/>
      <c r="L85" s="111"/>
      <c r="M85" s="252"/>
      <c r="N85" s="111"/>
      <c r="O85" s="252"/>
      <c r="P85" s="111"/>
      <c r="Q85" s="410"/>
      <c r="R85" s="136">
        <f t="shared" si="44"/>
        <v>0</v>
      </c>
      <c r="S85" s="137"/>
    </row>
    <row r="86" spans="1:24" ht="26.25" customHeight="1">
      <c r="A86" s="110" t="s">
        <v>196</v>
      </c>
      <c r="B86" s="110" t="s">
        <v>397</v>
      </c>
      <c r="C86" s="111" t="s">
        <v>139</v>
      </c>
      <c r="D86" s="126"/>
      <c r="E86" s="252"/>
      <c r="F86" s="111">
        <f>'木材明細(当初修理）'!$U$166</f>
        <v>0</v>
      </c>
      <c r="G86" s="252"/>
      <c r="H86" s="111">
        <f>'木材明細(当初修理）'!$V$166</f>
        <v>0</v>
      </c>
      <c r="I86" s="252"/>
      <c r="J86" s="663">
        <f>'木材明細(変更修理）'!$U$166</f>
        <v>0</v>
      </c>
      <c r="K86" s="252"/>
      <c r="L86" s="663">
        <f>'木材明細(変更修理）'!$V$166</f>
        <v>0</v>
      </c>
      <c r="M86" s="252"/>
      <c r="N86" s="111">
        <f>'木材明細(実績修理）'!$U$166</f>
        <v>0</v>
      </c>
      <c r="O86" s="252"/>
      <c r="P86" s="111">
        <f>'木材明細(実績修理）'!$V$166</f>
        <v>0</v>
      </c>
      <c r="Q86" s="410" t="s">
        <v>230</v>
      </c>
      <c r="R86" s="136">
        <f t="shared" si="44"/>
        <v>0</v>
      </c>
      <c r="S86" s="137"/>
    </row>
    <row r="87" spans="1:24" ht="26.25" customHeight="1">
      <c r="A87" s="110" t="s">
        <v>197</v>
      </c>
      <c r="B87" s="110" t="s">
        <v>397</v>
      </c>
      <c r="C87" s="111" t="s">
        <v>139</v>
      </c>
      <c r="D87" s="126"/>
      <c r="E87" s="252"/>
      <c r="F87" s="111">
        <f>'木材明細(当初修理）'!$J$171</f>
        <v>0</v>
      </c>
      <c r="G87" s="252"/>
      <c r="H87" s="111">
        <f>'木材明細(当初修理）'!$L$171</f>
        <v>0</v>
      </c>
      <c r="I87" s="252"/>
      <c r="J87" s="663">
        <f>'木材明細(変更修理）'!$J$171</f>
        <v>0</v>
      </c>
      <c r="K87" s="252"/>
      <c r="L87" s="663">
        <f>'木材明細(変更修理）'!$L$171</f>
        <v>0</v>
      </c>
      <c r="M87" s="252"/>
      <c r="N87" s="111">
        <f>'木材明細(実績修理）'!$J$171</f>
        <v>0</v>
      </c>
      <c r="O87" s="252"/>
      <c r="P87" s="111">
        <f>'木材明細(実績修理）'!$L$171</f>
        <v>0</v>
      </c>
      <c r="Q87" s="410" t="s">
        <v>230</v>
      </c>
      <c r="R87" s="136">
        <f t="shared" si="44"/>
        <v>0</v>
      </c>
      <c r="S87" s="137"/>
    </row>
    <row r="88" spans="1:24" ht="26.25" customHeight="1">
      <c r="A88" s="110" t="s">
        <v>198</v>
      </c>
      <c r="B88" s="110" t="s">
        <v>397</v>
      </c>
      <c r="C88" s="111" t="s">
        <v>139</v>
      </c>
      <c r="D88" s="126"/>
      <c r="E88" s="252"/>
      <c r="F88" s="111">
        <f>'木材明細(当初修理）'!$J$172</f>
        <v>0</v>
      </c>
      <c r="G88" s="252"/>
      <c r="H88" s="111">
        <f>'木材明細(当初修理）'!$L$172</f>
        <v>0</v>
      </c>
      <c r="I88" s="252"/>
      <c r="J88" s="663">
        <f>'木材明細(変更修理）'!$J$172</f>
        <v>0</v>
      </c>
      <c r="K88" s="252"/>
      <c r="L88" s="663">
        <f>'木材明細(変更修理）'!$L$172</f>
        <v>0</v>
      </c>
      <c r="M88" s="252"/>
      <c r="N88" s="111">
        <f>'木材明細(実績修理）'!$J$172</f>
        <v>0</v>
      </c>
      <c r="O88" s="252"/>
      <c r="P88" s="111">
        <f>'木材明細(実績修理）'!$L$172</f>
        <v>0</v>
      </c>
      <c r="Q88" s="410" t="s">
        <v>230</v>
      </c>
      <c r="R88" s="136">
        <f t="shared" si="44"/>
        <v>0</v>
      </c>
      <c r="S88" s="137"/>
    </row>
    <row r="89" spans="1:24" ht="26.25" customHeight="1">
      <c r="A89" s="110" t="s">
        <v>200</v>
      </c>
      <c r="B89" s="110"/>
      <c r="C89" s="350" t="s">
        <v>398</v>
      </c>
      <c r="D89" s="351"/>
      <c r="E89" s="252"/>
      <c r="F89" s="350">
        <f t="shared" ref="F89:F102" si="45">ROUNDDOWN(D89*E89,0)</f>
        <v>0</v>
      </c>
      <c r="G89" s="252"/>
      <c r="H89" s="350">
        <f t="shared" ref="H89:H102" si="46">ROUNDDOWN(G89*$R89,0)</f>
        <v>0</v>
      </c>
      <c r="I89" s="252"/>
      <c r="J89" s="350"/>
      <c r="K89" s="252"/>
      <c r="L89" s="350"/>
      <c r="M89" s="252"/>
      <c r="N89" s="350"/>
      <c r="O89" s="252">
        <f t="shared" ref="O89:O101" si="47">IF(N81+N86=0,0,ROUNDDOWN((P81+P86)/(N81+N86)*M89,1))</f>
        <v>0</v>
      </c>
      <c r="P89" s="350"/>
      <c r="Q89" s="254"/>
      <c r="R89" s="136">
        <f t="shared" si="44"/>
        <v>0</v>
      </c>
      <c r="S89" s="137"/>
      <c r="V89" s="129" t="s">
        <v>781</v>
      </c>
    </row>
    <row r="90" spans="1:24" ht="26.25" customHeight="1">
      <c r="A90" s="110"/>
      <c r="B90" s="110"/>
      <c r="C90" s="593"/>
      <c r="D90" s="594"/>
      <c r="E90" s="252"/>
      <c r="F90" s="593">
        <f t="shared" si="45"/>
        <v>0</v>
      </c>
      <c r="G90" s="252"/>
      <c r="H90" s="593">
        <f t="shared" si="46"/>
        <v>0</v>
      </c>
      <c r="I90" s="252"/>
      <c r="J90" s="593"/>
      <c r="K90" s="252"/>
      <c r="L90" s="593"/>
      <c r="M90" s="252"/>
      <c r="N90" s="593"/>
      <c r="O90" s="252"/>
      <c r="P90" s="593"/>
      <c r="Q90" s="254"/>
      <c r="R90" s="136">
        <f t="shared" ref="R90" si="48">IF(S90="",D90,IF(S90&gt;D90,D90,S90))</f>
        <v>0</v>
      </c>
      <c r="S90" s="137"/>
      <c r="V90" s="129" t="s">
        <v>780</v>
      </c>
      <c r="W90" s="129" t="s">
        <v>778</v>
      </c>
      <c r="X90" s="129" t="s">
        <v>779</v>
      </c>
    </row>
    <row r="91" spans="1:24" ht="26.25" customHeight="1">
      <c r="A91" s="110" t="s">
        <v>725</v>
      </c>
      <c r="B91" s="110"/>
      <c r="C91" s="593" t="s">
        <v>816</v>
      </c>
      <c r="D91" s="594"/>
      <c r="E91" s="252"/>
      <c r="F91" s="593">
        <f t="shared" si="45"/>
        <v>0</v>
      </c>
      <c r="G91" s="252"/>
      <c r="H91" s="593">
        <f t="shared" si="46"/>
        <v>0</v>
      </c>
      <c r="I91" s="252"/>
      <c r="J91" s="593">
        <f>ROUNDDOWN(D91*I91,0)</f>
        <v>0</v>
      </c>
      <c r="K91" s="252"/>
      <c r="L91" s="593">
        <f t="shared" ref="L91:L102" si="49">ROUNDDOWN(K91*$R91,0)</f>
        <v>0</v>
      </c>
      <c r="M91" s="252"/>
      <c r="N91" s="593"/>
      <c r="O91" s="252">
        <f t="shared" si="47"/>
        <v>0</v>
      </c>
      <c r="P91" s="593"/>
      <c r="Q91" s="254"/>
      <c r="R91" s="136">
        <f t="shared" ref="R91:R92" si="50">IF(S91="",D91,IF(S91&gt;D91,D91,S91))</f>
        <v>0</v>
      </c>
      <c r="S91" s="137"/>
      <c r="V91" s="129">
        <f>SUM(F91:F102)</f>
        <v>0</v>
      </c>
      <c r="W91" s="129">
        <f>SUM(H91:H102)</f>
        <v>0</v>
      </c>
      <c r="X91" s="129">
        <f>V91-W91</f>
        <v>0</v>
      </c>
    </row>
    <row r="92" spans="1:24" ht="26.25" customHeight="1">
      <c r="A92" s="110"/>
      <c r="B92" s="110"/>
      <c r="C92" s="593"/>
      <c r="D92" s="594"/>
      <c r="E92" s="252"/>
      <c r="F92" s="593">
        <f t="shared" si="45"/>
        <v>0</v>
      </c>
      <c r="G92" s="252"/>
      <c r="H92" s="593">
        <f t="shared" si="46"/>
        <v>0</v>
      </c>
      <c r="I92" s="252"/>
      <c r="J92" s="593">
        <f t="shared" ref="J92:J102" si="51">ROUNDDOWN(D92*I92,0)</f>
        <v>0</v>
      </c>
      <c r="K92" s="252"/>
      <c r="L92" s="593">
        <f t="shared" si="49"/>
        <v>0</v>
      </c>
      <c r="M92" s="252"/>
      <c r="N92" s="593"/>
      <c r="O92" s="252">
        <f t="shared" si="47"/>
        <v>0</v>
      </c>
      <c r="P92" s="593"/>
      <c r="Q92" s="254"/>
      <c r="R92" s="136">
        <f t="shared" si="50"/>
        <v>0</v>
      </c>
      <c r="S92" s="137"/>
    </row>
    <row r="93" spans="1:24" ht="26.25" customHeight="1">
      <c r="A93" s="110"/>
      <c r="B93" s="110"/>
      <c r="C93" s="593" t="s">
        <v>816</v>
      </c>
      <c r="D93" s="594"/>
      <c r="E93" s="252"/>
      <c r="F93" s="593">
        <f t="shared" si="45"/>
        <v>0</v>
      </c>
      <c r="G93" s="252"/>
      <c r="H93" s="593">
        <f t="shared" si="46"/>
        <v>0</v>
      </c>
      <c r="I93" s="252"/>
      <c r="J93" s="593">
        <f t="shared" si="51"/>
        <v>0</v>
      </c>
      <c r="K93" s="252"/>
      <c r="L93" s="593">
        <f t="shared" si="49"/>
        <v>0</v>
      </c>
      <c r="M93" s="252"/>
      <c r="N93" s="593"/>
      <c r="O93" s="252">
        <f t="shared" si="47"/>
        <v>0</v>
      </c>
      <c r="P93" s="593"/>
      <c r="Q93" s="254"/>
      <c r="R93" s="136">
        <f t="shared" ref="R93:R96" si="52">IF(S93="",D93,IF(S93&gt;D93,D93,S93))</f>
        <v>0</v>
      </c>
      <c r="S93" s="137"/>
    </row>
    <row r="94" spans="1:24" ht="26.25" customHeight="1">
      <c r="A94" s="110"/>
      <c r="B94" s="110"/>
      <c r="C94" s="593"/>
      <c r="D94" s="594"/>
      <c r="E94" s="252"/>
      <c r="F94" s="593">
        <f t="shared" si="45"/>
        <v>0</v>
      </c>
      <c r="G94" s="252"/>
      <c r="H94" s="593">
        <f t="shared" si="46"/>
        <v>0</v>
      </c>
      <c r="I94" s="252"/>
      <c r="J94" s="593">
        <f t="shared" si="51"/>
        <v>0</v>
      </c>
      <c r="K94" s="252"/>
      <c r="L94" s="593">
        <f t="shared" si="49"/>
        <v>0</v>
      </c>
      <c r="M94" s="252"/>
      <c r="N94" s="593"/>
      <c r="O94" s="252">
        <f t="shared" si="47"/>
        <v>0</v>
      </c>
      <c r="P94" s="593"/>
      <c r="Q94" s="254"/>
      <c r="R94" s="136">
        <f t="shared" si="52"/>
        <v>0</v>
      </c>
      <c r="S94" s="137"/>
    </row>
    <row r="95" spans="1:24" ht="26.25" customHeight="1">
      <c r="A95" s="110"/>
      <c r="B95" s="110"/>
      <c r="C95" s="593" t="s">
        <v>816</v>
      </c>
      <c r="D95" s="594"/>
      <c r="E95" s="252"/>
      <c r="F95" s="593">
        <f t="shared" si="45"/>
        <v>0</v>
      </c>
      <c r="G95" s="252"/>
      <c r="H95" s="593">
        <f t="shared" si="46"/>
        <v>0</v>
      </c>
      <c r="I95" s="252"/>
      <c r="J95" s="593">
        <f t="shared" si="51"/>
        <v>0</v>
      </c>
      <c r="K95" s="252"/>
      <c r="L95" s="593">
        <f t="shared" si="49"/>
        <v>0</v>
      </c>
      <c r="M95" s="252"/>
      <c r="N95" s="593"/>
      <c r="O95" s="252">
        <f t="shared" si="47"/>
        <v>0</v>
      </c>
      <c r="P95" s="593"/>
      <c r="Q95" s="254"/>
      <c r="R95" s="136">
        <f t="shared" si="52"/>
        <v>0</v>
      </c>
      <c r="S95" s="137"/>
    </row>
    <row r="96" spans="1:24" ht="26.25" customHeight="1">
      <c r="A96" s="110"/>
      <c r="B96" s="110"/>
      <c r="C96" s="593"/>
      <c r="D96" s="594"/>
      <c r="E96" s="252"/>
      <c r="F96" s="593">
        <f t="shared" si="45"/>
        <v>0</v>
      </c>
      <c r="G96" s="252"/>
      <c r="H96" s="593">
        <f t="shared" si="46"/>
        <v>0</v>
      </c>
      <c r="I96" s="252"/>
      <c r="J96" s="593">
        <f t="shared" si="51"/>
        <v>0</v>
      </c>
      <c r="K96" s="252"/>
      <c r="L96" s="593">
        <f t="shared" si="49"/>
        <v>0</v>
      </c>
      <c r="M96" s="252"/>
      <c r="N96" s="593"/>
      <c r="O96" s="252">
        <f t="shared" si="47"/>
        <v>0</v>
      </c>
      <c r="P96" s="593"/>
      <c r="Q96" s="254"/>
      <c r="R96" s="136">
        <f t="shared" si="52"/>
        <v>0</v>
      </c>
      <c r="S96" s="137"/>
    </row>
    <row r="97" spans="1:19" ht="26.25" customHeight="1">
      <c r="A97" s="110"/>
      <c r="B97" s="110"/>
      <c r="C97" s="593" t="s">
        <v>816</v>
      </c>
      <c r="D97" s="594"/>
      <c r="E97" s="252"/>
      <c r="F97" s="593">
        <f t="shared" si="45"/>
        <v>0</v>
      </c>
      <c r="G97" s="252"/>
      <c r="H97" s="593">
        <f t="shared" si="46"/>
        <v>0</v>
      </c>
      <c r="I97" s="252"/>
      <c r="J97" s="593">
        <f t="shared" si="51"/>
        <v>0</v>
      </c>
      <c r="K97" s="252"/>
      <c r="L97" s="593">
        <f t="shared" si="49"/>
        <v>0</v>
      </c>
      <c r="M97" s="252"/>
      <c r="N97" s="593"/>
      <c r="O97" s="252">
        <f t="shared" si="47"/>
        <v>0</v>
      </c>
      <c r="P97" s="593"/>
      <c r="Q97" s="254"/>
      <c r="R97" s="136">
        <f t="shared" ref="R97:R102" si="53">IF(S97="",D97,IF(S97&gt;D97,D97,S97))</f>
        <v>0</v>
      </c>
      <c r="S97" s="137"/>
    </row>
    <row r="98" spans="1:19" ht="26.25" customHeight="1">
      <c r="A98" s="110"/>
      <c r="B98" s="110"/>
      <c r="C98" s="593" t="s">
        <v>816</v>
      </c>
      <c r="D98" s="594"/>
      <c r="E98" s="252"/>
      <c r="F98" s="593">
        <f t="shared" si="45"/>
        <v>0</v>
      </c>
      <c r="G98" s="252"/>
      <c r="H98" s="593">
        <f t="shared" si="46"/>
        <v>0</v>
      </c>
      <c r="I98" s="252"/>
      <c r="J98" s="593">
        <f t="shared" si="51"/>
        <v>0</v>
      </c>
      <c r="K98" s="252"/>
      <c r="L98" s="593">
        <f t="shared" si="49"/>
        <v>0</v>
      </c>
      <c r="M98" s="252"/>
      <c r="N98" s="593"/>
      <c r="O98" s="252">
        <f t="shared" si="47"/>
        <v>0</v>
      </c>
      <c r="P98" s="593"/>
      <c r="Q98" s="254"/>
      <c r="R98" s="136">
        <f t="shared" si="53"/>
        <v>0</v>
      </c>
      <c r="S98" s="137"/>
    </row>
    <row r="99" spans="1:19" ht="26.25" customHeight="1">
      <c r="A99" s="110"/>
      <c r="B99" s="110"/>
      <c r="C99" s="593" t="s">
        <v>399</v>
      </c>
      <c r="D99" s="594"/>
      <c r="E99" s="252"/>
      <c r="F99" s="593">
        <f t="shared" si="45"/>
        <v>0</v>
      </c>
      <c r="G99" s="252"/>
      <c r="H99" s="593">
        <f t="shared" si="46"/>
        <v>0</v>
      </c>
      <c r="I99" s="252"/>
      <c r="J99" s="593">
        <f t="shared" si="51"/>
        <v>0</v>
      </c>
      <c r="K99" s="252"/>
      <c r="L99" s="593">
        <f t="shared" si="49"/>
        <v>0</v>
      </c>
      <c r="M99" s="252"/>
      <c r="N99" s="593"/>
      <c r="O99" s="252"/>
      <c r="P99" s="593"/>
      <c r="Q99" s="254"/>
      <c r="R99" s="136">
        <f t="shared" si="53"/>
        <v>0</v>
      </c>
      <c r="S99" s="137"/>
    </row>
    <row r="100" spans="1:19" ht="26.25" customHeight="1">
      <c r="A100" s="110"/>
      <c r="B100" s="110"/>
      <c r="C100" s="593" t="s">
        <v>399</v>
      </c>
      <c r="D100" s="594"/>
      <c r="E100" s="252"/>
      <c r="F100" s="593">
        <f t="shared" si="45"/>
        <v>0</v>
      </c>
      <c r="G100" s="252"/>
      <c r="H100" s="593">
        <f t="shared" si="46"/>
        <v>0</v>
      </c>
      <c r="I100" s="252"/>
      <c r="J100" s="593">
        <f t="shared" si="51"/>
        <v>0</v>
      </c>
      <c r="K100" s="252"/>
      <c r="L100" s="593">
        <f t="shared" si="49"/>
        <v>0</v>
      </c>
      <c r="M100" s="252"/>
      <c r="N100" s="593"/>
      <c r="O100" s="252">
        <f t="shared" si="47"/>
        <v>0</v>
      </c>
      <c r="P100" s="593"/>
      <c r="Q100" s="254"/>
      <c r="R100" s="136">
        <f t="shared" si="53"/>
        <v>0</v>
      </c>
      <c r="S100" s="137"/>
    </row>
    <row r="101" spans="1:19" ht="26.25" customHeight="1">
      <c r="A101" s="110"/>
      <c r="B101" s="110"/>
      <c r="C101" s="595" t="s">
        <v>139</v>
      </c>
      <c r="D101" s="596"/>
      <c r="E101" s="252"/>
      <c r="F101" s="595">
        <f t="shared" ref="F101" si="54">ROUNDDOWN(D101*E101,0)</f>
        <v>0</v>
      </c>
      <c r="G101" s="252"/>
      <c r="H101" s="595">
        <f t="shared" si="46"/>
        <v>0</v>
      </c>
      <c r="I101" s="252"/>
      <c r="J101" s="595">
        <f t="shared" si="51"/>
        <v>0</v>
      </c>
      <c r="K101" s="252"/>
      <c r="L101" s="595">
        <f t="shared" si="49"/>
        <v>0</v>
      </c>
      <c r="M101" s="252"/>
      <c r="N101" s="595"/>
      <c r="O101" s="252">
        <f t="shared" si="47"/>
        <v>0</v>
      </c>
      <c r="P101" s="595"/>
      <c r="Q101" s="254"/>
      <c r="R101" s="136">
        <f t="shared" ref="R101" si="55">IF(S101="",D101,IF(S101&gt;D101,D101,S101))</f>
        <v>0</v>
      </c>
      <c r="S101" s="137"/>
    </row>
    <row r="102" spans="1:19" ht="26.25" customHeight="1">
      <c r="A102" s="110"/>
      <c r="B102" s="110"/>
      <c r="C102" s="593" t="s">
        <v>724</v>
      </c>
      <c r="D102" s="594"/>
      <c r="E102" s="252"/>
      <c r="F102" s="593">
        <f t="shared" si="45"/>
        <v>0</v>
      </c>
      <c r="G102" s="252"/>
      <c r="H102" s="593">
        <f t="shared" si="46"/>
        <v>0</v>
      </c>
      <c r="I102" s="252"/>
      <c r="J102" s="593">
        <f t="shared" si="51"/>
        <v>0</v>
      </c>
      <c r="K102" s="252"/>
      <c r="L102" s="593">
        <f t="shared" si="49"/>
        <v>0</v>
      </c>
      <c r="M102" s="252"/>
      <c r="N102" s="593"/>
      <c r="O102" s="252">
        <f>IF(N94+N99=0,0,ROUNDDOWN((P94+P99)/(N94+N99)*M102,1))</f>
        <v>0</v>
      </c>
      <c r="P102" s="593"/>
      <c r="Q102" s="254"/>
      <c r="R102" s="136">
        <f t="shared" si="53"/>
        <v>0</v>
      </c>
      <c r="S102" s="137"/>
    </row>
    <row r="103" spans="1:19" ht="26.25" customHeight="1">
      <c r="A103" s="897" t="s">
        <v>140</v>
      </c>
      <c r="B103" s="897"/>
      <c r="C103" s="897"/>
      <c r="D103" s="897"/>
      <c r="E103" s="112"/>
      <c r="F103" s="111"/>
      <c r="G103" s="111"/>
      <c r="H103" s="111">
        <f>SUM(H81:H102)</f>
        <v>0</v>
      </c>
      <c r="I103" s="112"/>
      <c r="J103" s="111"/>
      <c r="K103" s="111"/>
      <c r="L103" s="111">
        <f>SUM(L81:L102)</f>
        <v>0</v>
      </c>
      <c r="M103" s="112"/>
      <c r="N103" s="347"/>
      <c r="O103" s="111"/>
      <c r="P103" s="347">
        <f>SUM(P81:P89)</f>
        <v>0</v>
      </c>
      <c r="Q103" s="138"/>
      <c r="R103" s="136">
        <f>IF(S103="",D103,IF(S103&gt;D103,D103,S103))</f>
        <v>0</v>
      </c>
      <c r="S103" s="137"/>
    </row>
    <row r="104" spans="1:19" ht="26.25" customHeight="1">
      <c r="A104" s="110"/>
      <c r="B104" s="110"/>
      <c r="C104" s="111"/>
      <c r="D104" s="111"/>
      <c r="E104" s="112"/>
      <c r="F104" s="111"/>
      <c r="G104" s="111"/>
      <c r="H104" s="111"/>
      <c r="I104" s="112"/>
      <c r="J104" s="111"/>
      <c r="K104" s="111"/>
      <c r="L104" s="111"/>
      <c r="M104" s="112"/>
      <c r="N104" s="111"/>
      <c r="O104" s="111"/>
      <c r="P104" s="111"/>
      <c r="Q104" s="138"/>
      <c r="R104" s="136"/>
      <c r="S104" s="137"/>
    </row>
    <row r="105" spans="1:19" ht="26.25" customHeight="1">
      <c r="A105" s="109" t="s">
        <v>358</v>
      </c>
      <c r="B105" s="110"/>
      <c r="C105" s="111"/>
      <c r="D105" s="111"/>
      <c r="E105" s="112"/>
      <c r="F105" s="111"/>
      <c r="G105" s="111"/>
      <c r="H105" s="111"/>
      <c r="I105" s="112"/>
      <c r="J105" s="111"/>
      <c r="K105" s="111"/>
      <c r="L105" s="111"/>
      <c r="M105" s="112"/>
      <c r="N105" s="111"/>
      <c r="O105" s="111"/>
      <c r="P105" s="111"/>
      <c r="Q105" s="113"/>
      <c r="R105" s="136">
        <f>IF(S105="",D105,IF(S105&gt;D105,D105,S105))</f>
        <v>0</v>
      </c>
      <c r="S105" s="137"/>
    </row>
    <row r="106" spans="1:19" ht="26.25" customHeight="1">
      <c r="A106" s="110" t="s">
        <v>195</v>
      </c>
      <c r="B106" s="110"/>
      <c r="C106" s="111"/>
      <c r="D106" s="111"/>
      <c r="E106" s="112"/>
      <c r="F106" s="111"/>
      <c r="G106" s="111"/>
      <c r="H106" s="111"/>
      <c r="I106" s="112"/>
      <c r="J106" s="111"/>
      <c r="K106" s="111"/>
      <c r="L106" s="111"/>
      <c r="M106" s="112"/>
      <c r="N106" s="111"/>
      <c r="O106" s="111"/>
      <c r="P106" s="111"/>
      <c r="Q106" s="114"/>
      <c r="R106" s="136">
        <f t="shared" si="43"/>
        <v>0</v>
      </c>
      <c r="S106" s="137"/>
    </row>
    <row r="107" spans="1:19" ht="26.25" customHeight="1">
      <c r="A107" s="110" t="s">
        <v>196</v>
      </c>
      <c r="B107" s="110"/>
      <c r="C107" s="111" t="s">
        <v>139</v>
      </c>
      <c r="D107" s="126"/>
      <c r="E107" s="252"/>
      <c r="F107" s="111">
        <f>'木材明細(当初修景）'!$U$60</f>
        <v>0</v>
      </c>
      <c r="G107" s="252"/>
      <c r="H107" s="111">
        <f>'木材明細(当初修景）'!$V$60</f>
        <v>0</v>
      </c>
      <c r="I107" s="252"/>
      <c r="J107" s="663">
        <f>'木材明細(変更修景）'!$U$60</f>
        <v>0</v>
      </c>
      <c r="K107" s="252"/>
      <c r="L107" s="111">
        <f>'木材明細(変更修景）'!$V$60</f>
        <v>0</v>
      </c>
      <c r="M107" s="252"/>
      <c r="N107" s="111">
        <f>'木材明細(実績修景）'!$U$60</f>
        <v>0</v>
      </c>
      <c r="O107" s="252"/>
      <c r="P107" s="111">
        <f>'木材明細(実績修景）'!$V$60</f>
        <v>0</v>
      </c>
      <c r="Q107" s="410" t="s">
        <v>230</v>
      </c>
      <c r="R107" s="136">
        <f t="shared" si="43"/>
        <v>0</v>
      </c>
      <c r="S107" s="137"/>
    </row>
    <row r="108" spans="1:19" ht="26.25" customHeight="1">
      <c r="A108" s="110" t="s">
        <v>197</v>
      </c>
      <c r="B108" s="110"/>
      <c r="C108" s="111" t="s">
        <v>139</v>
      </c>
      <c r="D108" s="126"/>
      <c r="E108" s="252"/>
      <c r="F108" s="111">
        <f>'木材明細(当初修景）'!$J$169</f>
        <v>0</v>
      </c>
      <c r="G108" s="252"/>
      <c r="H108" s="111">
        <f>'木材明細(当初修景）'!$L$169</f>
        <v>0</v>
      </c>
      <c r="I108" s="252"/>
      <c r="J108" s="663">
        <f>'木材明細(変更修景）'!$J$169</f>
        <v>0</v>
      </c>
      <c r="K108" s="252"/>
      <c r="L108" s="111">
        <f>'木材明細(変更修景）'!$L$169</f>
        <v>0</v>
      </c>
      <c r="M108" s="252"/>
      <c r="N108" s="111">
        <f>'木材明細(実績修景）'!$J$169</f>
        <v>0</v>
      </c>
      <c r="O108" s="252"/>
      <c r="P108" s="111">
        <f>'木材明細(実績修景）'!$L$169</f>
        <v>0</v>
      </c>
      <c r="Q108" s="410" t="s">
        <v>230</v>
      </c>
      <c r="R108" s="136">
        <f t="shared" si="43"/>
        <v>0</v>
      </c>
      <c r="S108" s="137"/>
    </row>
    <row r="109" spans="1:19" ht="26.25" customHeight="1">
      <c r="A109" s="110" t="s">
        <v>198</v>
      </c>
      <c r="B109" s="110"/>
      <c r="C109" s="111" t="s">
        <v>139</v>
      </c>
      <c r="D109" s="126"/>
      <c r="E109" s="252"/>
      <c r="F109" s="111">
        <f>'木材明細(当初修景）'!$J$170</f>
        <v>0</v>
      </c>
      <c r="G109" s="252"/>
      <c r="H109" s="111">
        <f>'木材明細(当初修景）'!$L$170</f>
        <v>0</v>
      </c>
      <c r="I109" s="252"/>
      <c r="J109" s="111">
        <f>'木材明細(変更修景）'!$J$170</f>
        <v>0</v>
      </c>
      <c r="K109" s="252"/>
      <c r="L109" s="111">
        <f>'木材明細(変更修景）'!$L$170</f>
        <v>0</v>
      </c>
      <c r="M109" s="252"/>
      <c r="N109" s="111">
        <f>'木材明細(実績修景）'!$J$170</f>
        <v>0</v>
      </c>
      <c r="O109" s="252"/>
      <c r="P109" s="111">
        <f>'木材明細(実績修景）'!$L$170</f>
        <v>0</v>
      </c>
      <c r="Q109" s="410" t="s">
        <v>230</v>
      </c>
      <c r="R109" s="136">
        <f t="shared" si="43"/>
        <v>0</v>
      </c>
      <c r="S109" s="137"/>
    </row>
    <row r="110" spans="1:19" ht="26.25" customHeight="1">
      <c r="A110" s="110" t="s">
        <v>199</v>
      </c>
      <c r="B110" s="110"/>
      <c r="C110" s="111" t="s">
        <v>142</v>
      </c>
      <c r="D110" s="126"/>
      <c r="E110" s="252"/>
      <c r="F110" s="350">
        <f>ROUNDDOWN(D110*E110,0)</f>
        <v>0</v>
      </c>
      <c r="G110" s="351"/>
      <c r="H110" s="350">
        <f>ROUNDDOWN(G110*$R110,0)</f>
        <v>0</v>
      </c>
      <c r="I110" s="252"/>
      <c r="J110" s="350">
        <f>ROUNDDOWN($D110*I110,0)</f>
        <v>0</v>
      </c>
      <c r="K110" s="351"/>
      <c r="L110" s="350">
        <f>ROUNDDOWN(K110*$R110,0)</f>
        <v>0</v>
      </c>
      <c r="M110" s="252"/>
      <c r="N110" s="350">
        <f>ROUNDDOWN(D110*M110,0)</f>
        <v>0</v>
      </c>
      <c r="O110" s="351"/>
      <c r="P110" s="350">
        <f>ROUNDDOWN(O110*$R110,0)</f>
        <v>0</v>
      </c>
      <c r="Q110" s="410"/>
      <c r="R110" s="136">
        <f t="shared" si="43"/>
        <v>0</v>
      </c>
      <c r="S110" s="137"/>
    </row>
    <row r="111" spans="1:19" ht="26.25" customHeight="1">
      <c r="A111" s="110" t="s">
        <v>327</v>
      </c>
      <c r="B111" s="110"/>
      <c r="C111" s="111"/>
      <c r="D111" s="111"/>
      <c r="E111" s="112"/>
      <c r="F111" s="111"/>
      <c r="G111" s="112"/>
      <c r="H111" s="111"/>
      <c r="I111" s="112"/>
      <c r="J111" s="111"/>
      <c r="K111" s="112"/>
      <c r="L111" s="111"/>
      <c r="M111" s="112"/>
      <c r="N111" s="111"/>
      <c r="O111" s="112"/>
      <c r="P111" s="111"/>
      <c r="Q111" s="410"/>
      <c r="R111" s="136">
        <f t="shared" si="43"/>
        <v>0</v>
      </c>
      <c r="S111" s="137"/>
    </row>
    <row r="112" spans="1:19" ht="26.25" customHeight="1">
      <c r="A112" s="110" t="s">
        <v>196</v>
      </c>
      <c r="B112" s="110"/>
      <c r="C112" s="111" t="s">
        <v>139</v>
      </c>
      <c r="D112" s="126"/>
      <c r="E112" s="252"/>
      <c r="F112" s="111">
        <f>'木材明細(当初修景）'!$U$166</f>
        <v>0</v>
      </c>
      <c r="G112" s="252"/>
      <c r="H112" s="111">
        <f>'木材明細(当初修景）'!$V$166</f>
        <v>0</v>
      </c>
      <c r="I112" s="252"/>
      <c r="J112" s="111">
        <f>'木材明細(変更修景）'!$U$166</f>
        <v>0</v>
      </c>
      <c r="K112" s="252"/>
      <c r="L112" s="111">
        <f>'木材明細(変更修景）'!$V$166</f>
        <v>0</v>
      </c>
      <c r="M112" s="252"/>
      <c r="N112" s="111">
        <f>'木材明細(実績修景）'!$U$166</f>
        <v>0</v>
      </c>
      <c r="O112" s="252"/>
      <c r="P112" s="111">
        <f>'木材明細(実績修景）'!$V$166</f>
        <v>0</v>
      </c>
      <c r="Q112" s="410" t="s">
        <v>230</v>
      </c>
      <c r="R112" s="136">
        <f t="shared" si="43"/>
        <v>0</v>
      </c>
      <c r="S112" s="137"/>
    </row>
    <row r="113" spans="1:19" ht="26.25" customHeight="1">
      <c r="A113" s="110" t="s">
        <v>197</v>
      </c>
      <c r="B113" s="110"/>
      <c r="C113" s="111" t="s">
        <v>139</v>
      </c>
      <c r="D113" s="126"/>
      <c r="E113" s="252"/>
      <c r="F113" s="111">
        <f>'木材明細(当初修景）'!$J$171</f>
        <v>0</v>
      </c>
      <c r="G113" s="252"/>
      <c r="H113" s="111">
        <f>'木材明細(当初修景）'!$L$171</f>
        <v>0</v>
      </c>
      <c r="I113" s="252"/>
      <c r="J113" s="111">
        <f>'木材明細(変更修景）'!$J$171</f>
        <v>0</v>
      </c>
      <c r="K113" s="252"/>
      <c r="L113" s="111">
        <f>'木材明細(変更修景）'!$L$171</f>
        <v>0</v>
      </c>
      <c r="M113" s="252"/>
      <c r="N113" s="111">
        <f>'木材明細(実績修景）'!$J$171</f>
        <v>0</v>
      </c>
      <c r="O113" s="252"/>
      <c r="P113" s="111">
        <f>'木材明細(実績修景）'!$L$171</f>
        <v>0</v>
      </c>
      <c r="Q113" s="410" t="s">
        <v>230</v>
      </c>
      <c r="R113" s="136">
        <f t="shared" si="43"/>
        <v>0</v>
      </c>
      <c r="S113" s="137"/>
    </row>
    <row r="114" spans="1:19" ht="26.25" customHeight="1">
      <c r="A114" s="110" t="s">
        <v>198</v>
      </c>
      <c r="B114" s="110"/>
      <c r="C114" s="111" t="s">
        <v>139</v>
      </c>
      <c r="D114" s="126"/>
      <c r="E114" s="252"/>
      <c r="F114" s="111">
        <f>'木材明細(当初修景）'!$J$172</f>
        <v>0</v>
      </c>
      <c r="G114" s="252"/>
      <c r="H114" s="111">
        <f>'木材明細(当初修景）'!$L$172</f>
        <v>0</v>
      </c>
      <c r="I114" s="252"/>
      <c r="J114" s="111">
        <f>'木材明細(変更修景）'!$J$172</f>
        <v>0</v>
      </c>
      <c r="K114" s="252"/>
      <c r="L114" s="111">
        <f>'木材明細(変更修景）'!$L$172</f>
        <v>0</v>
      </c>
      <c r="M114" s="252"/>
      <c r="N114" s="111">
        <f>'木材明細(実績修景）'!$J$172</f>
        <v>0</v>
      </c>
      <c r="O114" s="252"/>
      <c r="P114" s="111">
        <f>'木材明細(実績修景）'!$L$172</f>
        <v>0</v>
      </c>
      <c r="Q114" s="410" t="s">
        <v>230</v>
      </c>
      <c r="R114" s="136">
        <f t="shared" si="43"/>
        <v>0</v>
      </c>
      <c r="S114" s="137"/>
    </row>
    <row r="115" spans="1:19" ht="26.25" customHeight="1">
      <c r="A115" s="110" t="s">
        <v>200</v>
      </c>
      <c r="B115" s="110"/>
      <c r="C115" s="111" t="s">
        <v>398</v>
      </c>
      <c r="D115" s="126"/>
      <c r="E115" s="252"/>
      <c r="F115" s="111">
        <f t="shared" ref="F115:F127" si="56">ROUNDDOWN(D115*E115,0)</f>
        <v>0</v>
      </c>
      <c r="G115" s="252"/>
      <c r="H115" s="111">
        <f t="shared" ref="H115:H127" si="57">ROUNDDOWN(G115*$R115,0)</f>
        <v>0</v>
      </c>
      <c r="I115" s="252"/>
      <c r="J115" s="350">
        <f>ROUNDDOWN($D115*I115,0)</f>
        <v>0</v>
      </c>
      <c r="K115" s="252"/>
      <c r="L115" s="350">
        <f>ROUNDDOWN(K115*$R115,0)</f>
        <v>0</v>
      </c>
      <c r="M115" s="252"/>
      <c r="N115" s="350">
        <f>ROUNDDOWN(D115*M115,0)</f>
        <v>0</v>
      </c>
      <c r="O115" s="252"/>
      <c r="P115" s="350">
        <f>ROUNDDOWN(O115*$R115,0)</f>
        <v>0</v>
      </c>
      <c r="Q115" s="254"/>
      <c r="R115" s="136">
        <f t="shared" si="43"/>
        <v>0</v>
      </c>
      <c r="S115" s="137"/>
    </row>
    <row r="116" spans="1:19" ht="26.25" customHeight="1">
      <c r="A116" s="110"/>
      <c r="B116" s="110"/>
      <c r="C116" s="593" t="s">
        <v>398</v>
      </c>
      <c r="D116" s="594"/>
      <c r="E116" s="252"/>
      <c r="F116" s="593">
        <f t="shared" si="56"/>
        <v>0</v>
      </c>
      <c r="G116" s="252"/>
      <c r="H116" s="593">
        <f t="shared" si="57"/>
        <v>0</v>
      </c>
      <c r="I116" s="252"/>
      <c r="J116" s="593"/>
      <c r="K116" s="252"/>
      <c r="L116" s="593"/>
      <c r="M116" s="252"/>
      <c r="N116" s="593"/>
      <c r="O116" s="252"/>
      <c r="P116" s="593"/>
      <c r="Q116" s="254"/>
      <c r="R116" s="136">
        <f t="shared" si="43"/>
        <v>0</v>
      </c>
      <c r="S116" s="137"/>
    </row>
    <row r="117" spans="1:19" ht="26.25" customHeight="1">
      <c r="A117" s="110" t="s">
        <v>809</v>
      </c>
      <c r="B117" s="110"/>
      <c r="C117" s="593" t="s">
        <v>398</v>
      </c>
      <c r="D117" s="594"/>
      <c r="E117" s="252"/>
      <c r="F117" s="593">
        <f t="shared" si="56"/>
        <v>0</v>
      </c>
      <c r="G117" s="252"/>
      <c r="H117" s="593">
        <f t="shared" si="57"/>
        <v>0</v>
      </c>
      <c r="I117" s="252"/>
      <c r="J117" s="593">
        <f t="shared" ref="J117" si="58">ROUNDDOWN(D117*I117,0)</f>
        <v>0</v>
      </c>
      <c r="K117" s="252"/>
      <c r="L117" s="593">
        <f t="shared" ref="L117" si="59">ROUNDDOWN(K117*$R117,0)</f>
        <v>0</v>
      </c>
      <c r="M117" s="252"/>
      <c r="N117" s="593"/>
      <c r="O117" s="252"/>
      <c r="P117" s="593"/>
      <c r="Q117" s="254"/>
      <c r="R117" s="136">
        <f t="shared" si="43"/>
        <v>0</v>
      </c>
      <c r="S117" s="137"/>
    </row>
    <row r="118" spans="1:19" ht="26.25" customHeight="1">
      <c r="A118" s="110"/>
      <c r="B118" s="110"/>
      <c r="C118" s="593" t="s">
        <v>398</v>
      </c>
      <c r="D118" s="594"/>
      <c r="E118" s="252"/>
      <c r="F118" s="593">
        <f t="shared" si="56"/>
        <v>0</v>
      </c>
      <c r="G118" s="252"/>
      <c r="H118" s="593">
        <f t="shared" si="57"/>
        <v>0</v>
      </c>
      <c r="I118" s="252"/>
      <c r="J118" s="593"/>
      <c r="K118" s="252"/>
      <c r="L118" s="593"/>
      <c r="M118" s="252"/>
      <c r="N118" s="593"/>
      <c r="O118" s="252"/>
      <c r="P118" s="593"/>
      <c r="Q118" s="254"/>
      <c r="R118" s="136">
        <f t="shared" si="43"/>
        <v>0</v>
      </c>
      <c r="S118" s="137"/>
    </row>
    <row r="119" spans="1:19" ht="26.25" customHeight="1">
      <c r="A119" s="110"/>
      <c r="B119" s="110"/>
      <c r="C119" s="593" t="s">
        <v>398</v>
      </c>
      <c r="D119" s="594"/>
      <c r="E119" s="252"/>
      <c r="F119" s="593">
        <f t="shared" si="56"/>
        <v>0</v>
      </c>
      <c r="G119" s="252"/>
      <c r="H119" s="593">
        <f t="shared" si="57"/>
        <v>0</v>
      </c>
      <c r="I119" s="252"/>
      <c r="J119" s="593"/>
      <c r="K119" s="252"/>
      <c r="L119" s="593"/>
      <c r="M119" s="252"/>
      <c r="N119" s="593"/>
      <c r="O119" s="252"/>
      <c r="P119" s="593"/>
      <c r="Q119" s="254"/>
      <c r="R119" s="136">
        <f t="shared" si="43"/>
        <v>0</v>
      </c>
      <c r="S119" s="137"/>
    </row>
    <row r="120" spans="1:19" ht="26.25" customHeight="1">
      <c r="A120" s="110"/>
      <c r="B120" s="110"/>
      <c r="C120" s="593" t="s">
        <v>398</v>
      </c>
      <c r="D120" s="594"/>
      <c r="E120" s="252"/>
      <c r="F120" s="593">
        <f t="shared" si="56"/>
        <v>0</v>
      </c>
      <c r="G120" s="252"/>
      <c r="H120" s="593">
        <f t="shared" si="57"/>
        <v>0</v>
      </c>
      <c r="I120" s="252"/>
      <c r="J120" s="593"/>
      <c r="K120" s="252"/>
      <c r="L120" s="593"/>
      <c r="M120" s="252"/>
      <c r="N120" s="593"/>
      <c r="O120" s="252"/>
      <c r="P120" s="593"/>
      <c r="Q120" s="254"/>
      <c r="R120" s="136">
        <f t="shared" si="43"/>
        <v>0</v>
      </c>
      <c r="S120" s="137"/>
    </row>
    <row r="121" spans="1:19" ht="26.25" customHeight="1">
      <c r="A121" s="110"/>
      <c r="B121" s="110"/>
      <c r="C121" s="593" t="s">
        <v>398</v>
      </c>
      <c r="D121" s="594"/>
      <c r="E121" s="252"/>
      <c r="F121" s="593">
        <f t="shared" si="56"/>
        <v>0</v>
      </c>
      <c r="G121" s="252"/>
      <c r="H121" s="593">
        <f t="shared" si="57"/>
        <v>0</v>
      </c>
      <c r="I121" s="252"/>
      <c r="J121" s="593"/>
      <c r="K121" s="252"/>
      <c r="L121" s="593"/>
      <c r="M121" s="252"/>
      <c r="N121" s="593"/>
      <c r="O121" s="252"/>
      <c r="P121" s="593"/>
      <c r="Q121" s="254"/>
      <c r="R121" s="136">
        <f t="shared" ref="R121:R126" si="60">IF(S121="",D121,IF(S121&gt;D121,D121,S121))</f>
        <v>0</v>
      </c>
      <c r="S121" s="137"/>
    </row>
    <row r="122" spans="1:19" ht="26.25" customHeight="1">
      <c r="A122" s="110"/>
      <c r="B122" s="110"/>
      <c r="C122" s="593" t="s">
        <v>398</v>
      </c>
      <c r="D122" s="594"/>
      <c r="E122" s="252"/>
      <c r="F122" s="593">
        <f t="shared" si="56"/>
        <v>0</v>
      </c>
      <c r="G122" s="252"/>
      <c r="H122" s="593">
        <f t="shared" si="57"/>
        <v>0</v>
      </c>
      <c r="I122" s="252"/>
      <c r="J122" s="593"/>
      <c r="K122" s="252"/>
      <c r="L122" s="593"/>
      <c r="M122" s="252"/>
      <c r="N122" s="593"/>
      <c r="O122" s="252"/>
      <c r="P122" s="593"/>
      <c r="Q122" s="254"/>
      <c r="R122" s="136">
        <f t="shared" si="60"/>
        <v>0</v>
      </c>
      <c r="S122" s="137"/>
    </row>
    <row r="123" spans="1:19" ht="26.25" customHeight="1">
      <c r="A123" s="110"/>
      <c r="B123" s="110"/>
      <c r="C123" s="593" t="s">
        <v>398</v>
      </c>
      <c r="D123" s="594"/>
      <c r="E123" s="252"/>
      <c r="F123" s="593">
        <f t="shared" si="56"/>
        <v>0</v>
      </c>
      <c r="G123" s="252"/>
      <c r="H123" s="593">
        <f t="shared" si="57"/>
        <v>0</v>
      </c>
      <c r="I123" s="252"/>
      <c r="J123" s="593"/>
      <c r="K123" s="252"/>
      <c r="L123" s="593"/>
      <c r="M123" s="252"/>
      <c r="N123" s="593"/>
      <c r="O123" s="252"/>
      <c r="P123" s="593"/>
      <c r="Q123" s="254"/>
      <c r="R123" s="136">
        <f t="shared" si="60"/>
        <v>0</v>
      </c>
      <c r="S123" s="137"/>
    </row>
    <row r="124" spans="1:19" ht="26.25" customHeight="1">
      <c r="A124" s="110"/>
      <c r="B124" s="110"/>
      <c r="C124" s="593" t="s">
        <v>398</v>
      </c>
      <c r="D124" s="594"/>
      <c r="E124" s="252"/>
      <c r="F124" s="593">
        <f t="shared" si="56"/>
        <v>0</v>
      </c>
      <c r="G124" s="252"/>
      <c r="H124" s="593">
        <f t="shared" si="57"/>
        <v>0</v>
      </c>
      <c r="I124" s="252"/>
      <c r="J124" s="593"/>
      <c r="K124" s="252"/>
      <c r="L124" s="593"/>
      <c r="M124" s="252"/>
      <c r="N124" s="593"/>
      <c r="O124" s="252"/>
      <c r="P124" s="593"/>
      <c r="Q124" s="254"/>
      <c r="R124" s="136">
        <f t="shared" si="60"/>
        <v>0</v>
      </c>
      <c r="S124" s="137"/>
    </row>
    <row r="125" spans="1:19" ht="26.25" customHeight="1">
      <c r="A125" s="110"/>
      <c r="B125" s="110"/>
      <c r="C125" s="593" t="s">
        <v>398</v>
      </c>
      <c r="D125" s="594"/>
      <c r="E125" s="252"/>
      <c r="F125" s="593">
        <f t="shared" si="56"/>
        <v>0</v>
      </c>
      <c r="G125" s="252"/>
      <c r="H125" s="593">
        <f t="shared" si="57"/>
        <v>0</v>
      </c>
      <c r="I125" s="252"/>
      <c r="J125" s="593"/>
      <c r="K125" s="252"/>
      <c r="L125" s="593"/>
      <c r="M125" s="252"/>
      <c r="N125" s="593"/>
      <c r="O125" s="252"/>
      <c r="P125" s="593"/>
      <c r="Q125" s="254"/>
      <c r="R125" s="136">
        <f t="shared" si="60"/>
        <v>0</v>
      </c>
      <c r="S125" s="137"/>
    </row>
    <row r="126" spans="1:19" ht="26.25" customHeight="1">
      <c r="A126" s="110"/>
      <c r="B126" s="110"/>
      <c r="C126" s="593" t="s">
        <v>398</v>
      </c>
      <c r="D126" s="594"/>
      <c r="E126" s="252"/>
      <c r="F126" s="593">
        <f t="shared" si="56"/>
        <v>0</v>
      </c>
      <c r="G126" s="252"/>
      <c r="H126" s="593">
        <f t="shared" si="57"/>
        <v>0</v>
      </c>
      <c r="I126" s="252"/>
      <c r="J126" s="593"/>
      <c r="K126" s="252"/>
      <c r="L126" s="593"/>
      <c r="M126" s="252"/>
      <c r="N126" s="593"/>
      <c r="O126" s="252"/>
      <c r="P126" s="593"/>
      <c r="Q126" s="254"/>
      <c r="R126" s="136">
        <f t="shared" si="60"/>
        <v>0</v>
      </c>
      <c r="S126" s="137"/>
    </row>
    <row r="127" spans="1:19" ht="26.25" customHeight="1">
      <c r="A127" s="110"/>
      <c r="B127" s="110"/>
      <c r="C127" s="593" t="s">
        <v>398</v>
      </c>
      <c r="D127" s="594"/>
      <c r="E127" s="252"/>
      <c r="F127" s="593">
        <f t="shared" si="56"/>
        <v>0</v>
      </c>
      <c r="G127" s="252"/>
      <c r="H127" s="593">
        <f t="shared" si="57"/>
        <v>0</v>
      </c>
      <c r="I127" s="252"/>
      <c r="J127" s="593"/>
      <c r="K127" s="252"/>
      <c r="L127" s="593"/>
      <c r="M127" s="252"/>
      <c r="N127" s="593"/>
      <c r="O127" s="252"/>
      <c r="P127" s="593"/>
      <c r="Q127" s="254"/>
      <c r="R127" s="136">
        <f t="shared" si="43"/>
        <v>0</v>
      </c>
      <c r="S127" s="137"/>
    </row>
    <row r="128" spans="1:19" ht="26.25" customHeight="1">
      <c r="A128" s="897" t="s">
        <v>140</v>
      </c>
      <c r="B128" s="897"/>
      <c r="C128" s="897"/>
      <c r="D128" s="897"/>
      <c r="E128" s="112"/>
      <c r="F128" s="111">
        <f>SUM(F81:F127)</f>
        <v>0</v>
      </c>
      <c r="G128" s="111"/>
      <c r="H128" s="111">
        <f>SUM(H107:H127)</f>
        <v>0</v>
      </c>
      <c r="I128" s="112"/>
      <c r="J128" s="111">
        <f>SUM(J81:J127)</f>
        <v>0</v>
      </c>
      <c r="K128" s="111"/>
      <c r="L128" s="111">
        <f>SUM(L107:L127)</f>
        <v>0</v>
      </c>
      <c r="M128" s="112"/>
      <c r="N128" s="111">
        <f>SUM(N81:N115)</f>
        <v>0</v>
      </c>
      <c r="O128" s="111"/>
      <c r="P128" s="347">
        <f>SUM(P107:P115)</f>
        <v>0</v>
      </c>
      <c r="Q128" s="138"/>
      <c r="R128" s="136">
        <f>IF(S128="",D128,IF(S128&gt;D128,D128,S128))</f>
        <v>0</v>
      </c>
      <c r="S128" s="137"/>
    </row>
    <row r="129" spans="1:19" ht="26.25" customHeight="1">
      <c r="A129" s="109" t="s">
        <v>359</v>
      </c>
      <c r="B129" s="110"/>
      <c r="C129" s="111"/>
      <c r="D129" s="111"/>
      <c r="E129" s="112"/>
      <c r="F129" s="111"/>
      <c r="G129" s="111"/>
      <c r="H129" s="111"/>
      <c r="I129" s="112"/>
      <c r="J129" s="111"/>
      <c r="K129" s="111"/>
      <c r="L129" s="111"/>
      <c r="M129" s="112"/>
      <c r="N129" s="111"/>
      <c r="O129" s="111"/>
      <c r="P129" s="111"/>
      <c r="Q129" s="113"/>
      <c r="R129" s="136"/>
      <c r="S129" s="137"/>
    </row>
    <row r="130" spans="1:19" ht="26.25" customHeight="1">
      <c r="A130" s="110" t="s">
        <v>201</v>
      </c>
      <c r="B130" s="110"/>
      <c r="C130" s="111" t="s">
        <v>142</v>
      </c>
      <c r="D130" s="126"/>
      <c r="E130" s="252"/>
      <c r="F130" s="111">
        <f t="shared" ref="F130:F139" si="61">ROUNDDOWN(D130*E130,0)</f>
        <v>0</v>
      </c>
      <c r="G130" s="126"/>
      <c r="H130" s="111">
        <f t="shared" ref="H130:H139" si="62">ROUNDDOWN(G130*$R130,0)</f>
        <v>0</v>
      </c>
      <c r="I130" s="252"/>
      <c r="J130" s="111">
        <f>ROUNDDOWN($D130*I130,0)</f>
        <v>0</v>
      </c>
      <c r="K130" s="126"/>
      <c r="L130" s="111">
        <f>ROUNDDOWN(K130*$R130,0)</f>
        <v>0</v>
      </c>
      <c r="M130" s="252"/>
      <c r="N130" s="111">
        <f>ROUNDDOWN(D130*M130,0)</f>
        <v>0</v>
      </c>
      <c r="O130" s="126"/>
      <c r="P130" s="111">
        <f>ROUNDDOWN(O130*$R130,0)</f>
        <v>0</v>
      </c>
      <c r="Q130" s="253"/>
      <c r="R130" s="136">
        <f t="shared" ref="R130:R139" si="63">IF(S130="",D130,IF(S130&gt;D130,D130,S130))</f>
        <v>0</v>
      </c>
      <c r="S130" s="137"/>
    </row>
    <row r="131" spans="1:19" ht="26.25" customHeight="1">
      <c r="A131" s="110" t="s">
        <v>202</v>
      </c>
      <c r="B131" s="110" t="s">
        <v>231</v>
      </c>
      <c r="C131" s="111" t="s">
        <v>142</v>
      </c>
      <c r="D131" s="126"/>
      <c r="E131" s="252"/>
      <c r="F131" s="111">
        <f t="shared" si="61"/>
        <v>0</v>
      </c>
      <c r="G131" s="252"/>
      <c r="H131" s="111">
        <f t="shared" si="62"/>
        <v>0</v>
      </c>
      <c r="I131" s="252"/>
      <c r="J131" s="111">
        <f t="shared" ref="J131:J139" si="64">ROUNDDOWN($D131*I131,0)</f>
        <v>0</v>
      </c>
      <c r="K131" s="252"/>
      <c r="L131" s="111">
        <f t="shared" ref="L131:L139" si="65">ROUNDDOWN(K131*$R131,0)</f>
        <v>0</v>
      </c>
      <c r="M131" s="252"/>
      <c r="N131" s="111">
        <f t="shared" ref="N131:N137" si="66">ROUNDDOWN(D131*M131,0)</f>
        <v>0</v>
      </c>
      <c r="O131" s="252"/>
      <c r="P131" s="111">
        <f t="shared" ref="P131:P139" si="67">ROUNDDOWN(O131*$R131,0)</f>
        <v>0</v>
      </c>
      <c r="Q131" s="253"/>
      <c r="R131" s="136">
        <f t="shared" si="63"/>
        <v>0</v>
      </c>
      <c r="S131" s="137"/>
    </row>
    <row r="132" spans="1:19" ht="26.25" customHeight="1">
      <c r="A132" s="110" t="s">
        <v>927</v>
      </c>
      <c r="B132" s="598" t="s">
        <v>910</v>
      </c>
      <c r="C132" s="111" t="s">
        <v>142</v>
      </c>
      <c r="D132" s="126"/>
      <c r="E132" s="252"/>
      <c r="F132" s="111">
        <f t="shared" si="61"/>
        <v>0</v>
      </c>
      <c r="G132" s="252"/>
      <c r="H132" s="111">
        <f t="shared" si="62"/>
        <v>0</v>
      </c>
      <c r="I132" s="252"/>
      <c r="J132" s="111">
        <f t="shared" si="64"/>
        <v>0</v>
      </c>
      <c r="K132" s="252"/>
      <c r="L132" s="111">
        <f t="shared" si="65"/>
        <v>0</v>
      </c>
      <c r="M132" s="252"/>
      <c r="N132" s="111">
        <f t="shared" si="66"/>
        <v>0</v>
      </c>
      <c r="O132" s="252"/>
      <c r="P132" s="111">
        <f t="shared" si="67"/>
        <v>0</v>
      </c>
      <c r="Q132" s="253"/>
      <c r="R132" s="136">
        <f t="shared" si="63"/>
        <v>0</v>
      </c>
      <c r="S132" s="137"/>
    </row>
    <row r="133" spans="1:19" ht="26.25" customHeight="1">
      <c r="A133" s="110" t="s">
        <v>683</v>
      </c>
      <c r="B133" s="598"/>
      <c r="C133" s="111" t="s">
        <v>139</v>
      </c>
      <c r="D133" s="688"/>
      <c r="E133" s="252"/>
      <c r="F133" s="111">
        <f t="shared" si="61"/>
        <v>0</v>
      </c>
      <c r="G133" s="252"/>
      <c r="H133" s="111">
        <f t="shared" si="62"/>
        <v>0</v>
      </c>
      <c r="I133" s="252"/>
      <c r="J133" s="111">
        <f t="shared" si="64"/>
        <v>0</v>
      </c>
      <c r="K133" s="252"/>
      <c r="L133" s="111">
        <f t="shared" si="65"/>
        <v>0</v>
      </c>
      <c r="M133" s="252"/>
      <c r="N133" s="111">
        <f t="shared" si="66"/>
        <v>0</v>
      </c>
      <c r="O133" s="252"/>
      <c r="P133" s="111">
        <f t="shared" si="67"/>
        <v>0</v>
      </c>
      <c r="Q133" s="253"/>
      <c r="R133" s="136">
        <f t="shared" si="63"/>
        <v>0</v>
      </c>
      <c r="S133" s="137"/>
    </row>
    <row r="134" spans="1:19" ht="26.25" customHeight="1">
      <c r="A134" s="110" t="s">
        <v>935</v>
      </c>
      <c r="B134" s="110" t="s">
        <v>936</v>
      </c>
      <c r="C134" s="111" t="s">
        <v>903</v>
      </c>
      <c r="D134" s="688"/>
      <c r="E134" s="252"/>
      <c r="F134" s="111">
        <f t="shared" si="61"/>
        <v>0</v>
      </c>
      <c r="G134" s="252"/>
      <c r="H134" s="111">
        <f t="shared" si="62"/>
        <v>0</v>
      </c>
      <c r="I134" s="252"/>
      <c r="J134" s="111">
        <f t="shared" si="64"/>
        <v>0</v>
      </c>
      <c r="K134" s="252"/>
      <c r="L134" s="111">
        <f t="shared" si="65"/>
        <v>0</v>
      </c>
      <c r="M134" s="252"/>
      <c r="N134" s="111">
        <f t="shared" si="66"/>
        <v>0</v>
      </c>
      <c r="O134" s="252"/>
      <c r="P134" s="111">
        <f t="shared" si="67"/>
        <v>0</v>
      </c>
      <c r="Q134" s="253"/>
      <c r="R134" s="136">
        <f t="shared" si="63"/>
        <v>0</v>
      </c>
      <c r="S134" s="137"/>
    </row>
    <row r="135" spans="1:19" ht="26.25" customHeight="1">
      <c r="A135" s="110" t="s">
        <v>934</v>
      </c>
      <c r="B135" s="598" t="s">
        <v>937</v>
      </c>
      <c r="C135" s="111" t="s">
        <v>139</v>
      </c>
      <c r="D135" s="688"/>
      <c r="E135" s="252"/>
      <c r="F135" s="111">
        <f t="shared" si="61"/>
        <v>0</v>
      </c>
      <c r="G135" s="252"/>
      <c r="H135" s="111">
        <f t="shared" si="62"/>
        <v>0</v>
      </c>
      <c r="I135" s="252"/>
      <c r="J135" s="111">
        <f t="shared" si="64"/>
        <v>0</v>
      </c>
      <c r="K135" s="252"/>
      <c r="L135" s="111">
        <f t="shared" si="65"/>
        <v>0</v>
      </c>
      <c r="M135" s="252"/>
      <c r="N135" s="111">
        <f t="shared" si="66"/>
        <v>0</v>
      </c>
      <c r="O135" s="252"/>
      <c r="P135" s="111">
        <f t="shared" si="67"/>
        <v>0</v>
      </c>
      <c r="Q135" s="253"/>
      <c r="R135" s="136">
        <f t="shared" si="63"/>
        <v>0</v>
      </c>
      <c r="S135" s="137"/>
    </row>
    <row r="136" spans="1:19" ht="26.25" customHeight="1">
      <c r="A136" s="110" t="s">
        <v>208</v>
      </c>
      <c r="B136" s="110" t="s">
        <v>235</v>
      </c>
      <c r="C136" s="111" t="s">
        <v>205</v>
      </c>
      <c r="D136" s="126"/>
      <c r="E136" s="252"/>
      <c r="F136" s="111">
        <f t="shared" si="61"/>
        <v>0</v>
      </c>
      <c r="G136" s="252"/>
      <c r="H136" s="111">
        <f t="shared" si="62"/>
        <v>0</v>
      </c>
      <c r="I136" s="252"/>
      <c r="J136" s="111">
        <f t="shared" si="64"/>
        <v>0</v>
      </c>
      <c r="K136" s="252"/>
      <c r="L136" s="111">
        <f t="shared" si="65"/>
        <v>0</v>
      </c>
      <c r="M136" s="252"/>
      <c r="N136" s="111">
        <f t="shared" si="66"/>
        <v>0</v>
      </c>
      <c r="O136" s="252"/>
      <c r="P136" s="111">
        <f t="shared" si="67"/>
        <v>0</v>
      </c>
      <c r="Q136" s="253"/>
      <c r="R136" s="136">
        <f t="shared" si="63"/>
        <v>0</v>
      </c>
      <c r="S136" s="137"/>
    </row>
    <row r="137" spans="1:19" ht="26.25" customHeight="1">
      <c r="A137" s="110" t="s">
        <v>209</v>
      </c>
      <c r="B137" s="110"/>
      <c r="C137" s="111" t="s">
        <v>205</v>
      </c>
      <c r="D137" s="126"/>
      <c r="E137" s="252"/>
      <c r="F137" s="111">
        <f t="shared" si="61"/>
        <v>0</v>
      </c>
      <c r="G137" s="252"/>
      <c r="H137" s="111">
        <f t="shared" si="62"/>
        <v>0</v>
      </c>
      <c r="I137" s="252"/>
      <c r="J137" s="111">
        <f t="shared" si="64"/>
        <v>0</v>
      </c>
      <c r="K137" s="252"/>
      <c r="L137" s="111">
        <f t="shared" si="65"/>
        <v>0</v>
      </c>
      <c r="M137" s="252"/>
      <c r="N137" s="111">
        <f t="shared" si="66"/>
        <v>0</v>
      </c>
      <c r="O137" s="252"/>
      <c r="P137" s="111">
        <f t="shared" si="67"/>
        <v>0</v>
      </c>
      <c r="Q137" s="253"/>
      <c r="R137" s="136">
        <f t="shared" si="63"/>
        <v>0</v>
      </c>
      <c r="S137" s="137"/>
    </row>
    <row r="138" spans="1:19" ht="26.25" customHeight="1">
      <c r="A138" s="110" t="s">
        <v>211</v>
      </c>
      <c r="B138" s="110"/>
      <c r="C138" s="111" t="s">
        <v>139</v>
      </c>
      <c r="D138" s="126"/>
      <c r="E138" s="252"/>
      <c r="F138" s="111">
        <f t="shared" si="61"/>
        <v>0</v>
      </c>
      <c r="G138" s="252"/>
      <c r="H138" s="111">
        <f t="shared" si="62"/>
        <v>0</v>
      </c>
      <c r="I138" s="252"/>
      <c r="J138" s="111">
        <f t="shared" si="64"/>
        <v>0</v>
      </c>
      <c r="K138" s="252"/>
      <c r="L138" s="111">
        <f t="shared" si="65"/>
        <v>0</v>
      </c>
      <c r="M138" s="252"/>
      <c r="N138" s="111">
        <f>ROUNDDOWN(L138*M138,0)</f>
        <v>0</v>
      </c>
      <c r="O138" s="252"/>
      <c r="P138" s="111">
        <f t="shared" si="67"/>
        <v>0</v>
      </c>
      <c r="Q138" s="253"/>
      <c r="R138" s="136">
        <f t="shared" si="63"/>
        <v>0</v>
      </c>
      <c r="S138" s="137"/>
    </row>
    <row r="139" spans="1:19" ht="26.25" customHeight="1">
      <c r="A139" s="110" t="s">
        <v>212</v>
      </c>
      <c r="B139" s="110" t="s">
        <v>248</v>
      </c>
      <c r="C139" s="111" t="s">
        <v>399</v>
      </c>
      <c r="D139" s="126"/>
      <c r="E139" s="252"/>
      <c r="F139" s="111">
        <f t="shared" si="61"/>
        <v>0</v>
      </c>
      <c r="G139" s="252"/>
      <c r="H139" s="111">
        <f t="shared" si="62"/>
        <v>0</v>
      </c>
      <c r="I139" s="252"/>
      <c r="J139" s="111">
        <f t="shared" si="64"/>
        <v>0</v>
      </c>
      <c r="K139" s="252"/>
      <c r="L139" s="111">
        <f t="shared" si="65"/>
        <v>0</v>
      </c>
      <c r="M139" s="252"/>
      <c r="N139" s="592">
        <f>ROUNDDOWN(L139*M139,0)</f>
        <v>0</v>
      </c>
      <c r="O139" s="252"/>
      <c r="P139" s="111">
        <f t="shared" si="67"/>
        <v>0</v>
      </c>
      <c r="Q139" s="254"/>
      <c r="R139" s="136">
        <f t="shared" si="63"/>
        <v>0</v>
      </c>
      <c r="S139" s="137"/>
    </row>
    <row r="140" spans="1:19" ht="26.25" customHeight="1">
      <c r="A140" s="897" t="s">
        <v>140</v>
      </c>
      <c r="B140" s="897"/>
      <c r="C140" s="897"/>
      <c r="D140" s="897"/>
      <c r="E140" s="112"/>
      <c r="F140" s="111"/>
      <c r="G140" s="111"/>
      <c r="H140" s="111">
        <f>SUM(H130:H139)</f>
        <v>0</v>
      </c>
      <c r="I140" s="112"/>
      <c r="J140" s="111"/>
      <c r="K140" s="111"/>
      <c r="L140" s="111">
        <f>SUM(L130:L139)</f>
        <v>0</v>
      </c>
      <c r="M140" s="112"/>
      <c r="N140" s="111"/>
      <c r="O140" s="111"/>
      <c r="P140" s="111">
        <f>SUM(P130:P139)</f>
        <v>0</v>
      </c>
      <c r="Q140" s="138"/>
      <c r="R140" s="136">
        <f>IF(S140="",D140,IF(S140&gt;D140,D140,S140))</f>
        <v>0</v>
      </c>
      <c r="S140" s="137"/>
    </row>
    <row r="141" spans="1:19" ht="26.25" customHeight="1">
      <c r="A141" s="110"/>
      <c r="B141" s="110"/>
      <c r="C141" s="111"/>
      <c r="D141" s="126"/>
      <c r="E141" s="252"/>
      <c r="F141" s="111"/>
      <c r="G141" s="126"/>
      <c r="H141" s="111"/>
      <c r="I141" s="252"/>
      <c r="J141" s="111"/>
      <c r="K141" s="126"/>
      <c r="L141" s="111"/>
      <c r="M141" s="252"/>
      <c r="N141" s="111"/>
      <c r="O141" s="126"/>
      <c r="P141" s="111"/>
      <c r="Q141" s="254"/>
      <c r="R141" s="136"/>
      <c r="S141" s="137"/>
    </row>
    <row r="142" spans="1:19" ht="26.25" customHeight="1">
      <c r="A142" s="109" t="s">
        <v>360</v>
      </c>
      <c r="B142" s="110"/>
      <c r="C142" s="111"/>
      <c r="D142" s="111"/>
      <c r="E142" s="112"/>
      <c r="F142" s="111"/>
      <c r="G142" s="111"/>
      <c r="H142" s="111"/>
      <c r="I142" s="112"/>
      <c r="J142" s="111"/>
      <c r="K142" s="111"/>
      <c r="L142" s="111"/>
      <c r="M142" s="112"/>
      <c r="N142" s="111"/>
      <c r="O142" s="111"/>
      <c r="P142" s="111"/>
      <c r="Q142" s="113"/>
      <c r="R142" s="136"/>
      <c r="S142" s="137"/>
    </row>
    <row r="143" spans="1:19" ht="26.25" customHeight="1">
      <c r="A143" s="110" t="s">
        <v>201</v>
      </c>
      <c r="B143" s="110"/>
      <c r="C143" s="111" t="s">
        <v>218</v>
      </c>
      <c r="D143" s="126"/>
      <c r="E143" s="252"/>
      <c r="F143" s="111">
        <f t="shared" ref="F143:F152" si="68">ROUNDDOWN(D143*E143,0)</f>
        <v>0</v>
      </c>
      <c r="G143" s="126"/>
      <c r="H143" s="111">
        <f t="shared" ref="H143:H152" si="69">ROUNDDOWN(G143*$R143,0)</f>
        <v>0</v>
      </c>
      <c r="I143" s="252"/>
      <c r="J143" s="111">
        <f>ROUNDDOWN($D143*I143,0)</f>
        <v>0</v>
      </c>
      <c r="K143" s="126"/>
      <c r="L143" s="111">
        <f>ROUNDDOWN(K143*$R143,0)</f>
        <v>0</v>
      </c>
      <c r="M143" s="252"/>
      <c r="N143" s="111">
        <f>ROUNDDOWN(D143*M143,0)</f>
        <v>0</v>
      </c>
      <c r="O143" s="126"/>
      <c r="P143" s="111">
        <f>ROUNDDOWN(O143*$R143,0)</f>
        <v>0</v>
      </c>
      <c r="Q143" s="253"/>
      <c r="R143" s="136">
        <f t="shared" ref="R143:R152" si="70">IF(S143="",D143,IF(S143&gt;D143,D143,S143))</f>
        <v>0</v>
      </c>
      <c r="S143" s="137"/>
    </row>
    <row r="144" spans="1:19" ht="26.25" customHeight="1">
      <c r="A144" s="110" t="s">
        <v>202</v>
      </c>
      <c r="B144" s="110" t="s">
        <v>231</v>
      </c>
      <c r="C144" s="111" t="s">
        <v>219</v>
      </c>
      <c r="D144" s="126"/>
      <c r="E144" s="252"/>
      <c r="F144" s="111">
        <f t="shared" si="68"/>
        <v>0</v>
      </c>
      <c r="G144" s="252"/>
      <c r="H144" s="111">
        <f t="shared" si="69"/>
        <v>0</v>
      </c>
      <c r="I144" s="252"/>
      <c r="J144" s="111">
        <f t="shared" ref="J144:J152" si="71">ROUNDDOWN($D144*I144,0)</f>
        <v>0</v>
      </c>
      <c r="K144" s="252"/>
      <c r="L144" s="111">
        <f t="shared" ref="L144:L152" si="72">ROUNDDOWN(K144*$R144,0)</f>
        <v>0</v>
      </c>
      <c r="M144" s="252"/>
      <c r="N144" s="111">
        <f t="shared" ref="N144:N150" si="73">ROUNDDOWN(D144*M144,0)</f>
        <v>0</v>
      </c>
      <c r="O144" s="252"/>
      <c r="P144" s="111">
        <f t="shared" ref="P144:P152" si="74">ROUNDDOWN(O144*$R144,0)</f>
        <v>0</v>
      </c>
      <c r="Q144" s="253"/>
      <c r="R144" s="136">
        <f t="shared" si="70"/>
        <v>0</v>
      </c>
      <c r="S144" s="137"/>
    </row>
    <row r="145" spans="1:19" ht="26.25" customHeight="1">
      <c r="A145" s="110" t="s">
        <v>203</v>
      </c>
      <c r="B145" s="110" t="s">
        <v>232</v>
      </c>
      <c r="C145" s="111" t="s">
        <v>181</v>
      </c>
      <c r="D145" s="126"/>
      <c r="E145" s="252"/>
      <c r="F145" s="111">
        <f t="shared" si="68"/>
        <v>0</v>
      </c>
      <c r="G145" s="252"/>
      <c r="H145" s="111">
        <f t="shared" si="69"/>
        <v>0</v>
      </c>
      <c r="I145" s="252"/>
      <c r="J145" s="111">
        <f t="shared" si="71"/>
        <v>0</v>
      </c>
      <c r="K145" s="252"/>
      <c r="L145" s="111">
        <f t="shared" si="72"/>
        <v>0</v>
      </c>
      <c r="M145" s="252"/>
      <c r="N145" s="111">
        <f t="shared" si="73"/>
        <v>0</v>
      </c>
      <c r="O145" s="252"/>
      <c r="P145" s="111">
        <f t="shared" si="74"/>
        <v>0</v>
      </c>
      <c r="Q145" s="253"/>
      <c r="R145" s="136">
        <f t="shared" si="70"/>
        <v>0</v>
      </c>
      <c r="S145" s="137"/>
    </row>
    <row r="146" spans="1:19" ht="26.25" customHeight="1">
      <c r="A146" s="110" t="s">
        <v>204</v>
      </c>
      <c r="B146" s="110" t="s">
        <v>233</v>
      </c>
      <c r="C146" s="111" t="s">
        <v>247</v>
      </c>
      <c r="D146" s="126"/>
      <c r="E146" s="252"/>
      <c r="F146" s="111">
        <f t="shared" si="68"/>
        <v>0</v>
      </c>
      <c r="G146" s="252"/>
      <c r="H146" s="111">
        <f t="shared" si="69"/>
        <v>0</v>
      </c>
      <c r="I146" s="252"/>
      <c r="J146" s="111">
        <f t="shared" si="71"/>
        <v>0</v>
      </c>
      <c r="K146" s="252"/>
      <c r="L146" s="111">
        <f t="shared" si="72"/>
        <v>0</v>
      </c>
      <c r="M146" s="252"/>
      <c r="N146" s="111">
        <f t="shared" si="73"/>
        <v>0</v>
      </c>
      <c r="O146" s="252"/>
      <c r="P146" s="111">
        <f t="shared" si="74"/>
        <v>0</v>
      </c>
      <c r="Q146" s="253"/>
      <c r="R146" s="136">
        <f t="shared" si="70"/>
        <v>0</v>
      </c>
      <c r="S146" s="137"/>
    </row>
    <row r="147" spans="1:19" ht="26.25" customHeight="1">
      <c r="A147" s="110" t="s">
        <v>206</v>
      </c>
      <c r="B147" s="110" t="s">
        <v>234</v>
      </c>
      <c r="C147" s="111" t="s">
        <v>220</v>
      </c>
      <c r="D147" s="126"/>
      <c r="E147" s="252"/>
      <c r="F147" s="111">
        <f t="shared" si="68"/>
        <v>0</v>
      </c>
      <c r="G147" s="252"/>
      <c r="H147" s="111">
        <f t="shared" si="69"/>
        <v>0</v>
      </c>
      <c r="I147" s="252"/>
      <c r="J147" s="111">
        <f t="shared" si="71"/>
        <v>0</v>
      </c>
      <c r="K147" s="252"/>
      <c r="L147" s="111">
        <f t="shared" si="72"/>
        <v>0</v>
      </c>
      <c r="M147" s="252"/>
      <c r="N147" s="111">
        <f t="shared" si="73"/>
        <v>0</v>
      </c>
      <c r="O147" s="252"/>
      <c r="P147" s="111">
        <f t="shared" si="74"/>
        <v>0</v>
      </c>
      <c r="Q147" s="253"/>
      <c r="R147" s="136">
        <f t="shared" si="70"/>
        <v>0</v>
      </c>
      <c r="S147" s="137"/>
    </row>
    <row r="148" spans="1:19" ht="26.25" customHeight="1">
      <c r="A148" s="110" t="s">
        <v>207</v>
      </c>
      <c r="B148" s="110"/>
      <c r="C148" s="111" t="s">
        <v>210</v>
      </c>
      <c r="D148" s="126"/>
      <c r="E148" s="252"/>
      <c r="F148" s="111">
        <f t="shared" si="68"/>
        <v>0</v>
      </c>
      <c r="G148" s="252"/>
      <c r="H148" s="111">
        <f t="shared" si="69"/>
        <v>0</v>
      </c>
      <c r="I148" s="252"/>
      <c r="J148" s="111">
        <f t="shared" si="71"/>
        <v>0</v>
      </c>
      <c r="K148" s="252"/>
      <c r="L148" s="111">
        <f t="shared" si="72"/>
        <v>0</v>
      </c>
      <c r="M148" s="252"/>
      <c r="N148" s="111">
        <f t="shared" si="73"/>
        <v>0</v>
      </c>
      <c r="O148" s="252"/>
      <c r="P148" s="111">
        <f t="shared" si="74"/>
        <v>0</v>
      </c>
      <c r="Q148" s="253"/>
      <c r="R148" s="136">
        <f t="shared" si="70"/>
        <v>0</v>
      </c>
      <c r="S148" s="137"/>
    </row>
    <row r="149" spans="1:19" ht="26.25" customHeight="1">
      <c r="A149" s="110" t="s">
        <v>208</v>
      </c>
      <c r="B149" s="110" t="s">
        <v>235</v>
      </c>
      <c r="C149" s="111" t="s">
        <v>210</v>
      </c>
      <c r="D149" s="126"/>
      <c r="E149" s="252"/>
      <c r="F149" s="111">
        <f t="shared" si="68"/>
        <v>0</v>
      </c>
      <c r="G149" s="252"/>
      <c r="H149" s="111">
        <f t="shared" si="69"/>
        <v>0</v>
      </c>
      <c r="I149" s="252"/>
      <c r="J149" s="111">
        <f t="shared" si="71"/>
        <v>0</v>
      </c>
      <c r="K149" s="252"/>
      <c r="L149" s="111">
        <f t="shared" si="72"/>
        <v>0</v>
      </c>
      <c r="M149" s="252"/>
      <c r="N149" s="111">
        <f t="shared" si="73"/>
        <v>0</v>
      </c>
      <c r="O149" s="252"/>
      <c r="P149" s="111">
        <f t="shared" si="74"/>
        <v>0</v>
      </c>
      <c r="Q149" s="253"/>
      <c r="R149" s="136">
        <f t="shared" si="70"/>
        <v>0</v>
      </c>
      <c r="S149" s="137"/>
    </row>
    <row r="150" spans="1:19" ht="26.25" customHeight="1">
      <c r="A150" s="110" t="s">
        <v>209</v>
      </c>
      <c r="B150" s="110"/>
      <c r="C150" s="111" t="s">
        <v>210</v>
      </c>
      <c r="D150" s="126"/>
      <c r="E150" s="252"/>
      <c r="F150" s="111">
        <f t="shared" si="68"/>
        <v>0</v>
      </c>
      <c r="G150" s="252"/>
      <c r="H150" s="111">
        <f t="shared" si="69"/>
        <v>0</v>
      </c>
      <c r="I150" s="252"/>
      <c r="J150" s="111">
        <f t="shared" si="71"/>
        <v>0</v>
      </c>
      <c r="K150" s="252"/>
      <c r="L150" s="111">
        <f t="shared" si="72"/>
        <v>0</v>
      </c>
      <c r="M150" s="252"/>
      <c r="N150" s="111">
        <f t="shared" si="73"/>
        <v>0</v>
      </c>
      <c r="O150" s="252"/>
      <c r="P150" s="111">
        <f t="shared" si="74"/>
        <v>0</v>
      </c>
      <c r="Q150" s="253"/>
      <c r="R150" s="136">
        <f t="shared" si="70"/>
        <v>0</v>
      </c>
      <c r="S150" s="137"/>
    </row>
    <row r="151" spans="1:19" ht="26.25" customHeight="1">
      <c r="A151" s="110" t="s">
        <v>211</v>
      </c>
      <c r="B151" s="110"/>
      <c r="C151" s="111" t="s">
        <v>139</v>
      </c>
      <c r="D151" s="126"/>
      <c r="E151" s="252"/>
      <c r="F151" s="111">
        <f t="shared" si="68"/>
        <v>0</v>
      </c>
      <c r="G151" s="252"/>
      <c r="H151" s="111">
        <f t="shared" si="69"/>
        <v>0</v>
      </c>
      <c r="I151" s="252"/>
      <c r="J151" s="111">
        <f t="shared" si="71"/>
        <v>0</v>
      </c>
      <c r="K151" s="252"/>
      <c r="L151" s="111">
        <f t="shared" si="72"/>
        <v>0</v>
      </c>
      <c r="M151" s="252"/>
      <c r="N151" s="111">
        <f>ROUNDDOWN(L151*M151,0)</f>
        <v>0</v>
      </c>
      <c r="O151" s="252"/>
      <c r="P151" s="111">
        <f t="shared" si="74"/>
        <v>0</v>
      </c>
      <c r="Q151" s="253"/>
      <c r="R151" s="136">
        <f t="shared" si="70"/>
        <v>0</v>
      </c>
      <c r="S151" s="137"/>
    </row>
    <row r="152" spans="1:19" ht="26.25" customHeight="1">
      <c r="A152" s="110" t="s">
        <v>212</v>
      </c>
      <c r="B152" s="110" t="s">
        <v>248</v>
      </c>
      <c r="C152" s="111" t="s">
        <v>249</v>
      </c>
      <c r="D152" s="126"/>
      <c r="E152" s="252"/>
      <c r="F152" s="111">
        <f t="shared" si="68"/>
        <v>0</v>
      </c>
      <c r="G152" s="252"/>
      <c r="H152" s="111">
        <f t="shared" si="69"/>
        <v>0</v>
      </c>
      <c r="I152" s="252"/>
      <c r="J152" s="111">
        <f t="shared" si="71"/>
        <v>0</v>
      </c>
      <c r="K152" s="252"/>
      <c r="L152" s="111">
        <f t="shared" si="72"/>
        <v>0</v>
      </c>
      <c r="M152" s="252"/>
      <c r="N152" s="111">
        <f>ROUNDDOWN(L152*M152,0)</f>
        <v>0</v>
      </c>
      <c r="O152" s="252"/>
      <c r="P152" s="111">
        <f t="shared" si="74"/>
        <v>0</v>
      </c>
      <c r="Q152" s="254"/>
      <c r="R152" s="136">
        <f t="shared" si="70"/>
        <v>0</v>
      </c>
      <c r="S152" s="137"/>
    </row>
    <row r="153" spans="1:19" ht="26.25" customHeight="1">
      <c r="A153" s="897" t="s">
        <v>140</v>
      </c>
      <c r="B153" s="897"/>
      <c r="C153" s="897"/>
      <c r="D153" s="897"/>
      <c r="E153" s="112"/>
      <c r="F153" s="111">
        <f>SUM(F130:F152)</f>
        <v>0</v>
      </c>
      <c r="G153" s="111"/>
      <c r="H153" s="111">
        <f>SUM(H143:H152)</f>
        <v>0</v>
      </c>
      <c r="I153" s="112"/>
      <c r="J153" s="111">
        <f>SUM(J130:J152)</f>
        <v>0</v>
      </c>
      <c r="K153" s="111"/>
      <c r="L153" s="111">
        <f>SUM(L143:L152)</f>
        <v>0</v>
      </c>
      <c r="M153" s="112"/>
      <c r="N153" s="111">
        <f>SUM(N130:N152)</f>
        <v>0</v>
      </c>
      <c r="O153" s="111"/>
      <c r="P153" s="111">
        <f>SUM(P143:P152)</f>
        <v>0</v>
      </c>
      <c r="Q153" s="138"/>
      <c r="R153" s="136">
        <f>IF(S153="",D153,IF(S153&gt;D153,D153,S153))</f>
        <v>0</v>
      </c>
      <c r="S153" s="137"/>
    </row>
    <row r="154" spans="1:19" ht="26.25" customHeight="1">
      <c r="A154" s="109" t="s">
        <v>341</v>
      </c>
      <c r="B154" s="110"/>
      <c r="C154" s="111"/>
      <c r="D154" s="111"/>
      <c r="E154" s="112"/>
      <c r="F154" s="111"/>
      <c r="G154" s="111"/>
      <c r="H154" s="111"/>
      <c r="I154" s="112"/>
      <c r="J154" s="111"/>
      <c r="K154" s="111"/>
      <c r="L154" s="111"/>
      <c r="M154" s="112"/>
      <c r="N154" s="111"/>
      <c r="O154" s="111"/>
      <c r="P154" s="111"/>
      <c r="Q154" s="113"/>
      <c r="R154" s="136"/>
      <c r="S154" s="137"/>
    </row>
    <row r="155" spans="1:19" ht="26.25" customHeight="1">
      <c r="A155" s="598" t="s">
        <v>919</v>
      </c>
      <c r="B155" s="110" t="s">
        <v>920</v>
      </c>
      <c r="C155" s="350" t="s">
        <v>912</v>
      </c>
      <c r="D155" s="351"/>
      <c r="E155" s="252"/>
      <c r="F155" s="350">
        <f t="shared" ref="F155:F164" si="75">ROUNDDOWN(D155*E155,0)</f>
        <v>0</v>
      </c>
      <c r="G155" s="252"/>
      <c r="H155" s="350">
        <f t="shared" ref="H155:H164" si="76">ROUNDDOWN(G155*$R155,0)</f>
        <v>0</v>
      </c>
      <c r="I155" s="252"/>
      <c r="J155" s="350">
        <f>ROUNDDOWN($D155*I155,0)</f>
        <v>0</v>
      </c>
      <c r="K155" s="333"/>
      <c r="L155" s="350">
        <f>ROUNDDOWN(K155*$R155,0)</f>
        <v>0</v>
      </c>
      <c r="M155" s="252"/>
      <c r="N155" s="350">
        <f>ROUNDDOWN(D155*M155,0)</f>
        <v>0</v>
      </c>
      <c r="O155" s="351"/>
      <c r="P155" s="350">
        <f>ROUNDDOWN(O155*$R155,0)</f>
        <v>0</v>
      </c>
      <c r="Q155" s="253"/>
      <c r="R155" s="136">
        <f t="shared" ref="R155:R164" si="77">IF(S155="",D155,IF(S155&gt;D155,D155,S155))</f>
        <v>0</v>
      </c>
      <c r="S155" s="137"/>
    </row>
    <row r="156" spans="1:19" ht="26.25" customHeight="1">
      <c r="A156" s="110" t="s">
        <v>214</v>
      </c>
      <c r="B156" s="110" t="s">
        <v>921</v>
      </c>
      <c r="C156" s="350" t="s">
        <v>452</v>
      </c>
      <c r="D156" s="688"/>
      <c r="E156" s="252"/>
      <c r="F156" s="350">
        <f t="shared" si="75"/>
        <v>0</v>
      </c>
      <c r="G156" s="252"/>
      <c r="H156" s="350">
        <f t="shared" si="76"/>
        <v>0</v>
      </c>
      <c r="I156" s="252"/>
      <c r="J156" s="350">
        <f t="shared" ref="J156:J164" si="78">ROUNDDOWN($D156*I156,0)</f>
        <v>0</v>
      </c>
      <c r="K156" s="252"/>
      <c r="L156" s="350">
        <f t="shared" ref="L156:L164" si="79">ROUNDDOWN(K156*$R156,0)</f>
        <v>0</v>
      </c>
      <c r="M156" s="252"/>
      <c r="N156" s="350">
        <f t="shared" ref="N156:N164" si="80">ROUNDDOWN(D156*M156,0)</f>
        <v>0</v>
      </c>
      <c r="O156" s="351"/>
      <c r="P156" s="350">
        <f t="shared" ref="P156:P164" si="81">ROUNDDOWN(O156*$R156,0)</f>
        <v>0</v>
      </c>
      <c r="Q156" s="253"/>
      <c r="R156" s="136">
        <f t="shared" si="77"/>
        <v>0</v>
      </c>
      <c r="S156" s="137"/>
    </row>
    <row r="157" spans="1:19" ht="26.25" customHeight="1">
      <c r="A157" s="110" t="s">
        <v>684</v>
      </c>
      <c r="B157" s="597"/>
      <c r="C157" s="350" t="s">
        <v>912</v>
      </c>
      <c r="D157" s="688"/>
      <c r="E157" s="252"/>
      <c r="F157" s="350">
        <f t="shared" si="75"/>
        <v>0</v>
      </c>
      <c r="G157" s="252"/>
      <c r="H157" s="350">
        <f t="shared" si="76"/>
        <v>0</v>
      </c>
      <c r="I157" s="252"/>
      <c r="J157" s="350">
        <f t="shared" si="78"/>
        <v>0</v>
      </c>
      <c r="K157" s="252"/>
      <c r="L157" s="350">
        <f t="shared" si="79"/>
        <v>0</v>
      </c>
      <c r="M157" s="252"/>
      <c r="N157" s="350">
        <f t="shared" si="80"/>
        <v>0</v>
      </c>
      <c r="O157" s="351"/>
      <c r="P157" s="350">
        <f t="shared" si="81"/>
        <v>0</v>
      </c>
      <c r="Q157" s="253"/>
      <c r="R157" s="136">
        <f t="shared" si="77"/>
        <v>0</v>
      </c>
      <c r="S157" s="137"/>
    </row>
    <row r="158" spans="1:19" ht="26.25" customHeight="1">
      <c r="A158" s="110" t="s">
        <v>457</v>
      </c>
      <c r="B158" s="597"/>
      <c r="C158" s="350" t="s">
        <v>434</v>
      </c>
      <c r="D158" s="688"/>
      <c r="E158" s="252"/>
      <c r="F158" s="350">
        <f t="shared" si="75"/>
        <v>0</v>
      </c>
      <c r="G158" s="252"/>
      <c r="H158" s="350">
        <f t="shared" si="76"/>
        <v>0</v>
      </c>
      <c r="I158" s="252"/>
      <c r="J158" s="350">
        <f t="shared" si="78"/>
        <v>0</v>
      </c>
      <c r="K158" s="252"/>
      <c r="L158" s="350">
        <f t="shared" si="79"/>
        <v>0</v>
      </c>
      <c r="M158" s="252"/>
      <c r="N158" s="350">
        <f t="shared" si="80"/>
        <v>0</v>
      </c>
      <c r="O158" s="351"/>
      <c r="P158" s="350">
        <f t="shared" si="81"/>
        <v>0</v>
      </c>
      <c r="Q158" s="253"/>
      <c r="R158" s="136">
        <f t="shared" si="77"/>
        <v>0</v>
      </c>
      <c r="S158" s="137"/>
    </row>
    <row r="159" spans="1:19" ht="26.25" customHeight="1">
      <c r="A159" s="110" t="s">
        <v>458</v>
      </c>
      <c r="B159" s="110"/>
      <c r="C159" s="350" t="s">
        <v>434</v>
      </c>
      <c r="D159" s="688"/>
      <c r="E159" s="252"/>
      <c r="F159" s="111">
        <f t="shared" si="75"/>
        <v>0</v>
      </c>
      <c r="G159" s="252"/>
      <c r="H159" s="111">
        <f t="shared" si="76"/>
        <v>0</v>
      </c>
      <c r="I159" s="642"/>
      <c r="J159" s="663">
        <f t="shared" si="78"/>
        <v>0</v>
      </c>
      <c r="K159" s="642"/>
      <c r="L159" s="663">
        <f t="shared" si="79"/>
        <v>0</v>
      </c>
      <c r="M159" s="252"/>
      <c r="N159" s="111">
        <f t="shared" si="80"/>
        <v>0</v>
      </c>
      <c r="O159" s="126"/>
      <c r="P159" s="111">
        <f t="shared" si="81"/>
        <v>0</v>
      </c>
      <c r="Q159" s="253"/>
      <c r="R159" s="136">
        <f t="shared" si="77"/>
        <v>0</v>
      </c>
      <c r="S159" s="137"/>
    </row>
    <row r="160" spans="1:19" ht="26.25" customHeight="1">
      <c r="A160" s="110" t="s">
        <v>458</v>
      </c>
      <c r="B160" s="110"/>
      <c r="C160" s="350" t="s">
        <v>686</v>
      </c>
      <c r="D160" s="688"/>
      <c r="E160" s="252"/>
      <c r="F160" s="111">
        <f t="shared" si="75"/>
        <v>0</v>
      </c>
      <c r="G160" s="252"/>
      <c r="H160" s="111">
        <f t="shared" si="76"/>
        <v>0</v>
      </c>
      <c r="I160" s="252"/>
      <c r="J160" s="111">
        <f t="shared" si="78"/>
        <v>0</v>
      </c>
      <c r="K160" s="252"/>
      <c r="L160" s="111">
        <f t="shared" si="79"/>
        <v>0</v>
      </c>
      <c r="M160" s="252"/>
      <c r="N160" s="111">
        <f t="shared" si="80"/>
        <v>0</v>
      </c>
      <c r="O160" s="126"/>
      <c r="P160" s="111">
        <f t="shared" si="81"/>
        <v>0</v>
      </c>
      <c r="Q160" s="253"/>
      <c r="R160" s="136">
        <f t="shared" si="77"/>
        <v>0</v>
      </c>
      <c r="S160" s="137"/>
    </row>
    <row r="161" spans="1:19" ht="26.25" customHeight="1">
      <c r="A161" s="110" t="s">
        <v>458</v>
      </c>
      <c r="B161" s="110"/>
      <c r="C161" s="350" t="s">
        <v>139</v>
      </c>
      <c r="D161" s="688"/>
      <c r="E161" s="252"/>
      <c r="F161" s="111">
        <f t="shared" si="75"/>
        <v>0</v>
      </c>
      <c r="G161" s="252"/>
      <c r="H161" s="111">
        <f t="shared" si="76"/>
        <v>0</v>
      </c>
      <c r="I161" s="252"/>
      <c r="J161" s="111">
        <f t="shared" si="78"/>
        <v>0</v>
      </c>
      <c r="K161" s="252"/>
      <c r="L161" s="111">
        <f t="shared" si="79"/>
        <v>0</v>
      </c>
      <c r="M161" s="252"/>
      <c r="N161" s="111">
        <f t="shared" si="80"/>
        <v>0</v>
      </c>
      <c r="O161" s="126"/>
      <c r="P161" s="111">
        <f t="shared" si="81"/>
        <v>0</v>
      </c>
      <c r="Q161" s="253"/>
      <c r="R161" s="136">
        <f t="shared" si="77"/>
        <v>0</v>
      </c>
      <c r="S161" s="137"/>
    </row>
    <row r="162" spans="1:19" ht="26.25" customHeight="1">
      <c r="A162" s="110" t="s">
        <v>682</v>
      </c>
      <c r="B162" s="110"/>
      <c r="C162" s="350" t="s">
        <v>139</v>
      </c>
      <c r="D162" s="688"/>
      <c r="E162" s="252"/>
      <c r="F162" s="111">
        <f t="shared" si="75"/>
        <v>0</v>
      </c>
      <c r="G162" s="252"/>
      <c r="H162" s="111">
        <f t="shared" si="76"/>
        <v>0</v>
      </c>
      <c r="I162" s="252"/>
      <c r="J162" s="111">
        <f t="shared" si="78"/>
        <v>0</v>
      </c>
      <c r="K162" s="252"/>
      <c r="L162" s="111">
        <f t="shared" si="79"/>
        <v>0</v>
      </c>
      <c r="M162" s="252"/>
      <c r="N162" s="111">
        <f t="shared" si="80"/>
        <v>0</v>
      </c>
      <c r="O162" s="126"/>
      <c r="P162" s="111">
        <f t="shared" si="81"/>
        <v>0</v>
      </c>
      <c r="Q162" s="253"/>
      <c r="R162" s="136">
        <f t="shared" si="77"/>
        <v>0</v>
      </c>
      <c r="S162" s="137"/>
    </row>
    <row r="163" spans="1:19" ht="26.25" customHeight="1">
      <c r="A163" s="110" t="s">
        <v>923</v>
      </c>
      <c r="B163" s="110"/>
      <c r="C163" s="350" t="s">
        <v>139</v>
      </c>
      <c r="D163" s="688"/>
      <c r="E163" s="252"/>
      <c r="F163" s="111">
        <f t="shared" si="75"/>
        <v>0</v>
      </c>
      <c r="G163" s="252"/>
      <c r="H163" s="111">
        <f t="shared" si="76"/>
        <v>0</v>
      </c>
      <c r="I163" s="252"/>
      <c r="J163" s="111">
        <f t="shared" si="78"/>
        <v>0</v>
      </c>
      <c r="K163" s="252"/>
      <c r="L163" s="111">
        <f t="shared" si="79"/>
        <v>0</v>
      </c>
      <c r="M163" s="252"/>
      <c r="N163" s="111">
        <f t="shared" si="80"/>
        <v>0</v>
      </c>
      <c r="O163" s="126"/>
      <c r="P163" s="111">
        <f t="shared" si="81"/>
        <v>0</v>
      </c>
      <c r="Q163" s="254"/>
      <c r="R163" s="136">
        <f t="shared" si="77"/>
        <v>0</v>
      </c>
      <c r="S163" s="137"/>
    </row>
    <row r="164" spans="1:19" ht="26.25" customHeight="1">
      <c r="A164" s="110" t="s">
        <v>215</v>
      </c>
      <c r="B164" s="110" t="s">
        <v>922</v>
      </c>
      <c r="C164" s="350" t="s">
        <v>456</v>
      </c>
      <c r="D164" s="688"/>
      <c r="E164" s="252"/>
      <c r="F164" s="111">
        <f t="shared" si="75"/>
        <v>0</v>
      </c>
      <c r="G164" s="252"/>
      <c r="H164" s="111">
        <f t="shared" si="76"/>
        <v>0</v>
      </c>
      <c r="I164" s="252"/>
      <c r="J164" s="111">
        <f t="shared" si="78"/>
        <v>0</v>
      </c>
      <c r="K164" s="126"/>
      <c r="L164" s="111">
        <f t="shared" si="79"/>
        <v>0</v>
      </c>
      <c r="M164" s="252"/>
      <c r="N164" s="111">
        <f t="shared" si="80"/>
        <v>0</v>
      </c>
      <c r="O164" s="126"/>
      <c r="P164" s="111">
        <f t="shared" si="81"/>
        <v>0</v>
      </c>
      <c r="Q164" s="254"/>
      <c r="R164" s="136">
        <f t="shared" si="77"/>
        <v>0</v>
      </c>
      <c r="S164" s="137"/>
    </row>
    <row r="165" spans="1:19" ht="26.25" customHeight="1">
      <c r="A165" s="897" t="s">
        <v>140</v>
      </c>
      <c r="B165" s="897"/>
      <c r="C165" s="897"/>
      <c r="D165" s="897"/>
      <c r="E165" s="112"/>
      <c r="F165" s="111"/>
      <c r="G165" s="111"/>
      <c r="H165" s="111">
        <f>SUM(H155:H164)</f>
        <v>0</v>
      </c>
      <c r="I165" s="112"/>
      <c r="J165" s="111"/>
      <c r="K165" s="111"/>
      <c r="L165" s="111">
        <f>SUM(L155:L164)</f>
        <v>0</v>
      </c>
      <c r="M165" s="112"/>
      <c r="N165" s="111"/>
      <c r="O165" s="111"/>
      <c r="P165" s="111">
        <f>SUM(P155:P164)</f>
        <v>0</v>
      </c>
      <c r="Q165" s="138"/>
      <c r="R165" s="136">
        <f>IF(S165="",D165,IF(S165&gt;D165,D165,S165))</f>
        <v>0</v>
      </c>
      <c r="S165" s="137"/>
    </row>
    <row r="166" spans="1:19" ht="26.25" customHeight="1">
      <c r="A166" s="110"/>
      <c r="B166" s="110"/>
      <c r="C166" s="111"/>
      <c r="D166" s="126"/>
      <c r="E166" s="252"/>
      <c r="F166" s="111"/>
      <c r="G166" s="126"/>
      <c r="H166" s="111"/>
      <c r="I166" s="252"/>
      <c r="J166" s="111"/>
      <c r="K166" s="126"/>
      <c r="L166" s="111"/>
      <c r="M166" s="252"/>
      <c r="N166" s="111"/>
      <c r="O166" s="126"/>
      <c r="P166" s="111"/>
      <c r="Q166" s="254"/>
      <c r="R166" s="136"/>
      <c r="S166" s="137"/>
    </row>
    <row r="167" spans="1:19" ht="26.25" customHeight="1">
      <c r="A167" s="109" t="s">
        <v>342</v>
      </c>
      <c r="B167" s="110"/>
      <c r="C167" s="111"/>
      <c r="D167" s="111"/>
      <c r="E167" s="112"/>
      <c r="F167" s="111"/>
      <c r="G167" s="111"/>
      <c r="H167" s="111"/>
      <c r="I167" s="112"/>
      <c r="J167" s="111"/>
      <c r="K167" s="111"/>
      <c r="L167" s="111"/>
      <c r="M167" s="112"/>
      <c r="N167" s="111"/>
      <c r="O167" s="111"/>
      <c r="P167" s="111"/>
      <c r="Q167" s="113"/>
      <c r="R167" s="136"/>
      <c r="S167" s="137"/>
    </row>
    <row r="168" spans="1:19" ht="26.25" customHeight="1">
      <c r="A168" s="110" t="s">
        <v>450</v>
      </c>
      <c r="B168" s="110" t="s">
        <v>451</v>
      </c>
      <c r="C168" s="350" t="s">
        <v>452</v>
      </c>
      <c r="D168" s="351"/>
      <c r="E168" s="252"/>
      <c r="F168" s="350">
        <f t="shared" ref="F168:F177" si="82">ROUNDDOWN(D168*E168,0)</f>
        <v>0</v>
      </c>
      <c r="G168" s="252"/>
      <c r="H168" s="350">
        <f t="shared" ref="H168:H177" si="83">ROUNDDOWN(G168*$R168,0)</f>
        <v>0</v>
      </c>
      <c r="I168" s="252"/>
      <c r="J168" s="350">
        <f>ROUNDDOWN($D168*I168,0)</f>
        <v>0</v>
      </c>
      <c r="K168" s="351"/>
      <c r="L168" s="350">
        <f t="shared" ref="L168:L177" si="84">ROUNDDOWN(K168*$R168,0)</f>
        <v>0</v>
      </c>
      <c r="M168" s="252"/>
      <c r="N168" s="350">
        <f>ROUNDDOWN(D168*M168,0)</f>
        <v>0</v>
      </c>
      <c r="O168" s="351"/>
      <c r="P168" s="350">
        <f t="shared" ref="P168:P177" si="85">ROUNDDOWN(O168*$R168,0)</f>
        <v>0</v>
      </c>
      <c r="Q168" s="253"/>
      <c r="R168" s="136">
        <f t="shared" ref="R168:R177" si="86">IF(S168="",D168,IF(S168&gt;D168,D168,S168))</f>
        <v>0</v>
      </c>
      <c r="S168" s="137"/>
    </row>
    <row r="169" spans="1:19" ht="26.25" customHeight="1">
      <c r="A169" s="110" t="s">
        <v>214</v>
      </c>
      <c r="B169" s="110" t="s">
        <v>453</v>
      </c>
      <c r="C169" s="350" t="s">
        <v>452</v>
      </c>
      <c r="D169" s="351"/>
      <c r="E169" s="252"/>
      <c r="F169" s="350">
        <f t="shared" si="82"/>
        <v>0</v>
      </c>
      <c r="G169" s="252"/>
      <c r="H169" s="350">
        <f t="shared" si="83"/>
        <v>0</v>
      </c>
      <c r="I169" s="252"/>
      <c r="J169" s="350">
        <f t="shared" ref="J169:J177" si="87">ROUNDDOWN($D169*I169,0)</f>
        <v>0</v>
      </c>
      <c r="K169" s="252"/>
      <c r="L169" s="350">
        <f t="shared" si="84"/>
        <v>0</v>
      </c>
      <c r="M169" s="252"/>
      <c r="N169" s="350">
        <f t="shared" ref="N169:N177" si="88">ROUNDDOWN(D169*M169,0)</f>
        <v>0</v>
      </c>
      <c r="O169" s="351"/>
      <c r="P169" s="350">
        <f t="shared" si="85"/>
        <v>0</v>
      </c>
      <c r="Q169" s="253"/>
      <c r="R169" s="136">
        <f t="shared" si="86"/>
        <v>0</v>
      </c>
      <c r="S169" s="137"/>
    </row>
    <row r="170" spans="1:19" ht="26.25" customHeight="1">
      <c r="A170" s="110" t="s">
        <v>454</v>
      </c>
      <c r="B170" s="110" t="s">
        <v>455</v>
      </c>
      <c r="C170" s="350" t="s">
        <v>456</v>
      </c>
      <c r="D170" s="351"/>
      <c r="E170" s="252"/>
      <c r="F170" s="350">
        <f t="shared" si="82"/>
        <v>0</v>
      </c>
      <c r="G170" s="252"/>
      <c r="H170" s="350">
        <f t="shared" si="83"/>
        <v>0</v>
      </c>
      <c r="I170" s="252"/>
      <c r="J170" s="350">
        <f t="shared" si="87"/>
        <v>0</v>
      </c>
      <c r="K170" s="252"/>
      <c r="L170" s="350">
        <f t="shared" si="84"/>
        <v>0</v>
      </c>
      <c r="M170" s="252"/>
      <c r="N170" s="350">
        <f t="shared" si="88"/>
        <v>0</v>
      </c>
      <c r="O170" s="351"/>
      <c r="P170" s="350">
        <f t="shared" si="85"/>
        <v>0</v>
      </c>
      <c r="Q170" s="253"/>
      <c r="R170" s="136">
        <f t="shared" si="86"/>
        <v>0</v>
      </c>
      <c r="S170" s="137"/>
    </row>
    <row r="171" spans="1:19" ht="26.25" customHeight="1">
      <c r="A171" s="110" t="s">
        <v>457</v>
      </c>
      <c r="B171" s="110"/>
      <c r="C171" s="350" t="s">
        <v>434</v>
      </c>
      <c r="D171" s="351"/>
      <c r="E171" s="252"/>
      <c r="F171" s="350">
        <f t="shared" si="82"/>
        <v>0</v>
      </c>
      <c r="G171" s="252"/>
      <c r="H171" s="350">
        <f t="shared" si="83"/>
        <v>0</v>
      </c>
      <c r="I171" s="252"/>
      <c r="J171" s="350">
        <f t="shared" si="87"/>
        <v>0</v>
      </c>
      <c r="K171" s="252"/>
      <c r="L171" s="350">
        <f t="shared" si="84"/>
        <v>0</v>
      </c>
      <c r="M171" s="252"/>
      <c r="N171" s="350">
        <f t="shared" si="88"/>
        <v>0</v>
      </c>
      <c r="O171" s="351"/>
      <c r="P171" s="350">
        <f t="shared" si="85"/>
        <v>0</v>
      </c>
      <c r="Q171" s="253"/>
      <c r="R171" s="136">
        <f t="shared" si="86"/>
        <v>0</v>
      </c>
      <c r="S171" s="137"/>
    </row>
    <row r="172" spans="1:19" ht="26.25" customHeight="1">
      <c r="A172" s="110" t="s">
        <v>458</v>
      </c>
      <c r="B172" s="110" t="s">
        <v>459</v>
      </c>
      <c r="C172" s="350" t="s">
        <v>434</v>
      </c>
      <c r="D172" s="351"/>
      <c r="E172" s="252"/>
      <c r="F172" s="350">
        <f t="shared" si="82"/>
        <v>0</v>
      </c>
      <c r="G172" s="252"/>
      <c r="H172" s="350">
        <f t="shared" si="83"/>
        <v>0</v>
      </c>
      <c r="I172" s="252"/>
      <c r="J172" s="350">
        <f t="shared" si="87"/>
        <v>0</v>
      </c>
      <c r="K172" s="252"/>
      <c r="L172" s="350">
        <f t="shared" si="84"/>
        <v>0</v>
      </c>
      <c r="M172" s="252"/>
      <c r="N172" s="350">
        <f t="shared" si="88"/>
        <v>0</v>
      </c>
      <c r="O172" s="351"/>
      <c r="P172" s="350">
        <f t="shared" si="85"/>
        <v>0</v>
      </c>
      <c r="Q172" s="253"/>
      <c r="R172" s="136">
        <f t="shared" si="86"/>
        <v>0</v>
      </c>
      <c r="S172" s="137"/>
    </row>
    <row r="173" spans="1:19" ht="26.25" customHeight="1">
      <c r="A173" s="110" t="s">
        <v>458</v>
      </c>
      <c r="B173" s="110" t="s">
        <v>460</v>
      </c>
      <c r="C173" s="350" t="s">
        <v>452</v>
      </c>
      <c r="D173" s="351"/>
      <c r="E173" s="252"/>
      <c r="F173" s="350">
        <f t="shared" si="82"/>
        <v>0</v>
      </c>
      <c r="G173" s="252"/>
      <c r="H173" s="350">
        <f t="shared" si="83"/>
        <v>0</v>
      </c>
      <c r="I173" s="252"/>
      <c r="J173" s="350">
        <f t="shared" si="87"/>
        <v>0</v>
      </c>
      <c r="K173" s="252"/>
      <c r="L173" s="350">
        <f t="shared" si="84"/>
        <v>0</v>
      </c>
      <c r="M173" s="252"/>
      <c r="N173" s="350">
        <f t="shared" si="88"/>
        <v>0</v>
      </c>
      <c r="O173" s="351"/>
      <c r="P173" s="350">
        <f t="shared" si="85"/>
        <v>0</v>
      </c>
      <c r="Q173" s="253"/>
      <c r="R173" s="136">
        <f t="shared" si="86"/>
        <v>0</v>
      </c>
      <c r="S173" s="137"/>
    </row>
    <row r="174" spans="1:19" ht="26.25" customHeight="1">
      <c r="A174" s="110" t="s">
        <v>458</v>
      </c>
      <c r="B174" s="110" t="s">
        <v>461</v>
      </c>
      <c r="C174" s="350" t="s">
        <v>452</v>
      </c>
      <c r="D174" s="351"/>
      <c r="E174" s="252"/>
      <c r="F174" s="350">
        <f t="shared" si="82"/>
        <v>0</v>
      </c>
      <c r="G174" s="252"/>
      <c r="H174" s="350">
        <f t="shared" si="83"/>
        <v>0</v>
      </c>
      <c r="I174" s="252"/>
      <c r="J174" s="350">
        <f t="shared" si="87"/>
        <v>0</v>
      </c>
      <c r="K174" s="252"/>
      <c r="L174" s="350">
        <f t="shared" si="84"/>
        <v>0</v>
      </c>
      <c r="M174" s="252"/>
      <c r="N174" s="350">
        <f t="shared" si="88"/>
        <v>0</v>
      </c>
      <c r="O174" s="351"/>
      <c r="P174" s="350">
        <f t="shared" si="85"/>
        <v>0</v>
      </c>
      <c r="Q174" s="253"/>
      <c r="R174" s="136">
        <f t="shared" si="86"/>
        <v>0</v>
      </c>
      <c r="S174" s="137"/>
    </row>
    <row r="175" spans="1:19" ht="26.25" customHeight="1">
      <c r="A175" s="110" t="s">
        <v>450</v>
      </c>
      <c r="B175" s="110" t="s">
        <v>236</v>
      </c>
      <c r="C175" s="350" t="s">
        <v>452</v>
      </c>
      <c r="D175" s="126"/>
      <c r="E175" s="252"/>
      <c r="F175" s="111">
        <f t="shared" si="82"/>
        <v>0</v>
      </c>
      <c r="G175" s="252"/>
      <c r="H175" s="111">
        <f t="shared" si="83"/>
        <v>0</v>
      </c>
      <c r="I175" s="252"/>
      <c r="J175" s="111">
        <f t="shared" si="87"/>
        <v>0</v>
      </c>
      <c r="K175" s="252"/>
      <c r="L175" s="111">
        <f t="shared" si="84"/>
        <v>0</v>
      </c>
      <c r="M175" s="252"/>
      <c r="N175" s="111">
        <f t="shared" si="88"/>
        <v>0</v>
      </c>
      <c r="O175" s="126"/>
      <c r="P175" s="111">
        <f t="shared" si="85"/>
        <v>0</v>
      </c>
      <c r="Q175" s="253"/>
      <c r="R175" s="136">
        <f t="shared" si="86"/>
        <v>0</v>
      </c>
      <c r="S175" s="137"/>
    </row>
    <row r="176" spans="1:19" ht="26.25" customHeight="1">
      <c r="A176" s="110" t="s">
        <v>214</v>
      </c>
      <c r="B176" s="110" t="s">
        <v>462</v>
      </c>
      <c r="C176" s="350" t="s">
        <v>452</v>
      </c>
      <c r="D176" s="126"/>
      <c r="E176" s="252"/>
      <c r="F176" s="111">
        <f t="shared" si="82"/>
        <v>0</v>
      </c>
      <c r="G176" s="252"/>
      <c r="H176" s="111">
        <f t="shared" si="83"/>
        <v>0</v>
      </c>
      <c r="I176" s="252"/>
      <c r="J176" s="111">
        <f t="shared" si="87"/>
        <v>0</v>
      </c>
      <c r="K176" s="252"/>
      <c r="L176" s="111">
        <f t="shared" si="84"/>
        <v>0</v>
      </c>
      <c r="M176" s="252"/>
      <c r="N176" s="111">
        <f t="shared" si="88"/>
        <v>0</v>
      </c>
      <c r="O176" s="126"/>
      <c r="P176" s="111">
        <f t="shared" si="85"/>
        <v>0</v>
      </c>
      <c r="Q176" s="254"/>
      <c r="R176" s="136">
        <f t="shared" si="86"/>
        <v>0</v>
      </c>
      <c r="S176" s="137"/>
    </row>
    <row r="177" spans="1:19" ht="26.25" customHeight="1">
      <c r="A177" s="110" t="s">
        <v>215</v>
      </c>
      <c r="B177" s="110"/>
      <c r="C177" s="350" t="s">
        <v>456</v>
      </c>
      <c r="D177" s="126"/>
      <c r="E177" s="252"/>
      <c r="F177" s="111">
        <f t="shared" si="82"/>
        <v>0</v>
      </c>
      <c r="G177" s="126"/>
      <c r="H177" s="111">
        <f t="shared" si="83"/>
        <v>0</v>
      </c>
      <c r="I177" s="252"/>
      <c r="J177" s="111">
        <f t="shared" si="87"/>
        <v>0</v>
      </c>
      <c r="K177" s="126"/>
      <c r="L177" s="111">
        <f t="shared" si="84"/>
        <v>0</v>
      </c>
      <c r="M177" s="252"/>
      <c r="N177" s="111">
        <f t="shared" si="88"/>
        <v>0</v>
      </c>
      <c r="O177" s="126"/>
      <c r="P177" s="111">
        <f t="shared" si="85"/>
        <v>0</v>
      </c>
      <c r="Q177" s="254"/>
      <c r="R177" s="136">
        <f t="shared" si="86"/>
        <v>0</v>
      </c>
      <c r="S177" s="137"/>
    </row>
    <row r="178" spans="1:19" ht="26.25" customHeight="1">
      <c r="A178" s="897" t="s">
        <v>140</v>
      </c>
      <c r="B178" s="897"/>
      <c r="C178" s="897"/>
      <c r="D178" s="897"/>
      <c r="E178" s="112"/>
      <c r="F178" s="111">
        <f>SUM(F155:F177)</f>
        <v>0</v>
      </c>
      <c r="G178" s="111"/>
      <c r="H178" s="111">
        <f>SUM(H168:H177)</f>
        <v>0</v>
      </c>
      <c r="I178" s="112"/>
      <c r="J178" s="111">
        <f>SUM(J155:J177)</f>
        <v>0</v>
      </c>
      <c r="K178" s="111"/>
      <c r="L178" s="111">
        <f>SUM(L168:L177)</f>
        <v>0</v>
      </c>
      <c r="M178" s="112"/>
      <c r="N178" s="111">
        <f>SUM(N155:N177)</f>
        <v>0</v>
      </c>
      <c r="O178" s="111"/>
      <c r="P178" s="111">
        <f>SUM(P168:P177)</f>
        <v>0</v>
      </c>
      <c r="Q178" s="138"/>
      <c r="R178" s="136">
        <f>IF(S178="",D178,IF(S178&gt;D178,D178,S178))</f>
        <v>0</v>
      </c>
      <c r="S178" s="137"/>
    </row>
    <row r="179" spans="1:19" ht="26.25" customHeight="1">
      <c r="A179" s="109" t="s">
        <v>343</v>
      </c>
      <c r="B179" s="110"/>
      <c r="C179" s="111"/>
      <c r="D179" s="111"/>
      <c r="E179" s="112"/>
      <c r="F179" s="111"/>
      <c r="G179" s="111"/>
      <c r="H179" s="111"/>
      <c r="I179" s="112"/>
      <c r="J179" s="111"/>
      <c r="K179" s="111"/>
      <c r="L179" s="111"/>
      <c r="M179" s="112"/>
      <c r="N179" s="111"/>
      <c r="O179" s="111"/>
      <c r="P179" s="111"/>
      <c r="Q179" s="113"/>
      <c r="R179" s="136"/>
      <c r="S179" s="137"/>
    </row>
    <row r="180" spans="1:19" ht="26.25" customHeight="1">
      <c r="A180" s="110" t="s">
        <v>691</v>
      </c>
      <c r="B180" s="110" t="s">
        <v>911</v>
      </c>
      <c r="C180" s="111" t="s">
        <v>912</v>
      </c>
      <c r="D180" s="126"/>
      <c r="E180" s="252"/>
      <c r="F180" s="111">
        <f t="shared" ref="F180:F190" si="89">ROUNDDOWN(D180*E180,0)</f>
        <v>0</v>
      </c>
      <c r="G180" s="252"/>
      <c r="H180" s="111">
        <f t="shared" ref="H180:H190" si="90">ROUNDDOWN(G180*$R180,0)</f>
        <v>0</v>
      </c>
      <c r="I180" s="642"/>
      <c r="J180" s="663">
        <f t="shared" ref="J180:J190" si="91">ROUNDDOWN($D180*I180,0)</f>
        <v>0</v>
      </c>
      <c r="K180" s="642"/>
      <c r="L180" s="663">
        <f t="shared" ref="L180:L190" si="92">ROUNDDOWN(K180*$R180,0)</f>
        <v>0</v>
      </c>
      <c r="M180" s="252"/>
      <c r="N180" s="111">
        <f t="shared" ref="N180:N190" si="93">ROUNDDOWN(D180*M180,0)</f>
        <v>0</v>
      </c>
      <c r="O180" s="126"/>
      <c r="P180" s="111">
        <f>ROUNDDOWN(O180*$R180,0)</f>
        <v>0</v>
      </c>
      <c r="Q180" s="253"/>
      <c r="R180" s="136">
        <f t="shared" ref="R180:R191" si="94">IF(S180="",D180,IF(S180&gt;D180,D180,S180))</f>
        <v>0</v>
      </c>
      <c r="S180" s="137"/>
    </row>
    <row r="181" spans="1:19" ht="26.25" customHeight="1">
      <c r="A181" s="110" t="s">
        <v>691</v>
      </c>
      <c r="B181" s="110" t="s">
        <v>913</v>
      </c>
      <c r="C181" s="111" t="s">
        <v>912</v>
      </c>
      <c r="D181" s="688"/>
      <c r="E181" s="252"/>
      <c r="F181" s="111">
        <f t="shared" si="89"/>
        <v>0</v>
      </c>
      <c r="G181" s="252"/>
      <c r="H181" s="111">
        <f t="shared" si="90"/>
        <v>0</v>
      </c>
      <c r="I181" s="252"/>
      <c r="J181" s="111">
        <f t="shared" si="91"/>
        <v>0</v>
      </c>
      <c r="K181" s="252"/>
      <c r="L181" s="111">
        <f t="shared" si="92"/>
        <v>0</v>
      </c>
      <c r="M181" s="252"/>
      <c r="N181" s="111">
        <f t="shared" si="93"/>
        <v>0</v>
      </c>
      <c r="O181" s="252"/>
      <c r="P181" s="111">
        <f t="shared" ref="P181:P189" si="95">Z181*Y181</f>
        <v>0</v>
      </c>
      <c r="Q181" s="253"/>
      <c r="R181" s="136">
        <f t="shared" si="94"/>
        <v>0</v>
      </c>
      <c r="S181" s="137"/>
    </row>
    <row r="182" spans="1:19" ht="26.25" customHeight="1">
      <c r="A182" s="110" t="s">
        <v>691</v>
      </c>
      <c r="B182" s="110" t="s">
        <v>914</v>
      </c>
      <c r="C182" s="350" t="s">
        <v>912</v>
      </c>
      <c r="D182" s="688"/>
      <c r="E182" s="252"/>
      <c r="F182" s="350">
        <f t="shared" si="89"/>
        <v>0</v>
      </c>
      <c r="G182" s="252"/>
      <c r="H182" s="350">
        <f t="shared" si="90"/>
        <v>0</v>
      </c>
      <c r="I182" s="252"/>
      <c r="J182" s="350">
        <f t="shared" si="91"/>
        <v>0</v>
      </c>
      <c r="K182" s="252"/>
      <c r="L182" s="350">
        <f t="shared" si="92"/>
        <v>0</v>
      </c>
      <c r="M182" s="252"/>
      <c r="N182" s="350">
        <f t="shared" si="93"/>
        <v>0</v>
      </c>
      <c r="O182" s="252"/>
      <c r="P182" s="350">
        <f t="shared" si="95"/>
        <v>0</v>
      </c>
      <c r="Q182" s="253"/>
      <c r="R182" s="136">
        <f t="shared" si="94"/>
        <v>0</v>
      </c>
      <c r="S182" s="137"/>
    </row>
    <row r="183" spans="1:19" ht="26.25" customHeight="1">
      <c r="A183" s="110" t="s">
        <v>938</v>
      </c>
      <c r="B183" s="110" t="s">
        <v>916</v>
      </c>
      <c r="C183" s="350" t="s">
        <v>434</v>
      </c>
      <c r="D183" s="688"/>
      <c r="E183" s="252"/>
      <c r="F183" s="111">
        <f t="shared" si="89"/>
        <v>0</v>
      </c>
      <c r="G183" s="252"/>
      <c r="H183" s="111">
        <f t="shared" si="90"/>
        <v>0</v>
      </c>
      <c r="I183" s="252"/>
      <c r="J183" s="111">
        <f t="shared" si="91"/>
        <v>0</v>
      </c>
      <c r="K183" s="252"/>
      <c r="L183" s="111">
        <f t="shared" si="92"/>
        <v>0</v>
      </c>
      <c r="M183" s="252"/>
      <c r="N183" s="111">
        <f t="shared" si="93"/>
        <v>0</v>
      </c>
      <c r="O183" s="252"/>
      <c r="P183" s="111">
        <f t="shared" si="95"/>
        <v>0</v>
      </c>
      <c r="Q183" s="253"/>
      <c r="R183" s="136">
        <f t="shared" si="94"/>
        <v>0</v>
      </c>
      <c r="S183" s="137"/>
    </row>
    <row r="184" spans="1:19" ht="26.25" customHeight="1">
      <c r="A184" s="110" t="s">
        <v>692</v>
      </c>
      <c r="B184" s="110"/>
      <c r="C184" s="350" t="s">
        <v>139</v>
      </c>
      <c r="D184" s="688"/>
      <c r="E184" s="252"/>
      <c r="F184" s="111">
        <f t="shared" si="89"/>
        <v>0</v>
      </c>
      <c r="G184" s="252"/>
      <c r="H184" s="111">
        <f t="shared" si="90"/>
        <v>0</v>
      </c>
      <c r="I184" s="252"/>
      <c r="J184" s="111">
        <f t="shared" si="91"/>
        <v>0</v>
      </c>
      <c r="K184" s="252"/>
      <c r="L184" s="111">
        <f t="shared" si="92"/>
        <v>0</v>
      </c>
      <c r="M184" s="252"/>
      <c r="N184" s="111">
        <f t="shared" si="93"/>
        <v>0</v>
      </c>
      <c r="O184" s="252"/>
      <c r="P184" s="111">
        <f t="shared" si="95"/>
        <v>0</v>
      </c>
      <c r="Q184" s="253"/>
      <c r="R184" s="136">
        <f t="shared" si="94"/>
        <v>0</v>
      </c>
      <c r="S184" s="137"/>
    </row>
    <row r="185" spans="1:19" ht="26.25" customHeight="1">
      <c r="A185" s="110" t="s">
        <v>931</v>
      </c>
      <c r="B185" s="110" t="s">
        <v>932</v>
      </c>
      <c r="C185" s="111" t="s">
        <v>933</v>
      </c>
      <c r="D185" s="126"/>
      <c r="E185" s="252"/>
      <c r="F185" s="111">
        <f t="shared" si="89"/>
        <v>0</v>
      </c>
      <c r="G185" s="252"/>
      <c r="H185" s="111">
        <f t="shared" si="90"/>
        <v>0</v>
      </c>
      <c r="I185" s="252"/>
      <c r="J185" s="111">
        <f t="shared" si="91"/>
        <v>0</v>
      </c>
      <c r="K185" s="252"/>
      <c r="L185" s="350">
        <f t="shared" si="92"/>
        <v>0</v>
      </c>
      <c r="M185" s="252"/>
      <c r="N185" s="111">
        <f t="shared" si="93"/>
        <v>0</v>
      </c>
      <c r="O185" s="252"/>
      <c r="P185" s="350">
        <f t="shared" si="95"/>
        <v>0</v>
      </c>
      <c r="Q185" s="253"/>
      <c r="R185" s="136">
        <f t="shared" si="94"/>
        <v>0</v>
      </c>
      <c r="S185" s="137"/>
    </row>
    <row r="186" spans="1:19" ht="26.25" customHeight="1">
      <c r="A186" s="110" t="s">
        <v>693</v>
      </c>
      <c r="B186" s="110"/>
      <c r="C186" s="111" t="s">
        <v>142</v>
      </c>
      <c r="D186" s="126"/>
      <c r="E186" s="252"/>
      <c r="F186" s="111">
        <f t="shared" si="89"/>
        <v>0</v>
      </c>
      <c r="G186" s="252"/>
      <c r="H186" s="111">
        <f t="shared" si="90"/>
        <v>0</v>
      </c>
      <c r="I186" s="252"/>
      <c r="J186" s="111">
        <f t="shared" si="91"/>
        <v>0</v>
      </c>
      <c r="K186" s="252"/>
      <c r="L186" s="350">
        <f t="shared" si="92"/>
        <v>0</v>
      </c>
      <c r="M186" s="252"/>
      <c r="N186" s="111">
        <f t="shared" si="93"/>
        <v>0</v>
      </c>
      <c r="O186" s="252"/>
      <c r="P186" s="350">
        <f t="shared" si="95"/>
        <v>0</v>
      </c>
      <c r="Q186" s="253"/>
      <c r="R186" s="136">
        <f t="shared" si="94"/>
        <v>0</v>
      </c>
      <c r="S186" s="137"/>
    </row>
    <row r="187" spans="1:19" ht="26.25" customHeight="1">
      <c r="A187" s="110" t="s">
        <v>694</v>
      </c>
      <c r="B187" s="110"/>
      <c r="C187" s="111" t="s">
        <v>139</v>
      </c>
      <c r="D187" s="126"/>
      <c r="E187" s="252"/>
      <c r="F187" s="111">
        <f t="shared" si="89"/>
        <v>0</v>
      </c>
      <c r="G187" s="252"/>
      <c r="H187" s="111">
        <f t="shared" si="90"/>
        <v>0</v>
      </c>
      <c r="I187" s="252"/>
      <c r="J187" s="111">
        <f t="shared" si="91"/>
        <v>0</v>
      </c>
      <c r="K187" s="252"/>
      <c r="L187" s="350">
        <f t="shared" si="92"/>
        <v>0</v>
      </c>
      <c r="M187" s="252"/>
      <c r="N187" s="111">
        <f t="shared" si="93"/>
        <v>0</v>
      </c>
      <c r="O187" s="252"/>
      <c r="P187" s="350">
        <f t="shared" si="95"/>
        <v>0</v>
      </c>
      <c r="Q187" s="253"/>
      <c r="R187" s="136">
        <f t="shared" si="94"/>
        <v>0</v>
      </c>
      <c r="S187" s="137"/>
    </row>
    <row r="188" spans="1:19" ht="26.25" customHeight="1">
      <c r="A188" s="110" t="s">
        <v>695</v>
      </c>
      <c r="B188" s="110"/>
      <c r="C188" s="350" t="s">
        <v>686</v>
      </c>
      <c r="D188" s="126"/>
      <c r="E188" s="252"/>
      <c r="F188" s="111">
        <f t="shared" si="89"/>
        <v>0</v>
      </c>
      <c r="G188" s="252"/>
      <c r="H188" s="111">
        <f t="shared" si="90"/>
        <v>0</v>
      </c>
      <c r="I188" s="252"/>
      <c r="J188" s="111">
        <f t="shared" si="91"/>
        <v>0</v>
      </c>
      <c r="K188" s="252"/>
      <c r="L188" s="350">
        <f t="shared" si="92"/>
        <v>0</v>
      </c>
      <c r="M188" s="252"/>
      <c r="N188" s="111">
        <f t="shared" si="93"/>
        <v>0</v>
      </c>
      <c r="O188" s="252"/>
      <c r="P188" s="350">
        <f t="shared" si="95"/>
        <v>0</v>
      </c>
      <c r="Q188" s="253"/>
      <c r="R188" s="136">
        <f t="shared" si="94"/>
        <v>0</v>
      </c>
      <c r="S188" s="137"/>
    </row>
    <row r="189" spans="1:19" ht="26.25" customHeight="1">
      <c r="A189" s="110" t="s">
        <v>696</v>
      </c>
      <c r="B189" s="110"/>
      <c r="C189" s="111" t="s">
        <v>685</v>
      </c>
      <c r="D189" s="126"/>
      <c r="E189" s="252"/>
      <c r="F189" s="111">
        <f t="shared" si="89"/>
        <v>0</v>
      </c>
      <c r="G189" s="252"/>
      <c r="H189" s="111">
        <f t="shared" si="90"/>
        <v>0</v>
      </c>
      <c r="I189" s="252"/>
      <c r="J189" s="111">
        <f t="shared" si="91"/>
        <v>0</v>
      </c>
      <c r="K189" s="252"/>
      <c r="L189" s="350">
        <f t="shared" si="92"/>
        <v>0</v>
      </c>
      <c r="M189" s="252"/>
      <c r="N189" s="111">
        <f t="shared" si="93"/>
        <v>0</v>
      </c>
      <c r="O189" s="252"/>
      <c r="P189" s="350">
        <f t="shared" si="95"/>
        <v>0</v>
      </c>
      <c r="Q189" s="253"/>
      <c r="R189" s="136">
        <f t="shared" si="94"/>
        <v>0</v>
      </c>
      <c r="S189" s="137"/>
    </row>
    <row r="190" spans="1:19" ht="26.25" customHeight="1">
      <c r="A190" s="110" t="s">
        <v>697</v>
      </c>
      <c r="B190" s="110"/>
      <c r="C190" s="111" t="s">
        <v>686</v>
      </c>
      <c r="D190" s="126"/>
      <c r="E190" s="252"/>
      <c r="F190" s="111">
        <f t="shared" si="89"/>
        <v>0</v>
      </c>
      <c r="G190" s="252"/>
      <c r="H190" s="111">
        <f t="shared" si="90"/>
        <v>0</v>
      </c>
      <c r="I190" s="642"/>
      <c r="J190" s="663">
        <f t="shared" si="91"/>
        <v>0</v>
      </c>
      <c r="K190" s="642"/>
      <c r="L190" s="663">
        <f t="shared" si="92"/>
        <v>0</v>
      </c>
      <c r="M190" s="252"/>
      <c r="N190" s="111">
        <f t="shared" si="93"/>
        <v>0</v>
      </c>
      <c r="O190" s="252"/>
      <c r="P190" s="111"/>
      <c r="Q190" s="253"/>
      <c r="R190" s="136">
        <f t="shared" si="94"/>
        <v>0</v>
      </c>
      <c r="S190" s="137"/>
    </row>
    <row r="191" spans="1:19" ht="26.25" customHeight="1">
      <c r="A191" s="897" t="s">
        <v>140</v>
      </c>
      <c r="B191" s="897"/>
      <c r="C191" s="897"/>
      <c r="D191" s="897"/>
      <c r="E191" s="112"/>
      <c r="F191" s="111"/>
      <c r="G191" s="111"/>
      <c r="H191" s="111">
        <f>SUM(H180:H190)</f>
        <v>0</v>
      </c>
      <c r="I191" s="112"/>
      <c r="J191" s="111"/>
      <c r="K191" s="111"/>
      <c r="L191" s="111">
        <f>SUM(L180:L190)</f>
        <v>0</v>
      </c>
      <c r="M191" s="112"/>
      <c r="N191" s="111"/>
      <c r="O191" s="111"/>
      <c r="P191" s="111">
        <f>SUM(P180:P190)</f>
        <v>0</v>
      </c>
      <c r="Q191" s="138"/>
      <c r="R191" s="136">
        <f t="shared" si="94"/>
        <v>0</v>
      </c>
      <c r="S191" s="137"/>
    </row>
    <row r="192" spans="1:19" ht="26.25" customHeight="1">
      <c r="A192" s="110"/>
      <c r="B192" s="110"/>
      <c r="C192" s="111"/>
      <c r="D192" s="126"/>
      <c r="E192" s="252"/>
      <c r="F192" s="111"/>
      <c r="G192" s="252"/>
      <c r="H192" s="111"/>
      <c r="I192" s="252"/>
      <c r="J192" s="111"/>
      <c r="K192" s="252"/>
      <c r="L192" s="111"/>
      <c r="M192" s="252"/>
      <c r="N192" s="111"/>
      <c r="O192" s="252"/>
      <c r="P192" s="111"/>
      <c r="Q192" s="253"/>
      <c r="R192" s="136"/>
      <c r="S192" s="137"/>
    </row>
    <row r="193" spans="1:19" ht="26.25" customHeight="1">
      <c r="A193" s="109" t="s">
        <v>344</v>
      </c>
      <c r="B193" s="110"/>
      <c r="C193" s="111"/>
      <c r="D193" s="111"/>
      <c r="E193" s="112"/>
      <c r="F193" s="111"/>
      <c r="G193" s="111"/>
      <c r="H193" s="111"/>
      <c r="I193" s="112"/>
      <c r="J193" s="111"/>
      <c r="K193" s="111"/>
      <c r="L193" s="111"/>
      <c r="M193" s="112"/>
      <c r="N193" s="111"/>
      <c r="O193" s="111"/>
      <c r="P193" s="111"/>
      <c r="Q193" s="113"/>
      <c r="R193" s="136"/>
      <c r="S193" s="137"/>
    </row>
    <row r="194" spans="1:19" ht="26.25" customHeight="1">
      <c r="A194" s="110" t="s">
        <v>250</v>
      </c>
      <c r="B194" s="110" t="s">
        <v>251</v>
      </c>
      <c r="C194" s="350" t="s">
        <v>142</v>
      </c>
      <c r="D194" s="126"/>
      <c r="E194" s="252"/>
      <c r="F194" s="111">
        <f>ROUNDDOWN(D194*E194,0)</f>
        <v>0</v>
      </c>
      <c r="G194" s="252"/>
      <c r="H194" s="111">
        <f>ROUNDDOWN(G194*$R194,0)</f>
        <v>0</v>
      </c>
      <c r="I194" s="252"/>
      <c r="J194" s="111">
        <f>ROUNDDOWN($D194*I194,0)</f>
        <v>0</v>
      </c>
      <c r="K194" s="126"/>
      <c r="L194" s="111">
        <f>ROUNDDOWN(K194*$R194,0)</f>
        <v>0</v>
      </c>
      <c r="M194" s="252"/>
      <c r="N194" s="111">
        <f>ROUNDDOWN(D194*M194,0)</f>
        <v>0</v>
      </c>
      <c r="O194" s="126"/>
      <c r="P194" s="111">
        <f>ROUNDDOWN(O194*$R194,0)</f>
        <v>0</v>
      </c>
      <c r="Q194" s="253"/>
      <c r="R194" s="136">
        <f>IF(S194="",D194,IF(S194&gt;D194,D194,S194))</f>
        <v>0</v>
      </c>
      <c r="S194" s="137"/>
    </row>
    <row r="195" spans="1:19" ht="26.25" customHeight="1">
      <c r="A195" s="110" t="s">
        <v>400</v>
      </c>
      <c r="B195" s="110"/>
      <c r="C195" s="350" t="s">
        <v>139</v>
      </c>
      <c r="D195" s="126"/>
      <c r="E195" s="252"/>
      <c r="F195" s="111">
        <f>ROUNDDOWN(D195*E195,0)</f>
        <v>0</v>
      </c>
      <c r="G195" s="252"/>
      <c r="H195" s="111">
        <f>ROUNDDOWN(G195*$R195,0)</f>
        <v>0</v>
      </c>
      <c r="I195" s="252"/>
      <c r="J195" s="111">
        <f>ROUNDDOWN($D195*I195,0)</f>
        <v>0</v>
      </c>
      <c r="K195" s="252"/>
      <c r="L195" s="111">
        <f>ROUNDDOWN(K195*$R195,0)</f>
        <v>0</v>
      </c>
      <c r="M195" s="252"/>
      <c r="N195" s="111">
        <f>ROUNDDOWN(D195*M195,0)</f>
        <v>0</v>
      </c>
      <c r="O195" s="252"/>
      <c r="P195" s="111">
        <f>Z195*Y195</f>
        <v>0</v>
      </c>
      <c r="Q195" s="253"/>
      <c r="R195" s="136">
        <f>IF(S195="",D195,IF(S195&gt;D195,D195,S195))</f>
        <v>0</v>
      </c>
      <c r="S195" s="137"/>
    </row>
    <row r="196" spans="1:19" ht="26.25" customHeight="1">
      <c r="A196" s="110" t="s">
        <v>463</v>
      </c>
      <c r="B196" s="110"/>
      <c r="C196" s="350" t="s">
        <v>434</v>
      </c>
      <c r="D196" s="126"/>
      <c r="E196" s="252"/>
      <c r="F196" s="111">
        <f>ROUNDDOWN(D196*E196,0)</f>
        <v>0</v>
      </c>
      <c r="G196" s="252"/>
      <c r="H196" s="111">
        <f>ROUNDDOWN(G196*$R196,0)</f>
        <v>0</v>
      </c>
      <c r="I196" s="252"/>
      <c r="J196" s="111">
        <f>ROUNDDOWN($D196*I196,0)</f>
        <v>0</v>
      </c>
      <c r="K196" s="252"/>
      <c r="L196" s="111">
        <f>ROUNDDOWN(K196*$R196,0)</f>
        <v>0</v>
      </c>
      <c r="M196" s="252"/>
      <c r="N196" s="111">
        <f>ROUNDDOWN(D196*M196,0)</f>
        <v>0</v>
      </c>
      <c r="O196" s="252"/>
      <c r="P196" s="111">
        <f>Z196*Y196</f>
        <v>0</v>
      </c>
      <c r="Q196" s="253"/>
      <c r="R196" s="136">
        <f>IF(S196="",D196,IF(S196&gt;D196,D196,S196))</f>
        <v>0</v>
      </c>
      <c r="S196" s="137"/>
    </row>
    <row r="197" spans="1:19" ht="26.25" customHeight="1">
      <c r="A197" s="110" t="s">
        <v>464</v>
      </c>
      <c r="B197" s="110"/>
      <c r="C197" s="350" t="s">
        <v>434</v>
      </c>
      <c r="D197" s="126"/>
      <c r="E197" s="252"/>
      <c r="F197" s="111">
        <f>ROUNDDOWN(D197*E197,0)</f>
        <v>0</v>
      </c>
      <c r="G197" s="252"/>
      <c r="H197" s="111">
        <f>ROUNDDOWN(G197*$R197,0)</f>
        <v>0</v>
      </c>
      <c r="I197" s="252"/>
      <c r="J197" s="111">
        <f>ROUNDDOWN($D197*I197,0)</f>
        <v>0</v>
      </c>
      <c r="K197" s="252"/>
      <c r="L197" s="111">
        <f>ROUNDDOWN(K197*$R197,0)</f>
        <v>0</v>
      </c>
      <c r="M197" s="252"/>
      <c r="N197" s="111">
        <f>ROUNDDOWN(D197*M197,0)</f>
        <v>0</v>
      </c>
      <c r="O197" s="252"/>
      <c r="P197" s="111">
        <f>Z197*Y197</f>
        <v>0</v>
      </c>
      <c r="Q197" s="253"/>
      <c r="R197" s="136">
        <f>IF(S197="",D197,IF(S197&gt;D197,D197,S197))</f>
        <v>0</v>
      </c>
      <c r="S197" s="137"/>
    </row>
    <row r="198" spans="1:19" ht="26.25" customHeight="1">
      <c r="A198" s="110" t="s">
        <v>465</v>
      </c>
      <c r="B198" s="110" t="s">
        <v>466</v>
      </c>
      <c r="C198" s="350" t="s">
        <v>434</v>
      </c>
      <c r="D198" s="126"/>
      <c r="E198" s="252"/>
      <c r="F198" s="111">
        <f>ROUNDDOWN(D198*E198,0)</f>
        <v>0</v>
      </c>
      <c r="G198" s="252"/>
      <c r="H198" s="111">
        <f>ROUNDDOWN(G198*$R198,0)</f>
        <v>0</v>
      </c>
      <c r="I198" s="252"/>
      <c r="J198" s="111">
        <f>ROUNDDOWN($D198*I198,0)</f>
        <v>0</v>
      </c>
      <c r="K198" s="252"/>
      <c r="L198" s="111">
        <f>ROUNDDOWN(K198*$R198,0)</f>
        <v>0</v>
      </c>
      <c r="M198" s="252"/>
      <c r="N198" s="111">
        <f>ROUNDDOWN(D198*M198,0)</f>
        <v>0</v>
      </c>
      <c r="O198" s="252"/>
      <c r="P198" s="111">
        <f>Z198*Y198</f>
        <v>0</v>
      </c>
      <c r="Q198" s="253"/>
      <c r="R198" s="136">
        <f>IF(S198="",D198,IF(S198&gt;D198,D198,S198))</f>
        <v>0</v>
      </c>
      <c r="S198" s="137"/>
    </row>
    <row r="199" spans="1:19" ht="26.25" customHeight="1">
      <c r="A199" s="110" t="s">
        <v>405</v>
      </c>
      <c r="B199" s="110"/>
      <c r="C199" s="350" t="s">
        <v>142</v>
      </c>
      <c r="D199" s="126"/>
      <c r="E199" s="252"/>
      <c r="F199" s="111">
        <f t="shared" ref="F199:F202" si="96">ROUNDDOWN(D199*E199,0)</f>
        <v>0</v>
      </c>
      <c r="G199" s="252"/>
      <c r="H199" s="111">
        <f t="shared" ref="H199:H202" si="97">ROUNDDOWN(G199*$R199,0)</f>
        <v>0</v>
      </c>
      <c r="I199" s="252"/>
      <c r="J199" s="111">
        <f t="shared" ref="J199:J202" si="98">ROUNDDOWN($D199*I199,0)</f>
        <v>0</v>
      </c>
      <c r="K199" s="252"/>
      <c r="L199" s="111">
        <f t="shared" ref="L199:L202" si="99">ROUNDDOWN(K199*$R199,0)</f>
        <v>0</v>
      </c>
      <c r="M199" s="252"/>
      <c r="N199" s="111">
        <f t="shared" ref="N199:N202" si="100">ROUNDDOWN(D199*M199,0)</f>
        <v>0</v>
      </c>
      <c r="O199" s="252"/>
      <c r="P199" s="111">
        <f t="shared" ref="P199:P202" si="101">Z199*Y199</f>
        <v>0</v>
      </c>
      <c r="Q199" s="253"/>
      <c r="R199" s="136">
        <f t="shared" ref="R199:R202" si="102">IF(S199="",D199,IF(S199&gt;D199,D199,S199))</f>
        <v>0</v>
      </c>
      <c r="S199" s="137"/>
    </row>
    <row r="200" spans="1:19" ht="26.25" customHeight="1">
      <c r="A200" s="110" t="s">
        <v>782</v>
      </c>
      <c r="B200" s="110" t="s">
        <v>768</v>
      </c>
      <c r="C200" s="350" t="s">
        <v>142</v>
      </c>
      <c r="D200" s="126"/>
      <c r="E200" s="252"/>
      <c r="F200" s="111">
        <f t="shared" si="96"/>
        <v>0</v>
      </c>
      <c r="G200" s="252"/>
      <c r="H200" s="111">
        <f t="shared" si="97"/>
        <v>0</v>
      </c>
      <c r="I200" s="252"/>
      <c r="J200" s="111">
        <f t="shared" si="98"/>
        <v>0</v>
      </c>
      <c r="K200" s="252"/>
      <c r="L200" s="111">
        <f t="shared" si="99"/>
        <v>0</v>
      </c>
      <c r="M200" s="252"/>
      <c r="N200" s="111">
        <f t="shared" si="100"/>
        <v>0</v>
      </c>
      <c r="O200" s="252"/>
      <c r="P200" s="111">
        <f t="shared" si="101"/>
        <v>0</v>
      </c>
      <c r="Q200" s="253"/>
      <c r="R200" s="136">
        <f t="shared" si="102"/>
        <v>0</v>
      </c>
      <c r="S200" s="137"/>
    </row>
    <row r="201" spans="1:19" ht="26.25" customHeight="1">
      <c r="A201" s="110" t="s">
        <v>401</v>
      </c>
      <c r="B201" s="110" t="s">
        <v>402</v>
      </c>
      <c r="C201" s="350" t="s">
        <v>213</v>
      </c>
      <c r="D201" s="126"/>
      <c r="E201" s="252"/>
      <c r="F201" s="111">
        <f t="shared" si="96"/>
        <v>0</v>
      </c>
      <c r="G201" s="252"/>
      <c r="H201" s="111">
        <f t="shared" si="97"/>
        <v>0</v>
      </c>
      <c r="I201" s="252"/>
      <c r="J201" s="111">
        <f t="shared" si="98"/>
        <v>0</v>
      </c>
      <c r="K201" s="252"/>
      <c r="L201" s="111">
        <f t="shared" si="99"/>
        <v>0</v>
      </c>
      <c r="M201" s="252"/>
      <c r="N201" s="111">
        <f t="shared" si="100"/>
        <v>0</v>
      </c>
      <c r="O201" s="252"/>
      <c r="P201" s="111">
        <f t="shared" si="101"/>
        <v>0</v>
      </c>
      <c r="Q201" s="253"/>
      <c r="R201" s="136">
        <f t="shared" si="102"/>
        <v>0</v>
      </c>
      <c r="S201" s="137"/>
    </row>
    <row r="202" spans="1:19" ht="26.25" customHeight="1">
      <c r="A202" s="110" t="s">
        <v>401</v>
      </c>
      <c r="B202" s="110" t="s">
        <v>403</v>
      </c>
      <c r="C202" s="350" t="s">
        <v>404</v>
      </c>
      <c r="D202" s="126"/>
      <c r="E202" s="252"/>
      <c r="F202" s="111">
        <f t="shared" si="96"/>
        <v>0</v>
      </c>
      <c r="G202" s="252"/>
      <c r="H202" s="111">
        <f t="shared" si="97"/>
        <v>0</v>
      </c>
      <c r="I202" s="252"/>
      <c r="J202" s="111">
        <f t="shared" si="98"/>
        <v>0</v>
      </c>
      <c r="K202" s="252"/>
      <c r="L202" s="111">
        <f t="shared" si="99"/>
        <v>0</v>
      </c>
      <c r="M202" s="252"/>
      <c r="N202" s="111">
        <f t="shared" si="100"/>
        <v>0</v>
      </c>
      <c r="O202" s="252"/>
      <c r="P202" s="111">
        <f t="shared" si="101"/>
        <v>0</v>
      </c>
      <c r="Q202" s="253"/>
      <c r="R202" s="136">
        <f t="shared" si="102"/>
        <v>0</v>
      </c>
      <c r="S202" s="137"/>
    </row>
    <row r="203" spans="1:19" ht="26.25" customHeight="1">
      <c r="A203" s="897" t="s">
        <v>140</v>
      </c>
      <c r="B203" s="897"/>
      <c r="C203" s="897"/>
      <c r="D203" s="897"/>
      <c r="E203" s="112"/>
      <c r="F203" s="111">
        <f>SUM(F180:F202)</f>
        <v>0</v>
      </c>
      <c r="G203" s="111"/>
      <c r="H203" s="111">
        <f>SUM(H194:H202)</f>
        <v>0</v>
      </c>
      <c r="I203" s="112"/>
      <c r="J203" s="111">
        <f>SUM(J180:J202)</f>
        <v>0</v>
      </c>
      <c r="K203" s="111"/>
      <c r="L203" s="111">
        <f>SUM(L194:L202)</f>
        <v>0</v>
      </c>
      <c r="M203" s="112"/>
      <c r="N203" s="111">
        <f>SUM(N180:N202)</f>
        <v>0</v>
      </c>
      <c r="O203" s="111"/>
      <c r="P203" s="111">
        <f>SUM(P194:P202)</f>
        <v>0</v>
      </c>
      <c r="Q203" s="138"/>
      <c r="R203" s="136">
        <f>IF(S203="",D203,IF(S203&gt;D203,D203,S203))</f>
        <v>0</v>
      </c>
      <c r="S203" s="137"/>
    </row>
    <row r="204" spans="1:19" ht="26.25" customHeight="1">
      <c r="A204" s="109" t="s">
        <v>345</v>
      </c>
      <c r="B204" s="110"/>
      <c r="C204" s="111"/>
      <c r="D204" s="111"/>
      <c r="E204" s="112"/>
      <c r="F204" s="111"/>
      <c r="G204" s="111"/>
      <c r="H204" s="111"/>
      <c r="I204" s="112"/>
      <c r="J204" s="111"/>
      <c r="K204" s="111"/>
      <c r="L204" s="111"/>
      <c r="M204" s="112"/>
      <c r="N204" s="111"/>
      <c r="O204" s="111"/>
      <c r="P204" s="111"/>
      <c r="Q204" s="113"/>
      <c r="R204" s="136"/>
      <c r="S204" s="137"/>
    </row>
    <row r="205" spans="1:19" ht="26.25" customHeight="1">
      <c r="A205" s="110" t="s">
        <v>698</v>
      </c>
      <c r="B205" s="110" t="s">
        <v>699</v>
      </c>
      <c r="C205" s="111" t="s">
        <v>399</v>
      </c>
      <c r="D205" s="126"/>
      <c r="E205" s="252"/>
      <c r="F205" s="111">
        <f>ROUNDDOWN(D205*E205,0)</f>
        <v>0</v>
      </c>
      <c r="G205" s="252"/>
      <c r="H205" s="111">
        <f>ROUNDDOWN(G205*$R205,0)</f>
        <v>0</v>
      </c>
      <c r="I205" s="252"/>
      <c r="J205" s="111">
        <f>ROUNDDOWN($D205*I205,0)</f>
        <v>0</v>
      </c>
      <c r="K205" s="252"/>
      <c r="L205" s="111">
        <f>ROUNDDOWN(K205*$R205,0)</f>
        <v>0</v>
      </c>
      <c r="M205" s="252"/>
      <c r="N205" s="111">
        <f>ROUNDDOWN(D205*M205,0)</f>
        <v>0</v>
      </c>
      <c r="O205" s="126"/>
      <c r="P205" s="111">
        <f>ROUNDDOWN(O205*$R205,0)</f>
        <v>0</v>
      </c>
      <c r="Q205" s="253"/>
      <c r="R205" s="136">
        <f t="shared" ref="R205:R219" si="103">IF(S205="",D205,IF(S205&gt;D205,D205,S205))</f>
        <v>0</v>
      </c>
      <c r="S205" s="137"/>
    </row>
    <row r="206" spans="1:19" ht="26.25" customHeight="1">
      <c r="A206" s="110" t="s">
        <v>700</v>
      </c>
      <c r="B206" s="110" t="s">
        <v>701</v>
      </c>
      <c r="C206" s="111" t="s">
        <v>399</v>
      </c>
      <c r="D206" s="126"/>
      <c r="E206" s="252"/>
      <c r="F206" s="111">
        <f>ROUNDDOWN(D206*E206,0)</f>
        <v>0</v>
      </c>
      <c r="G206" s="332"/>
      <c r="H206" s="111">
        <f>ROUNDDOWN(G206*$R206,0)</f>
        <v>0</v>
      </c>
      <c r="I206" s="252"/>
      <c r="J206" s="111">
        <f>ROUNDDOWN($D206*I206,0)</f>
        <v>0</v>
      </c>
      <c r="K206" s="252"/>
      <c r="L206" s="111">
        <f>ROUNDDOWN(K206*$R206,0)</f>
        <v>0</v>
      </c>
      <c r="M206" s="252"/>
      <c r="N206" s="111">
        <f>ROUNDDOWN(D206*M206,0)</f>
        <v>0</v>
      </c>
      <c r="O206" s="252"/>
      <c r="P206" s="111">
        <f>Z206*Y206</f>
        <v>0</v>
      </c>
      <c r="Q206" s="253"/>
      <c r="R206" s="136">
        <f t="shared" si="103"/>
        <v>0</v>
      </c>
      <c r="S206" s="137"/>
    </row>
    <row r="207" spans="1:19" ht="26.25" customHeight="1">
      <c r="A207" s="110" t="s">
        <v>705</v>
      </c>
      <c r="B207" s="110" t="s">
        <v>703</v>
      </c>
      <c r="C207" s="350" t="s">
        <v>399</v>
      </c>
      <c r="D207" s="126"/>
      <c r="E207" s="252"/>
      <c r="F207" s="111">
        <f>ROUNDDOWN(D207*E207,0)</f>
        <v>0</v>
      </c>
      <c r="G207" s="332"/>
      <c r="H207" s="111">
        <f>ROUNDDOWN(G207*$R207,0)</f>
        <v>0</v>
      </c>
      <c r="I207" s="252"/>
      <c r="J207" s="111">
        <f>ROUNDDOWN($D207*I207,0)</f>
        <v>0</v>
      </c>
      <c r="K207" s="252"/>
      <c r="L207" s="111">
        <f>ROUNDDOWN(K207*$R207,0)</f>
        <v>0</v>
      </c>
      <c r="M207" s="252"/>
      <c r="N207" s="111">
        <f>ROUNDDOWN(D207*M207,0)</f>
        <v>0</v>
      </c>
      <c r="O207" s="252"/>
      <c r="P207" s="111">
        <f>Z207*Y207</f>
        <v>0</v>
      </c>
      <c r="Q207" s="253"/>
      <c r="R207" s="136">
        <f t="shared" si="103"/>
        <v>0</v>
      </c>
      <c r="S207" s="137"/>
    </row>
    <row r="208" spans="1:19" ht="26.25" customHeight="1">
      <c r="A208" s="110" t="s">
        <v>706</v>
      </c>
      <c r="B208" s="110" t="s">
        <v>703</v>
      </c>
      <c r="C208" s="350" t="s">
        <v>399</v>
      </c>
      <c r="D208" s="126"/>
      <c r="E208" s="252"/>
      <c r="F208" s="111">
        <f t="shared" ref="F208:F217" si="104">ROUNDDOWN(D208*E208,0)</f>
        <v>0</v>
      </c>
      <c r="G208" s="332"/>
      <c r="H208" s="111">
        <f t="shared" ref="H208:H217" si="105">ROUNDDOWN(G208*$R208,0)</f>
        <v>0</v>
      </c>
      <c r="I208" s="252"/>
      <c r="J208" s="350">
        <f t="shared" ref="J208:J219" si="106">ROUNDDOWN($D208*I208,0)</f>
        <v>0</v>
      </c>
      <c r="K208" s="252"/>
      <c r="L208" s="350">
        <f t="shared" ref="L208:L219" si="107">ROUNDDOWN(K208*$R208,0)</f>
        <v>0</v>
      </c>
      <c r="M208" s="252"/>
      <c r="N208" s="350">
        <f>ROUNDDOWN(D208*M208,0)</f>
        <v>0</v>
      </c>
      <c r="O208" s="252"/>
      <c r="P208" s="350">
        <f>Z208*Y208</f>
        <v>0</v>
      </c>
      <c r="Q208" s="253"/>
      <c r="R208" s="136">
        <f t="shared" si="103"/>
        <v>0</v>
      </c>
      <c r="S208" s="137"/>
    </row>
    <row r="209" spans="1:26" ht="26.25" customHeight="1">
      <c r="A209" s="110" t="s">
        <v>891</v>
      </c>
      <c r="B209" s="110" t="s">
        <v>870</v>
      </c>
      <c r="C209" s="350" t="s">
        <v>399</v>
      </c>
      <c r="D209" s="126"/>
      <c r="E209" s="252"/>
      <c r="F209" s="111">
        <f t="shared" si="104"/>
        <v>0</v>
      </c>
      <c r="G209" s="332"/>
      <c r="H209" s="111">
        <f t="shared" si="105"/>
        <v>0</v>
      </c>
      <c r="I209" s="252"/>
      <c r="J209" s="350">
        <f t="shared" si="106"/>
        <v>0</v>
      </c>
      <c r="K209" s="252"/>
      <c r="L209" s="350">
        <f t="shared" si="107"/>
        <v>0</v>
      </c>
      <c r="M209" s="252"/>
      <c r="N209" s="350">
        <f>ROUNDDOWN(D209*M209,0)</f>
        <v>0</v>
      </c>
      <c r="O209" s="252"/>
      <c r="P209" s="350">
        <f>Z209*Y209</f>
        <v>0</v>
      </c>
      <c r="Q209" s="638"/>
      <c r="R209" s="136">
        <f t="shared" si="103"/>
        <v>0</v>
      </c>
      <c r="S209" s="137"/>
    </row>
    <row r="210" spans="1:26" ht="26.25" customHeight="1">
      <c r="A210" s="110" t="s">
        <v>707</v>
      </c>
      <c r="B210" s="110" t="s">
        <v>703</v>
      </c>
      <c r="C210" s="111" t="s">
        <v>399</v>
      </c>
      <c r="D210" s="126"/>
      <c r="E210" s="252"/>
      <c r="F210" s="111">
        <f t="shared" si="104"/>
        <v>0</v>
      </c>
      <c r="G210" s="332"/>
      <c r="H210" s="111">
        <f t="shared" si="105"/>
        <v>0</v>
      </c>
      <c r="I210" s="252"/>
      <c r="J210" s="350">
        <f t="shared" si="106"/>
        <v>0</v>
      </c>
      <c r="K210" s="252"/>
      <c r="L210" s="350">
        <f t="shared" si="107"/>
        <v>0</v>
      </c>
      <c r="M210" s="252"/>
      <c r="N210" s="350">
        <f t="shared" ref="N210:N218" si="108">ROUNDDOWN(D210*M210,0)</f>
        <v>0</v>
      </c>
      <c r="O210" s="252"/>
      <c r="P210" s="350">
        <f t="shared" ref="P210:P218" si="109">Z210*Y210</f>
        <v>0</v>
      </c>
      <c r="Q210" s="253"/>
      <c r="R210" s="136">
        <f t="shared" si="103"/>
        <v>0</v>
      </c>
      <c r="S210" s="137"/>
      <c r="Z210" s="129">
        <f>SUM(F205:F214)</f>
        <v>0</v>
      </c>
    </row>
    <row r="211" spans="1:26" ht="26.25" customHeight="1">
      <c r="A211" s="110" t="s">
        <v>708</v>
      </c>
      <c r="B211" s="110" t="s">
        <v>703</v>
      </c>
      <c r="C211" s="111" t="s">
        <v>399</v>
      </c>
      <c r="D211" s="126"/>
      <c r="E211" s="252"/>
      <c r="F211" s="111">
        <f t="shared" si="104"/>
        <v>0</v>
      </c>
      <c r="G211" s="332"/>
      <c r="H211" s="111">
        <f t="shared" si="105"/>
        <v>0</v>
      </c>
      <c r="I211" s="252"/>
      <c r="J211" s="350">
        <f t="shared" si="106"/>
        <v>0</v>
      </c>
      <c r="K211" s="252"/>
      <c r="L211" s="350">
        <f t="shared" si="107"/>
        <v>0</v>
      </c>
      <c r="M211" s="252"/>
      <c r="N211" s="350">
        <f t="shared" si="108"/>
        <v>0</v>
      </c>
      <c r="O211" s="252"/>
      <c r="P211" s="350">
        <f t="shared" si="109"/>
        <v>0</v>
      </c>
      <c r="Q211" s="253"/>
      <c r="R211" s="136">
        <f t="shared" si="103"/>
        <v>0</v>
      </c>
      <c r="S211" s="137"/>
      <c r="Z211" s="129">
        <f>SUM(F215:F215)</f>
        <v>0</v>
      </c>
    </row>
    <row r="212" spans="1:26" ht="26.25" customHeight="1">
      <c r="A212" s="110" t="s">
        <v>709</v>
      </c>
      <c r="B212" s="110" t="s">
        <v>703</v>
      </c>
      <c r="C212" s="111" t="s">
        <v>399</v>
      </c>
      <c r="D212" s="126"/>
      <c r="E212" s="252"/>
      <c r="F212" s="111">
        <f t="shared" si="104"/>
        <v>0</v>
      </c>
      <c r="G212" s="332"/>
      <c r="H212" s="111">
        <f t="shared" si="105"/>
        <v>0</v>
      </c>
      <c r="I212" s="252"/>
      <c r="J212" s="350">
        <f t="shared" si="106"/>
        <v>0</v>
      </c>
      <c r="K212" s="252"/>
      <c r="L212" s="350">
        <f t="shared" si="107"/>
        <v>0</v>
      </c>
      <c r="M212" s="252"/>
      <c r="N212" s="350">
        <f t="shared" si="108"/>
        <v>0</v>
      </c>
      <c r="O212" s="252"/>
      <c r="P212" s="350">
        <f t="shared" si="109"/>
        <v>0</v>
      </c>
      <c r="Q212" s="253"/>
      <c r="R212" s="136">
        <f t="shared" si="103"/>
        <v>0</v>
      </c>
      <c r="S212" s="137"/>
      <c r="Z212" s="129">
        <f>SUM(F216:F217)</f>
        <v>0</v>
      </c>
    </row>
    <row r="213" spans="1:26" ht="26.25" customHeight="1">
      <c r="A213" s="110"/>
      <c r="B213" s="110"/>
      <c r="C213" s="111" t="s">
        <v>139</v>
      </c>
      <c r="D213" s="126"/>
      <c r="E213" s="252"/>
      <c r="F213" s="111">
        <f t="shared" si="104"/>
        <v>0</v>
      </c>
      <c r="G213" s="332"/>
      <c r="H213" s="111">
        <f t="shared" si="105"/>
        <v>0</v>
      </c>
      <c r="I213" s="252"/>
      <c r="J213" s="350">
        <f t="shared" si="106"/>
        <v>0</v>
      </c>
      <c r="K213" s="252"/>
      <c r="L213" s="350">
        <f t="shared" si="107"/>
        <v>0</v>
      </c>
      <c r="M213" s="252"/>
      <c r="N213" s="350">
        <f t="shared" si="108"/>
        <v>0</v>
      </c>
      <c r="O213" s="252"/>
      <c r="P213" s="350">
        <f t="shared" si="109"/>
        <v>0</v>
      </c>
      <c r="Q213" s="254"/>
      <c r="R213" s="136">
        <f t="shared" si="103"/>
        <v>0</v>
      </c>
      <c r="S213" s="137"/>
      <c r="Z213" s="129">
        <f>SUM(F218:F219)</f>
        <v>0</v>
      </c>
    </row>
    <row r="214" spans="1:26" ht="26.25" customHeight="1">
      <c r="A214" s="110" t="s">
        <v>710</v>
      </c>
      <c r="B214" s="110" t="s">
        <v>711</v>
      </c>
      <c r="C214" s="111" t="s">
        <v>704</v>
      </c>
      <c r="D214" s="126"/>
      <c r="E214" s="252"/>
      <c r="F214" s="111">
        <f t="shared" si="104"/>
        <v>0</v>
      </c>
      <c r="G214" s="332"/>
      <c r="H214" s="111">
        <f t="shared" si="105"/>
        <v>0</v>
      </c>
      <c r="I214" s="252"/>
      <c r="J214" s="350">
        <f t="shared" si="106"/>
        <v>0</v>
      </c>
      <c r="K214" s="252"/>
      <c r="L214" s="350">
        <f t="shared" si="107"/>
        <v>0</v>
      </c>
      <c r="M214" s="252"/>
      <c r="N214" s="350">
        <f t="shared" si="108"/>
        <v>0</v>
      </c>
      <c r="O214" s="252"/>
      <c r="P214" s="350">
        <f t="shared" si="109"/>
        <v>0</v>
      </c>
      <c r="Q214" s="685"/>
      <c r="R214" s="136">
        <f t="shared" si="103"/>
        <v>0</v>
      </c>
      <c r="S214" s="137"/>
    </row>
    <row r="215" spans="1:26" ht="26.25" customHeight="1">
      <c r="A215" s="110" t="s">
        <v>712</v>
      </c>
      <c r="B215" s="110" t="s">
        <v>713</v>
      </c>
      <c r="C215" s="350" t="s">
        <v>139</v>
      </c>
      <c r="D215" s="351"/>
      <c r="E215" s="332"/>
      <c r="F215" s="350">
        <f t="shared" si="104"/>
        <v>0</v>
      </c>
      <c r="G215" s="332"/>
      <c r="H215" s="350">
        <f t="shared" si="105"/>
        <v>0</v>
      </c>
      <c r="I215" s="252"/>
      <c r="J215" s="350">
        <f t="shared" si="106"/>
        <v>0</v>
      </c>
      <c r="K215" s="252"/>
      <c r="L215" s="350">
        <f t="shared" si="107"/>
        <v>0</v>
      </c>
      <c r="M215" s="252"/>
      <c r="N215" s="350">
        <f t="shared" si="108"/>
        <v>0</v>
      </c>
      <c r="O215" s="252"/>
      <c r="P215" s="350">
        <f t="shared" si="109"/>
        <v>0</v>
      </c>
      <c r="Q215" s="254"/>
      <c r="R215" s="136">
        <f t="shared" si="103"/>
        <v>0</v>
      </c>
      <c r="S215" s="137"/>
    </row>
    <row r="216" spans="1:26" ht="26.25" customHeight="1">
      <c r="A216" s="110"/>
      <c r="B216" s="110"/>
      <c r="C216" s="350"/>
      <c r="D216" s="351"/>
      <c r="E216" s="252"/>
      <c r="F216" s="350">
        <f t="shared" si="104"/>
        <v>0</v>
      </c>
      <c r="G216" s="332"/>
      <c r="H216" s="350">
        <f t="shared" si="105"/>
        <v>0</v>
      </c>
      <c r="I216" s="252"/>
      <c r="J216" s="350">
        <f t="shared" si="106"/>
        <v>0</v>
      </c>
      <c r="K216" s="252"/>
      <c r="L216" s="350">
        <f t="shared" si="107"/>
        <v>0</v>
      </c>
      <c r="M216" s="252"/>
      <c r="N216" s="350">
        <f t="shared" si="108"/>
        <v>0</v>
      </c>
      <c r="O216" s="252"/>
      <c r="P216" s="350">
        <f t="shared" si="109"/>
        <v>0</v>
      </c>
      <c r="Q216" s="254"/>
      <c r="R216" s="136">
        <f t="shared" si="103"/>
        <v>0</v>
      </c>
      <c r="S216" s="137"/>
    </row>
    <row r="217" spans="1:26" ht="26.25" customHeight="1">
      <c r="A217" s="110"/>
      <c r="B217" s="110"/>
      <c r="C217" s="350"/>
      <c r="D217" s="351"/>
      <c r="E217" s="252"/>
      <c r="F217" s="350">
        <f t="shared" si="104"/>
        <v>0</v>
      </c>
      <c r="G217" s="332"/>
      <c r="H217" s="350">
        <f t="shared" si="105"/>
        <v>0</v>
      </c>
      <c r="I217" s="252"/>
      <c r="J217" s="350">
        <f t="shared" si="106"/>
        <v>0</v>
      </c>
      <c r="K217" s="252"/>
      <c r="L217" s="350">
        <f t="shared" si="107"/>
        <v>0</v>
      </c>
      <c r="M217" s="252"/>
      <c r="N217" s="350">
        <f t="shared" si="108"/>
        <v>0</v>
      </c>
      <c r="O217" s="252"/>
      <c r="P217" s="350">
        <f t="shared" si="109"/>
        <v>0</v>
      </c>
      <c r="Q217" s="254"/>
      <c r="R217" s="136">
        <f t="shared" si="103"/>
        <v>0</v>
      </c>
      <c r="S217" s="137"/>
    </row>
    <row r="218" spans="1:26" ht="26.25" customHeight="1">
      <c r="A218" s="110"/>
      <c r="B218" s="110"/>
      <c r="C218" s="350"/>
      <c r="D218" s="351"/>
      <c r="E218" s="252"/>
      <c r="F218" s="350">
        <f>ROUNDDOWN(D218*E218,0)</f>
        <v>0</v>
      </c>
      <c r="G218" s="332"/>
      <c r="H218" s="350">
        <f>ROUNDDOWN(G218*$R218,0)</f>
        <v>0</v>
      </c>
      <c r="I218" s="252"/>
      <c r="J218" s="350">
        <f t="shared" si="106"/>
        <v>0</v>
      </c>
      <c r="K218" s="252"/>
      <c r="L218" s="350">
        <f t="shared" si="107"/>
        <v>0</v>
      </c>
      <c r="M218" s="252"/>
      <c r="N218" s="350">
        <f t="shared" si="108"/>
        <v>0</v>
      </c>
      <c r="O218" s="252"/>
      <c r="P218" s="350">
        <f t="shared" si="109"/>
        <v>0</v>
      </c>
      <c r="Q218" s="253"/>
      <c r="R218" s="136">
        <f>IF(S218="",D218,IF(S218&gt;D218,D218,S218))</f>
        <v>0</v>
      </c>
      <c r="S218" s="137"/>
    </row>
    <row r="219" spans="1:26" ht="26.25" customHeight="1">
      <c r="A219" s="110"/>
      <c r="B219" s="110"/>
      <c r="C219" s="350"/>
      <c r="D219" s="351"/>
      <c r="E219" s="252"/>
      <c r="F219" s="350">
        <f>ROUNDDOWN(D219*E219,0)</f>
        <v>0</v>
      </c>
      <c r="G219" s="332"/>
      <c r="H219" s="350">
        <f>ROUNDDOWN(G219*$R219,0)</f>
        <v>0</v>
      </c>
      <c r="I219" s="252"/>
      <c r="J219" s="350">
        <f t="shared" si="106"/>
        <v>0</v>
      </c>
      <c r="K219" s="252"/>
      <c r="L219" s="350">
        <f t="shared" si="107"/>
        <v>0</v>
      </c>
      <c r="M219" s="252"/>
      <c r="N219" s="350">
        <f>ROUNDDOWN(D219*M219,0)</f>
        <v>0</v>
      </c>
      <c r="O219" s="252"/>
      <c r="P219" s="350">
        <f>Z219*Y219</f>
        <v>0</v>
      </c>
      <c r="Q219" s="254"/>
      <c r="R219" s="136">
        <f t="shared" si="103"/>
        <v>0</v>
      </c>
      <c r="S219" s="137"/>
    </row>
    <row r="220" spans="1:26" ht="26.25" customHeight="1">
      <c r="A220" s="897" t="s">
        <v>140</v>
      </c>
      <c r="B220" s="897"/>
      <c r="C220" s="897"/>
      <c r="D220" s="897"/>
      <c r="E220" s="112"/>
      <c r="F220" s="111"/>
      <c r="G220" s="334"/>
      <c r="H220" s="111">
        <f>SUM(H205:H219)</f>
        <v>0</v>
      </c>
      <c r="I220" s="112"/>
      <c r="J220" s="111"/>
      <c r="K220" s="111"/>
      <c r="L220" s="111">
        <f>SUM(L205:L219)</f>
        <v>0</v>
      </c>
      <c r="M220" s="112"/>
      <c r="N220" s="111"/>
      <c r="O220" s="111"/>
      <c r="P220" s="111">
        <f>SUM(P205:P219)</f>
        <v>0</v>
      </c>
      <c r="Q220" s="138"/>
      <c r="R220" s="136">
        <f>IF(S220="",D220,IF(S220&gt;D220,D220,S220))</f>
        <v>0</v>
      </c>
      <c r="S220" s="137"/>
    </row>
    <row r="221" spans="1:26" ht="26.25" customHeight="1">
      <c r="A221" s="109" t="s">
        <v>346</v>
      </c>
      <c r="B221" s="110"/>
      <c r="C221" s="111"/>
      <c r="D221" s="111"/>
      <c r="E221" s="112"/>
      <c r="F221" s="111"/>
      <c r="G221" s="334"/>
      <c r="H221" s="111"/>
      <c r="I221" s="112"/>
      <c r="J221" s="111"/>
      <c r="K221" s="111"/>
      <c r="L221" s="111"/>
      <c r="M221" s="112"/>
      <c r="N221" s="111"/>
      <c r="O221" s="111"/>
      <c r="P221" s="111"/>
      <c r="Q221" s="113"/>
      <c r="R221" s="136"/>
      <c r="S221" s="137"/>
    </row>
    <row r="222" spans="1:26" ht="26.25" customHeight="1">
      <c r="A222" s="110" t="s">
        <v>702</v>
      </c>
      <c r="B222" s="110" t="s">
        <v>703</v>
      </c>
      <c r="C222" s="350" t="s">
        <v>704</v>
      </c>
      <c r="D222" s="351"/>
      <c r="E222" s="252"/>
      <c r="F222" s="350">
        <f t="shared" ref="F222:F227" si="110">ROUNDDOWN(D222*E222,0)</f>
        <v>0</v>
      </c>
      <c r="G222" s="332"/>
      <c r="H222" s="350">
        <f t="shared" ref="H222:H227" si="111">ROUNDDOWN(G222*$R222,0)</f>
        <v>0</v>
      </c>
      <c r="I222" s="252"/>
      <c r="J222" s="350">
        <f t="shared" ref="J222:J227" si="112">ROUNDDOWN($D222*I222,0)</f>
        <v>0</v>
      </c>
      <c r="K222" s="252"/>
      <c r="L222" s="350">
        <f t="shared" ref="L222:L227" si="113">ROUNDDOWN(K222*$R222,0)</f>
        <v>0</v>
      </c>
      <c r="M222" s="252"/>
      <c r="N222" s="350">
        <f t="shared" ref="N222:N227" si="114">ROUNDDOWN(D222*M222,0)</f>
        <v>0</v>
      </c>
      <c r="O222" s="351"/>
      <c r="P222" s="350">
        <f>ROUNDDOWN(O222*$R222,0)</f>
        <v>0</v>
      </c>
      <c r="Q222" s="253"/>
      <c r="R222" s="136">
        <f>IF(S222="",D222,IF(S222&gt;D222,D222,S222))</f>
        <v>0</v>
      </c>
      <c r="S222" s="137"/>
    </row>
    <row r="223" spans="1:26" ht="26.25" customHeight="1">
      <c r="A223" s="598" t="s">
        <v>811</v>
      </c>
      <c r="B223" s="597" t="s">
        <v>770</v>
      </c>
      <c r="C223" s="350" t="s">
        <v>399</v>
      </c>
      <c r="D223" s="351"/>
      <c r="E223" s="332"/>
      <c r="F223" s="350">
        <f t="shared" si="110"/>
        <v>0</v>
      </c>
      <c r="G223" s="332"/>
      <c r="H223" s="350">
        <f t="shared" si="111"/>
        <v>0</v>
      </c>
      <c r="I223" s="252"/>
      <c r="J223" s="350">
        <f t="shared" si="112"/>
        <v>0</v>
      </c>
      <c r="K223" s="252"/>
      <c r="L223" s="350">
        <f t="shared" si="113"/>
        <v>0</v>
      </c>
      <c r="M223" s="252"/>
      <c r="N223" s="350">
        <f t="shared" si="114"/>
        <v>0</v>
      </c>
      <c r="O223" s="252"/>
      <c r="P223" s="350">
        <f>Z223*Y223</f>
        <v>0</v>
      </c>
      <c r="Q223" s="253"/>
      <c r="R223" s="136">
        <f>IF(S223="",D223,IF(S223&gt;D223,D223,S223))</f>
        <v>0</v>
      </c>
      <c r="S223" s="137"/>
    </row>
    <row r="224" spans="1:26" ht="26.25" customHeight="1">
      <c r="A224" s="110" t="s">
        <v>812</v>
      </c>
      <c r="B224" s="110"/>
      <c r="C224" s="350" t="s">
        <v>813</v>
      </c>
      <c r="D224" s="351"/>
      <c r="E224" s="252"/>
      <c r="F224" s="350">
        <f t="shared" si="110"/>
        <v>0</v>
      </c>
      <c r="G224" s="332"/>
      <c r="H224" s="350">
        <f t="shared" si="111"/>
        <v>0</v>
      </c>
      <c r="I224" s="252"/>
      <c r="J224" s="350">
        <f t="shared" si="112"/>
        <v>0</v>
      </c>
      <c r="K224" s="252"/>
      <c r="L224" s="350">
        <f t="shared" si="113"/>
        <v>0</v>
      </c>
      <c r="M224" s="252"/>
      <c r="N224" s="350">
        <f t="shared" si="114"/>
        <v>0</v>
      </c>
      <c r="O224" s="252"/>
      <c r="P224" s="350">
        <f>Z224*Y224</f>
        <v>0</v>
      </c>
      <c r="Q224" s="253"/>
      <c r="R224" s="136">
        <f>IF(S224="",D224,IF(S224&gt;D224,D224,S224))</f>
        <v>0</v>
      </c>
      <c r="S224" s="137"/>
    </row>
    <row r="225" spans="1:19" ht="26.25" customHeight="1">
      <c r="A225" s="110" t="s">
        <v>712</v>
      </c>
      <c r="B225" s="110" t="s">
        <v>713</v>
      </c>
      <c r="C225" s="350" t="s">
        <v>769</v>
      </c>
      <c r="D225" s="351"/>
      <c r="E225" s="252"/>
      <c r="F225" s="350">
        <f t="shared" si="110"/>
        <v>0</v>
      </c>
      <c r="G225" s="332"/>
      <c r="H225" s="350">
        <f t="shared" si="111"/>
        <v>0</v>
      </c>
      <c r="I225" s="252"/>
      <c r="J225" s="350">
        <f t="shared" si="112"/>
        <v>0</v>
      </c>
      <c r="K225" s="252"/>
      <c r="L225" s="350">
        <f t="shared" si="113"/>
        <v>0</v>
      </c>
      <c r="M225" s="252"/>
      <c r="N225" s="350">
        <f t="shared" si="114"/>
        <v>0</v>
      </c>
      <c r="O225" s="252"/>
      <c r="P225" s="350">
        <f>Z225*Y225</f>
        <v>0</v>
      </c>
      <c r="Q225" s="253"/>
      <c r="R225" s="136">
        <f>IF(S225="",D225,IF(S225&gt;D225,D225,S225))</f>
        <v>0</v>
      </c>
      <c r="S225" s="137"/>
    </row>
    <row r="226" spans="1:19" ht="26.25" customHeight="1">
      <c r="A226" s="110"/>
      <c r="B226" s="110"/>
      <c r="C226" s="350"/>
      <c r="D226" s="351"/>
      <c r="E226" s="252"/>
      <c r="F226" s="350">
        <f t="shared" si="110"/>
        <v>0</v>
      </c>
      <c r="G226" s="332"/>
      <c r="H226" s="350">
        <f t="shared" si="111"/>
        <v>0</v>
      </c>
      <c r="I226" s="252"/>
      <c r="J226" s="350">
        <f t="shared" si="112"/>
        <v>0</v>
      </c>
      <c r="K226" s="252"/>
      <c r="L226" s="350">
        <f t="shared" si="113"/>
        <v>0</v>
      </c>
      <c r="M226" s="252"/>
      <c r="N226" s="350">
        <f t="shared" si="114"/>
        <v>0</v>
      </c>
      <c r="O226" s="252"/>
      <c r="P226" s="350">
        <f>Z226*Y226</f>
        <v>0</v>
      </c>
      <c r="Q226" s="253"/>
      <c r="R226" s="136">
        <f>IF(S226="",D226,IF(S226&gt;D226,D226,S226))</f>
        <v>0</v>
      </c>
      <c r="S226" s="137"/>
    </row>
    <row r="227" spans="1:19" ht="26.25" customHeight="1">
      <c r="A227" s="110"/>
      <c r="B227" s="110"/>
      <c r="C227" s="350"/>
      <c r="D227" s="351"/>
      <c r="E227" s="252"/>
      <c r="F227" s="350">
        <f t="shared" si="110"/>
        <v>0</v>
      </c>
      <c r="G227" s="332"/>
      <c r="H227" s="350">
        <f t="shared" si="111"/>
        <v>0</v>
      </c>
      <c r="I227" s="252"/>
      <c r="J227" s="350">
        <f t="shared" si="112"/>
        <v>0</v>
      </c>
      <c r="K227" s="252"/>
      <c r="L227" s="350">
        <f t="shared" si="113"/>
        <v>0</v>
      </c>
      <c r="M227" s="252"/>
      <c r="N227" s="350">
        <f t="shared" si="114"/>
        <v>0</v>
      </c>
      <c r="O227" s="252"/>
      <c r="P227" s="350">
        <f>Z227*Y227</f>
        <v>0</v>
      </c>
      <c r="Q227" s="254"/>
      <c r="R227" s="136"/>
      <c r="S227" s="137"/>
    </row>
    <row r="228" spans="1:19" ht="26.25" customHeight="1">
      <c r="A228" s="897" t="s">
        <v>140</v>
      </c>
      <c r="B228" s="897"/>
      <c r="C228" s="897"/>
      <c r="D228" s="897"/>
      <c r="E228" s="112"/>
      <c r="F228" s="111">
        <f>SUM(F205:F227)</f>
        <v>0</v>
      </c>
      <c r="G228" s="111"/>
      <c r="H228" s="111">
        <f>SUM(H222:H227)</f>
        <v>0</v>
      </c>
      <c r="I228" s="112"/>
      <c r="J228" s="111">
        <f>SUM(J205:J227)</f>
        <v>0</v>
      </c>
      <c r="K228" s="111"/>
      <c r="L228" s="111">
        <f>SUM(L222:L227)</f>
        <v>0</v>
      </c>
      <c r="M228" s="112"/>
      <c r="N228" s="111">
        <f>SUM(N205:N227)</f>
        <v>0</v>
      </c>
      <c r="O228" s="111"/>
      <c r="P228" s="111">
        <f>SUM(P222:P227)</f>
        <v>0</v>
      </c>
      <c r="Q228" s="138"/>
      <c r="R228" s="136">
        <f>IF(S228="",D228,IF(S228&gt;D228,D228,S228))</f>
        <v>0</v>
      </c>
      <c r="S228" s="137"/>
    </row>
    <row r="229" spans="1:19" ht="26.25" customHeight="1">
      <c r="A229" s="109" t="s">
        <v>347</v>
      </c>
      <c r="B229" s="110"/>
      <c r="C229" s="111"/>
      <c r="D229" s="111"/>
      <c r="E229" s="112"/>
      <c r="F229" s="111"/>
      <c r="G229" s="111"/>
      <c r="H229" s="111"/>
      <c r="I229" s="112"/>
      <c r="J229" s="111"/>
      <c r="K229" s="111"/>
      <c r="L229" s="111"/>
      <c r="M229" s="112"/>
      <c r="N229" s="111"/>
      <c r="O229" s="111"/>
      <c r="P229" s="111"/>
      <c r="Q229" s="113"/>
      <c r="R229" s="136"/>
      <c r="S229" s="137"/>
    </row>
    <row r="230" spans="1:19" ht="26.25" customHeight="1">
      <c r="A230" s="110" t="s">
        <v>467</v>
      </c>
      <c r="B230" s="110" t="s">
        <v>924</v>
      </c>
      <c r="C230" s="350" t="s">
        <v>434</v>
      </c>
      <c r="D230" s="126"/>
      <c r="E230" s="252"/>
      <c r="F230" s="111">
        <f>ROUNDDOWN(D230*E230,0)</f>
        <v>0</v>
      </c>
      <c r="G230" s="252"/>
      <c r="H230" s="111">
        <f>ROUNDDOWN(G230*$R230,0)</f>
        <v>0</v>
      </c>
      <c r="I230" s="252"/>
      <c r="J230" s="111">
        <f>ROUNDDOWN($D230*I230,0)</f>
        <v>0</v>
      </c>
      <c r="K230" s="646"/>
      <c r="L230" s="111">
        <f>ROUNDDOWN(K230*$R230,0)</f>
        <v>0</v>
      </c>
      <c r="M230" s="252"/>
      <c r="N230" s="111">
        <f>ROUNDDOWN(D230*M230,0)</f>
        <v>0</v>
      </c>
      <c r="O230" s="126"/>
      <c r="P230" s="111">
        <f>ROUNDDOWN(O230*$R230,0)</f>
        <v>0</v>
      </c>
      <c r="Q230" s="253"/>
      <c r="R230" s="136">
        <f t="shared" ref="R230:R238" si="115">IF(S230="",D230,IF(S230&gt;D230,D230,S230))</f>
        <v>0</v>
      </c>
      <c r="S230" s="137"/>
    </row>
    <row r="231" spans="1:19" ht="26.25" customHeight="1">
      <c r="A231" s="110" t="s">
        <v>467</v>
      </c>
      <c r="B231" s="110" t="s">
        <v>468</v>
      </c>
      <c r="C231" s="350" t="s">
        <v>399</v>
      </c>
      <c r="D231" s="126"/>
      <c r="E231" s="252"/>
      <c r="F231" s="111">
        <f>ROUNDDOWN(D231*E231,0)</f>
        <v>0</v>
      </c>
      <c r="G231" s="252"/>
      <c r="H231" s="111">
        <f>ROUNDDOWN(G231*$R231,0)</f>
        <v>0</v>
      </c>
      <c r="I231" s="252"/>
      <c r="J231" s="111">
        <f>ROUNDDOWN($D231*I231,0)</f>
        <v>0</v>
      </c>
      <c r="K231" s="646"/>
      <c r="L231" s="111">
        <f>ROUNDDOWN(K231*$R231,0)</f>
        <v>0</v>
      </c>
      <c r="M231" s="252"/>
      <c r="N231" s="111">
        <f>ROUNDDOWN(D231*M231,0)</f>
        <v>0</v>
      </c>
      <c r="O231" s="252"/>
      <c r="P231" s="111">
        <f>ROUNDDOWN(O231*$R231,0)</f>
        <v>0</v>
      </c>
      <c r="Q231" s="253"/>
      <c r="R231" s="136">
        <f t="shared" si="115"/>
        <v>0</v>
      </c>
      <c r="S231" s="137"/>
    </row>
    <row r="232" spans="1:19" ht="26.25" customHeight="1">
      <c r="A232" s="110" t="s">
        <v>467</v>
      </c>
      <c r="B232" s="110" t="s">
        <v>470</v>
      </c>
      <c r="C232" s="350" t="s">
        <v>441</v>
      </c>
      <c r="D232" s="126"/>
      <c r="E232" s="252"/>
      <c r="F232" s="111">
        <f>ROUNDDOWN(D232*E232,0)</f>
        <v>0</v>
      </c>
      <c r="G232" s="126"/>
      <c r="H232" s="111">
        <f>ROUNDDOWN(G232*$R232,0)</f>
        <v>0</v>
      </c>
      <c r="I232" s="252"/>
      <c r="J232" s="111">
        <f>ROUNDDOWN($D232*I232,0)</f>
        <v>0</v>
      </c>
      <c r="K232" s="646"/>
      <c r="L232" s="111">
        <f>ROUNDDOWN(K232*$R232,0)</f>
        <v>0</v>
      </c>
      <c r="M232" s="252"/>
      <c r="N232" s="111">
        <f>ROUNDDOWN(D232*M232,0)</f>
        <v>0</v>
      </c>
      <c r="O232" s="126"/>
      <c r="P232" s="111">
        <f>ROUNDDOWN(O232*$R232,0)</f>
        <v>0</v>
      </c>
      <c r="Q232" s="254"/>
      <c r="R232" s="136">
        <f t="shared" si="115"/>
        <v>0</v>
      </c>
      <c r="S232" s="137"/>
    </row>
    <row r="233" spans="1:19" ht="26.25" customHeight="1">
      <c r="A233" s="110"/>
      <c r="B233" s="110"/>
      <c r="C233" s="111" t="s">
        <v>687</v>
      </c>
      <c r="D233" s="126"/>
      <c r="E233" s="252"/>
      <c r="F233" s="111">
        <f t="shared" ref="F233:F238" si="116">ROUNDDOWN(D233*E233,0)</f>
        <v>0</v>
      </c>
      <c r="G233" s="252"/>
      <c r="H233" s="111">
        <f t="shared" ref="H233:H238" si="117">ROUNDDOWN(G233*$R233,0)</f>
        <v>0</v>
      </c>
      <c r="I233" s="252"/>
      <c r="J233" s="350">
        <f t="shared" ref="J233:J239" si="118">ROUNDDOWN($D233*I233,0)</f>
        <v>0</v>
      </c>
      <c r="K233" s="646"/>
      <c r="L233" s="350">
        <f t="shared" ref="L233:L239" si="119">ROUNDDOWN(K233*$R233,0)</f>
        <v>0</v>
      </c>
      <c r="M233" s="252"/>
      <c r="N233" s="350">
        <f t="shared" ref="N233:N238" si="120">ROUNDDOWN(D233*M233,0)</f>
        <v>0</v>
      </c>
      <c r="O233" s="351"/>
      <c r="P233" s="350">
        <f t="shared" ref="P233:P239" si="121">ROUNDDOWN(O233*$R233,0)</f>
        <v>0</v>
      </c>
      <c r="Q233" s="254"/>
      <c r="R233" s="136">
        <f t="shared" si="115"/>
        <v>0</v>
      </c>
      <c r="S233" s="137"/>
    </row>
    <row r="234" spans="1:19" ht="26.25" customHeight="1">
      <c r="A234" s="110" t="s">
        <v>690</v>
      </c>
      <c r="B234" s="110"/>
      <c r="C234" s="111" t="s">
        <v>399</v>
      </c>
      <c r="D234" s="126"/>
      <c r="E234" s="252"/>
      <c r="F234" s="111">
        <f t="shared" si="116"/>
        <v>0</v>
      </c>
      <c r="G234" s="252"/>
      <c r="H234" s="111">
        <f t="shared" si="117"/>
        <v>0</v>
      </c>
      <c r="I234" s="252"/>
      <c r="J234" s="350">
        <f t="shared" si="118"/>
        <v>0</v>
      </c>
      <c r="K234" s="646"/>
      <c r="L234" s="350">
        <f t="shared" si="119"/>
        <v>0</v>
      </c>
      <c r="M234" s="252"/>
      <c r="N234" s="350">
        <f t="shared" si="120"/>
        <v>0</v>
      </c>
      <c r="O234" s="351"/>
      <c r="P234" s="350">
        <f t="shared" si="121"/>
        <v>0</v>
      </c>
      <c r="Q234" s="254"/>
      <c r="R234" s="136">
        <f t="shared" si="115"/>
        <v>0</v>
      </c>
      <c r="S234" s="137"/>
    </row>
    <row r="235" spans="1:19" ht="26.25" customHeight="1">
      <c r="A235" s="110" t="s">
        <v>688</v>
      </c>
      <c r="B235" s="110"/>
      <c r="C235" s="111" t="s">
        <v>675</v>
      </c>
      <c r="D235" s="126"/>
      <c r="E235" s="252"/>
      <c r="F235" s="111">
        <f t="shared" si="116"/>
        <v>0</v>
      </c>
      <c r="G235" s="252"/>
      <c r="H235" s="111">
        <f t="shared" si="117"/>
        <v>0</v>
      </c>
      <c r="I235" s="252"/>
      <c r="J235" s="350">
        <f t="shared" si="118"/>
        <v>0</v>
      </c>
      <c r="K235" s="646"/>
      <c r="L235" s="350">
        <f t="shared" si="119"/>
        <v>0</v>
      </c>
      <c r="M235" s="252"/>
      <c r="N235" s="350">
        <f t="shared" si="120"/>
        <v>0</v>
      </c>
      <c r="O235" s="351"/>
      <c r="P235" s="350">
        <f t="shared" si="121"/>
        <v>0</v>
      </c>
      <c r="Q235" s="253"/>
      <c r="R235" s="136">
        <f t="shared" si="115"/>
        <v>0</v>
      </c>
      <c r="S235" s="137"/>
    </row>
    <row r="236" spans="1:19" ht="26.25" customHeight="1">
      <c r="A236" s="110" t="s">
        <v>689</v>
      </c>
      <c r="B236" s="110"/>
      <c r="C236" s="111" t="s">
        <v>675</v>
      </c>
      <c r="D236" s="126"/>
      <c r="E236" s="252"/>
      <c r="F236" s="111">
        <f t="shared" si="116"/>
        <v>0</v>
      </c>
      <c r="G236" s="252"/>
      <c r="H236" s="111">
        <f t="shared" si="117"/>
        <v>0</v>
      </c>
      <c r="I236" s="252"/>
      <c r="J236" s="350">
        <f t="shared" si="118"/>
        <v>0</v>
      </c>
      <c r="K236" s="646"/>
      <c r="L236" s="350">
        <f t="shared" si="119"/>
        <v>0</v>
      </c>
      <c r="M236" s="252"/>
      <c r="N236" s="350">
        <f t="shared" si="120"/>
        <v>0</v>
      </c>
      <c r="O236" s="351"/>
      <c r="P236" s="350">
        <f t="shared" si="121"/>
        <v>0</v>
      </c>
      <c r="Q236" s="253"/>
      <c r="R236" s="136">
        <f t="shared" si="115"/>
        <v>0</v>
      </c>
      <c r="S236" s="137"/>
    </row>
    <row r="237" spans="1:19" ht="26.25" customHeight="1">
      <c r="A237" s="110" t="s">
        <v>925</v>
      </c>
      <c r="B237" s="110" t="s">
        <v>926</v>
      </c>
      <c r="C237" s="111" t="s">
        <v>139</v>
      </c>
      <c r="D237" s="126"/>
      <c r="E237" s="252"/>
      <c r="F237" s="111">
        <f t="shared" si="116"/>
        <v>0</v>
      </c>
      <c r="G237" s="126"/>
      <c r="H237" s="111">
        <f t="shared" si="117"/>
        <v>0</v>
      </c>
      <c r="I237" s="252"/>
      <c r="J237" s="350">
        <f t="shared" si="118"/>
        <v>0</v>
      </c>
      <c r="K237" s="646"/>
      <c r="L237" s="350">
        <f t="shared" si="119"/>
        <v>0</v>
      </c>
      <c r="M237" s="252"/>
      <c r="N237" s="350">
        <f t="shared" si="120"/>
        <v>0</v>
      </c>
      <c r="O237" s="351"/>
      <c r="P237" s="350">
        <f t="shared" si="121"/>
        <v>0</v>
      </c>
      <c r="Q237" s="254"/>
      <c r="R237" s="136">
        <f t="shared" si="115"/>
        <v>0</v>
      </c>
      <c r="S237" s="137"/>
    </row>
    <row r="238" spans="1:19" ht="26.25" customHeight="1">
      <c r="A238" s="110" t="s">
        <v>923</v>
      </c>
      <c r="B238" s="110"/>
      <c r="C238" s="111" t="s">
        <v>675</v>
      </c>
      <c r="D238" s="126"/>
      <c r="E238" s="252"/>
      <c r="F238" s="111">
        <f t="shared" si="116"/>
        <v>0</v>
      </c>
      <c r="G238" s="252"/>
      <c r="H238" s="111">
        <f t="shared" si="117"/>
        <v>0</v>
      </c>
      <c r="I238" s="252"/>
      <c r="J238" s="350">
        <f t="shared" si="118"/>
        <v>0</v>
      </c>
      <c r="K238" s="646"/>
      <c r="L238" s="350">
        <f t="shared" si="119"/>
        <v>0</v>
      </c>
      <c r="M238" s="252"/>
      <c r="N238" s="350">
        <f t="shared" si="120"/>
        <v>0</v>
      </c>
      <c r="O238" s="351"/>
      <c r="P238" s="350">
        <f t="shared" si="121"/>
        <v>0</v>
      </c>
      <c r="Q238" s="253"/>
      <c r="R238" s="136">
        <f t="shared" si="115"/>
        <v>0</v>
      </c>
      <c r="S238" s="137"/>
    </row>
    <row r="239" spans="1:19" ht="26.25" customHeight="1">
      <c r="A239" s="110"/>
      <c r="B239" s="110"/>
      <c r="C239" s="111"/>
      <c r="D239" s="126"/>
      <c r="E239" s="252"/>
      <c r="F239" s="350">
        <f>ROUNDDOWN(D239*E239,0)</f>
        <v>0</v>
      </c>
      <c r="G239" s="252"/>
      <c r="H239" s="350">
        <f>ROUNDDOWN(G239*$R239,0)</f>
        <v>0</v>
      </c>
      <c r="I239" s="252"/>
      <c r="J239" s="350">
        <f t="shared" si="118"/>
        <v>0</v>
      </c>
      <c r="K239" s="646"/>
      <c r="L239" s="350">
        <f t="shared" si="119"/>
        <v>0</v>
      </c>
      <c r="M239" s="252"/>
      <c r="N239" s="350">
        <f>ROUNDDOWN(D239*M239,0)</f>
        <v>0</v>
      </c>
      <c r="O239" s="351"/>
      <c r="P239" s="350">
        <f t="shared" si="121"/>
        <v>0</v>
      </c>
      <c r="Q239" s="253"/>
      <c r="R239" s="136"/>
      <c r="S239" s="137"/>
    </row>
    <row r="240" spans="1:19" ht="26.25" customHeight="1">
      <c r="A240" s="897" t="s">
        <v>140</v>
      </c>
      <c r="B240" s="897"/>
      <c r="C240" s="897"/>
      <c r="D240" s="897"/>
      <c r="E240" s="112"/>
      <c r="F240" s="111"/>
      <c r="G240" s="111"/>
      <c r="H240" s="111">
        <f>SUM(H230:H239)</f>
        <v>0</v>
      </c>
      <c r="I240" s="112"/>
      <c r="J240" s="111"/>
      <c r="K240" s="111"/>
      <c r="L240" s="111">
        <f>SUM(L230:L239)</f>
        <v>0</v>
      </c>
      <c r="M240" s="112"/>
      <c r="N240" s="111"/>
      <c r="O240" s="111"/>
      <c r="P240" s="111">
        <f>SUM(P230:P239)</f>
        <v>0</v>
      </c>
      <c r="Q240" s="138"/>
      <c r="R240" s="136">
        <f>IF(S240="",D240,IF(S240&gt;D240,D240,S240))</f>
        <v>0</v>
      </c>
      <c r="S240" s="137"/>
    </row>
    <row r="241" spans="1:19" ht="26.25" customHeight="1">
      <c r="A241" s="109" t="s">
        <v>348</v>
      </c>
      <c r="B241" s="110"/>
      <c r="C241" s="111"/>
      <c r="D241" s="111"/>
      <c r="E241" s="112"/>
      <c r="F241" s="111"/>
      <c r="G241" s="111"/>
      <c r="H241" s="111"/>
      <c r="I241" s="112"/>
      <c r="J241" s="111"/>
      <c r="K241" s="111"/>
      <c r="L241" s="111"/>
      <c r="M241" s="112"/>
      <c r="N241" s="111"/>
      <c r="O241" s="111"/>
      <c r="P241" s="111"/>
      <c r="Q241" s="113"/>
      <c r="R241" s="136"/>
      <c r="S241" s="137"/>
    </row>
    <row r="242" spans="1:19" ht="26.25" customHeight="1">
      <c r="A242" s="110" t="s">
        <v>467</v>
      </c>
      <c r="B242" s="110" t="s">
        <v>771</v>
      </c>
      <c r="C242" s="350" t="s">
        <v>434</v>
      </c>
      <c r="D242" s="126"/>
      <c r="E242" s="252"/>
      <c r="F242" s="111">
        <f>ROUNDDOWN(D242*E242,0)</f>
        <v>0</v>
      </c>
      <c r="G242" s="252"/>
      <c r="H242" s="111">
        <f>ROUNDDOWN(G242*$R242,0)</f>
        <v>0</v>
      </c>
      <c r="I242" s="252"/>
      <c r="J242" s="111">
        <f>ROUNDDOWN($D242*I242,0)</f>
        <v>0</v>
      </c>
      <c r="K242" s="646"/>
      <c r="L242" s="111">
        <f>ROUNDDOWN(K242*$R242,0)</f>
        <v>0</v>
      </c>
      <c r="M242" s="252"/>
      <c r="N242" s="111">
        <f>ROUNDDOWN(D242*M242,0)</f>
        <v>0</v>
      </c>
      <c r="O242" s="126"/>
      <c r="P242" s="111">
        <f>ROUNDDOWN(O242*$R242,0)</f>
        <v>0</v>
      </c>
      <c r="Q242" s="253"/>
      <c r="R242" s="136">
        <f>IF(S242="",D242,IF(S242&gt;D242,D242,S242))</f>
        <v>0</v>
      </c>
      <c r="S242" s="137"/>
    </row>
    <row r="243" spans="1:19" ht="26.25" customHeight="1">
      <c r="A243" s="110" t="s">
        <v>467</v>
      </c>
      <c r="B243" s="110" t="s">
        <v>468</v>
      </c>
      <c r="C243" s="350" t="s">
        <v>469</v>
      </c>
      <c r="D243" s="126"/>
      <c r="E243" s="252"/>
      <c r="F243" s="111">
        <f>ROUNDDOWN(D243*E243,0)</f>
        <v>0</v>
      </c>
      <c r="G243" s="252"/>
      <c r="H243" s="111">
        <f>ROUNDDOWN(G243*$R243,0)</f>
        <v>0</v>
      </c>
      <c r="I243" s="252"/>
      <c r="J243" s="111">
        <f>ROUNDDOWN($D243*I243,0)</f>
        <v>0</v>
      </c>
      <c r="K243" s="646"/>
      <c r="L243" s="111">
        <f>ROUNDDOWN(K243*$R243,0)</f>
        <v>0</v>
      </c>
      <c r="M243" s="252"/>
      <c r="N243" s="111">
        <f>ROUNDDOWN(D243*M243,0)</f>
        <v>0</v>
      </c>
      <c r="O243" s="252"/>
      <c r="P243" s="111">
        <f>ROUNDDOWN(O243*$R243,0)</f>
        <v>0</v>
      </c>
      <c r="Q243" s="253"/>
      <c r="R243" s="136">
        <f>IF(S243="",D243,IF(S243&gt;D243,D243,S243))</f>
        <v>0</v>
      </c>
      <c r="S243" s="137"/>
    </row>
    <row r="244" spans="1:19" ht="26.25" customHeight="1">
      <c r="A244" s="110" t="s">
        <v>467</v>
      </c>
      <c r="B244" s="110" t="s">
        <v>470</v>
      </c>
      <c r="C244" s="350" t="s">
        <v>441</v>
      </c>
      <c r="D244" s="126"/>
      <c r="E244" s="252"/>
      <c r="F244" s="111">
        <f>ROUNDDOWN(D244*E244,0)</f>
        <v>0</v>
      </c>
      <c r="G244" s="252"/>
      <c r="H244" s="111">
        <f>ROUNDDOWN(G244*$R244,0)</f>
        <v>0</v>
      </c>
      <c r="I244" s="252"/>
      <c r="J244" s="111">
        <f>ROUNDDOWN($D244*I244,0)</f>
        <v>0</v>
      </c>
      <c r="K244" s="646"/>
      <c r="L244" s="111">
        <f>ROUNDDOWN(K244*$R244,0)</f>
        <v>0</v>
      </c>
      <c r="M244" s="252"/>
      <c r="N244" s="111">
        <f>ROUNDDOWN(D244*M244,0)</f>
        <v>0</v>
      </c>
      <c r="O244" s="126"/>
      <c r="P244" s="111">
        <f>ROUNDDOWN(O244*$R244,0)</f>
        <v>0</v>
      </c>
      <c r="Q244" s="254"/>
      <c r="R244" s="136">
        <f>IF(S244="",D244,IF(S244&gt;D244,D244,S244))</f>
        <v>0</v>
      </c>
      <c r="S244" s="137"/>
    </row>
    <row r="245" spans="1:19" ht="26.25" customHeight="1">
      <c r="A245" s="110" t="s">
        <v>690</v>
      </c>
      <c r="B245" s="110" t="s">
        <v>772</v>
      </c>
      <c r="C245" s="111" t="s">
        <v>773</v>
      </c>
      <c r="D245" s="126"/>
      <c r="E245" s="252"/>
      <c r="F245" s="350">
        <f t="shared" ref="F245:F252" si="122">ROUNDDOWN(D245*E245,0)</f>
        <v>0</v>
      </c>
      <c r="G245" s="252"/>
      <c r="H245" s="350">
        <f t="shared" ref="H245:H252" si="123">ROUNDDOWN(G245*$R245,0)</f>
        <v>0</v>
      </c>
      <c r="I245" s="252"/>
      <c r="J245" s="350">
        <f t="shared" ref="J245:J252" si="124">ROUNDDOWN($D245*I245,0)</f>
        <v>0</v>
      </c>
      <c r="K245" s="646"/>
      <c r="L245" s="350">
        <f t="shared" ref="L245:L252" si="125">ROUNDDOWN(K245*$R245,0)</f>
        <v>0</v>
      </c>
      <c r="M245" s="252"/>
      <c r="N245" s="350">
        <f t="shared" ref="N245:N252" si="126">ROUNDDOWN(D245*M245,0)</f>
        <v>0</v>
      </c>
      <c r="O245" s="351"/>
      <c r="P245" s="350">
        <f t="shared" ref="P245:P252" si="127">ROUNDDOWN(O245*$R245,0)</f>
        <v>0</v>
      </c>
      <c r="Q245" s="254"/>
      <c r="R245" s="136">
        <f>IF(S245="",D245,IF(S245&gt;D245,D245,S245))</f>
        <v>0</v>
      </c>
      <c r="S245" s="137"/>
    </row>
    <row r="246" spans="1:19" ht="26.25" customHeight="1">
      <c r="A246" s="110"/>
      <c r="B246" s="110"/>
      <c r="C246" s="111"/>
      <c r="D246" s="126"/>
      <c r="E246" s="252"/>
      <c r="F246" s="350">
        <f t="shared" si="122"/>
        <v>0</v>
      </c>
      <c r="G246" s="252"/>
      <c r="H246" s="350">
        <f t="shared" si="123"/>
        <v>0</v>
      </c>
      <c r="I246" s="252"/>
      <c r="J246" s="350">
        <f t="shared" si="124"/>
        <v>0</v>
      </c>
      <c r="K246" s="351"/>
      <c r="L246" s="350">
        <f t="shared" si="125"/>
        <v>0</v>
      </c>
      <c r="M246" s="252"/>
      <c r="N246" s="350">
        <f t="shared" si="126"/>
        <v>0</v>
      </c>
      <c r="O246" s="351"/>
      <c r="P246" s="350">
        <f t="shared" si="127"/>
        <v>0</v>
      </c>
      <c r="Q246" s="254"/>
      <c r="R246" s="136">
        <f>IF(S246="",D246,IF(S246&gt;D246,D246,S246))</f>
        <v>0</v>
      </c>
      <c r="S246" s="137"/>
    </row>
    <row r="247" spans="1:19" ht="26.25" customHeight="1">
      <c r="A247" s="110"/>
      <c r="B247" s="110"/>
      <c r="C247" s="350"/>
      <c r="D247" s="351"/>
      <c r="E247" s="252"/>
      <c r="F247" s="350">
        <f t="shared" si="122"/>
        <v>0</v>
      </c>
      <c r="G247" s="252"/>
      <c r="H247" s="350">
        <f t="shared" si="123"/>
        <v>0</v>
      </c>
      <c r="I247" s="252"/>
      <c r="J247" s="350">
        <f t="shared" si="124"/>
        <v>0</v>
      </c>
      <c r="K247" s="351"/>
      <c r="L247" s="350">
        <f t="shared" si="125"/>
        <v>0</v>
      </c>
      <c r="M247" s="252"/>
      <c r="N247" s="350">
        <f t="shared" si="126"/>
        <v>0</v>
      </c>
      <c r="O247" s="351"/>
      <c r="P247" s="350">
        <f t="shared" si="127"/>
        <v>0</v>
      </c>
      <c r="Q247" s="253"/>
      <c r="R247" s="136"/>
      <c r="S247" s="137"/>
    </row>
    <row r="248" spans="1:19" ht="26.25" customHeight="1">
      <c r="A248" s="110"/>
      <c r="B248" s="110"/>
      <c r="C248" s="111"/>
      <c r="D248" s="126"/>
      <c r="E248" s="252"/>
      <c r="F248" s="350">
        <f t="shared" si="122"/>
        <v>0</v>
      </c>
      <c r="G248" s="252"/>
      <c r="H248" s="350">
        <f t="shared" si="123"/>
        <v>0</v>
      </c>
      <c r="I248" s="252"/>
      <c r="J248" s="350">
        <f t="shared" si="124"/>
        <v>0</v>
      </c>
      <c r="K248" s="351"/>
      <c r="L248" s="350">
        <f t="shared" si="125"/>
        <v>0</v>
      </c>
      <c r="M248" s="252"/>
      <c r="N248" s="350">
        <f t="shared" si="126"/>
        <v>0</v>
      </c>
      <c r="O248" s="351"/>
      <c r="P248" s="350">
        <f t="shared" si="127"/>
        <v>0</v>
      </c>
      <c r="Q248" s="253"/>
      <c r="R248" s="136"/>
      <c r="S248" s="137"/>
    </row>
    <row r="249" spans="1:19" ht="26.25" customHeight="1">
      <c r="A249" s="110"/>
      <c r="B249" s="110"/>
      <c r="C249" s="111"/>
      <c r="D249" s="126"/>
      <c r="E249" s="252"/>
      <c r="F249" s="350">
        <f t="shared" si="122"/>
        <v>0</v>
      </c>
      <c r="G249" s="252"/>
      <c r="H249" s="350">
        <f t="shared" si="123"/>
        <v>0</v>
      </c>
      <c r="I249" s="252"/>
      <c r="J249" s="350">
        <f t="shared" si="124"/>
        <v>0</v>
      </c>
      <c r="K249" s="351"/>
      <c r="L249" s="350">
        <f t="shared" si="125"/>
        <v>0</v>
      </c>
      <c r="M249" s="252"/>
      <c r="N249" s="350">
        <f t="shared" si="126"/>
        <v>0</v>
      </c>
      <c r="O249" s="351"/>
      <c r="P249" s="350">
        <f t="shared" si="127"/>
        <v>0</v>
      </c>
      <c r="Q249" s="253"/>
      <c r="R249" s="136"/>
      <c r="S249" s="137"/>
    </row>
    <row r="250" spans="1:19" ht="26.25" customHeight="1">
      <c r="A250" s="110"/>
      <c r="B250" s="110"/>
      <c r="C250" s="111"/>
      <c r="D250" s="126"/>
      <c r="E250" s="252"/>
      <c r="F250" s="350">
        <f t="shared" si="122"/>
        <v>0</v>
      </c>
      <c r="G250" s="252"/>
      <c r="H250" s="350">
        <f t="shared" si="123"/>
        <v>0</v>
      </c>
      <c r="I250" s="252"/>
      <c r="J250" s="350">
        <f t="shared" si="124"/>
        <v>0</v>
      </c>
      <c r="K250" s="351"/>
      <c r="L250" s="350">
        <f t="shared" si="125"/>
        <v>0</v>
      </c>
      <c r="M250" s="252"/>
      <c r="N250" s="350">
        <f t="shared" si="126"/>
        <v>0</v>
      </c>
      <c r="O250" s="351"/>
      <c r="P250" s="350">
        <f t="shared" si="127"/>
        <v>0</v>
      </c>
      <c r="Q250" s="254"/>
      <c r="R250" s="136"/>
      <c r="S250" s="137"/>
    </row>
    <row r="251" spans="1:19" ht="26.25" customHeight="1">
      <c r="A251" s="110"/>
      <c r="B251" s="110"/>
      <c r="C251" s="111"/>
      <c r="D251" s="126"/>
      <c r="E251" s="252"/>
      <c r="F251" s="350">
        <f t="shared" si="122"/>
        <v>0</v>
      </c>
      <c r="G251" s="252"/>
      <c r="H251" s="350">
        <f t="shared" si="123"/>
        <v>0</v>
      </c>
      <c r="I251" s="252"/>
      <c r="J251" s="350">
        <f t="shared" si="124"/>
        <v>0</v>
      </c>
      <c r="K251" s="351"/>
      <c r="L251" s="350">
        <f t="shared" si="125"/>
        <v>0</v>
      </c>
      <c r="M251" s="252"/>
      <c r="N251" s="350">
        <f t="shared" si="126"/>
        <v>0</v>
      </c>
      <c r="O251" s="351"/>
      <c r="P251" s="350">
        <f t="shared" si="127"/>
        <v>0</v>
      </c>
      <c r="Q251" s="253"/>
      <c r="R251" s="136"/>
      <c r="S251" s="137"/>
    </row>
    <row r="252" spans="1:19" ht="26.25" customHeight="1">
      <c r="A252" s="110"/>
      <c r="B252" s="110"/>
      <c r="C252" s="111"/>
      <c r="D252" s="126"/>
      <c r="E252" s="252"/>
      <c r="F252" s="350">
        <f t="shared" si="122"/>
        <v>0</v>
      </c>
      <c r="G252" s="252"/>
      <c r="H252" s="350">
        <f t="shared" si="123"/>
        <v>0</v>
      </c>
      <c r="I252" s="252"/>
      <c r="J252" s="350">
        <f t="shared" si="124"/>
        <v>0</v>
      </c>
      <c r="K252" s="351"/>
      <c r="L252" s="350">
        <f t="shared" si="125"/>
        <v>0</v>
      </c>
      <c r="M252" s="252"/>
      <c r="N252" s="350">
        <f t="shared" si="126"/>
        <v>0</v>
      </c>
      <c r="O252" s="351"/>
      <c r="P252" s="350">
        <f t="shared" si="127"/>
        <v>0</v>
      </c>
      <c r="Q252" s="253"/>
      <c r="R252" s="136"/>
      <c r="S252" s="137"/>
    </row>
    <row r="253" spans="1:19" ht="26.25" customHeight="1">
      <c r="A253" s="897" t="s">
        <v>140</v>
      </c>
      <c r="B253" s="897"/>
      <c r="C253" s="897"/>
      <c r="D253" s="897"/>
      <c r="E253" s="112"/>
      <c r="F253" s="111">
        <f>SUM(F230:F252)</f>
        <v>0</v>
      </c>
      <c r="G253" s="111"/>
      <c r="H253" s="111">
        <f>SUM(H242:H252)</f>
        <v>0</v>
      </c>
      <c r="I253" s="112"/>
      <c r="J253" s="111">
        <f>SUM(J230:J252)</f>
        <v>0</v>
      </c>
      <c r="K253" s="111"/>
      <c r="L253" s="111">
        <f>SUM(L242:L252)</f>
        <v>0</v>
      </c>
      <c r="M253" s="112"/>
      <c r="N253" s="111">
        <f>SUM(N230:N252)</f>
        <v>0</v>
      </c>
      <c r="O253" s="111"/>
      <c r="P253" s="111">
        <f>SUM(P242:P252)</f>
        <v>0</v>
      </c>
      <c r="Q253" s="138"/>
      <c r="R253" s="136">
        <f>IF(S253="",D253,IF(S253&gt;D253,D253,S253))</f>
        <v>0</v>
      </c>
      <c r="S253" s="137"/>
    </row>
    <row r="254" spans="1:19" ht="26.25" hidden="1" customHeight="1">
      <c r="A254" s="109" t="s">
        <v>349</v>
      </c>
      <c r="B254" s="110"/>
      <c r="C254" s="111"/>
      <c r="D254" s="111"/>
      <c r="E254" s="112"/>
      <c r="F254" s="111"/>
      <c r="G254" s="111"/>
      <c r="H254" s="111"/>
      <c r="I254" s="112"/>
      <c r="J254" s="111"/>
      <c r="K254" s="111"/>
      <c r="L254" s="111"/>
      <c r="M254" s="112"/>
      <c r="N254" s="111"/>
      <c r="O254" s="111"/>
      <c r="P254" s="111"/>
      <c r="Q254" s="113"/>
      <c r="R254" s="136"/>
      <c r="S254" s="137"/>
    </row>
    <row r="255" spans="1:19" ht="26.25" hidden="1" customHeight="1">
      <c r="A255" s="110"/>
      <c r="B255" s="110"/>
      <c r="C255" s="111" t="s">
        <v>404</v>
      </c>
      <c r="D255" s="126"/>
      <c r="E255" s="252"/>
      <c r="F255" s="111">
        <f>ROUNDDOWN(D255*E255,0)</f>
        <v>0</v>
      </c>
      <c r="G255" s="252"/>
      <c r="H255" s="111">
        <f>ROUNDDOWN(G255*$R255,0)</f>
        <v>0</v>
      </c>
      <c r="I255" s="252"/>
      <c r="J255" s="111">
        <f>ROUNDDOWN($D255*I255,0)</f>
        <v>0</v>
      </c>
      <c r="K255" s="252"/>
      <c r="L255" s="111">
        <f>ROUNDDOWN(K255*$R255,0)</f>
        <v>0</v>
      </c>
      <c r="M255" s="252"/>
      <c r="N255" s="111">
        <f>ROUNDDOWN(D255*M255,0)</f>
        <v>0</v>
      </c>
      <c r="O255" s="252"/>
      <c r="P255" s="111">
        <f>ROUNDDOWN(O255*$R255,0)</f>
        <v>0</v>
      </c>
      <c r="Q255" s="253"/>
      <c r="R255" s="136">
        <f>IF(S255="",D255,IF(S255&gt;D255,D255,S255))</f>
        <v>0</v>
      </c>
      <c r="S255" s="137"/>
    </row>
    <row r="256" spans="1:19" ht="26.25" hidden="1" customHeight="1">
      <c r="A256" s="110"/>
      <c r="B256" s="110"/>
      <c r="C256" s="111"/>
      <c r="D256" s="126"/>
      <c r="E256" s="252"/>
      <c r="F256" s="111">
        <f>ROUNDDOWN(D256*E256,0)</f>
        <v>0</v>
      </c>
      <c r="G256" s="252"/>
      <c r="H256" s="111">
        <f>ROUNDDOWN(G256*$R256,0)</f>
        <v>0</v>
      </c>
      <c r="I256" s="252"/>
      <c r="J256" s="111">
        <f>ROUNDDOWN($D256*I256,0)</f>
        <v>0</v>
      </c>
      <c r="K256" s="252"/>
      <c r="L256" s="111">
        <f>ROUNDDOWN(K256*$R256,0)</f>
        <v>0</v>
      </c>
      <c r="M256" s="252"/>
      <c r="N256" s="111">
        <f>ROUNDDOWN(D256*M256,0)</f>
        <v>0</v>
      </c>
      <c r="O256" s="252"/>
      <c r="P256" s="111">
        <f>ROUNDDOWN(O256*$R256,0)</f>
        <v>0</v>
      </c>
      <c r="Q256" s="253"/>
      <c r="R256" s="136">
        <f>IF(S256="",D256,IF(S256&gt;D256,D256,S256))</f>
        <v>0</v>
      </c>
      <c r="S256" s="137"/>
    </row>
    <row r="257" spans="1:19" ht="26.25" hidden="1" customHeight="1">
      <c r="A257" s="110"/>
      <c r="B257" s="110"/>
      <c r="C257" s="111"/>
      <c r="D257" s="126"/>
      <c r="E257" s="252"/>
      <c r="F257" s="111">
        <f>ROUNDDOWN(D257*E257,0)</f>
        <v>0</v>
      </c>
      <c r="G257" s="252"/>
      <c r="H257" s="111">
        <f>ROUNDDOWN(G257*$R257,0)</f>
        <v>0</v>
      </c>
      <c r="I257" s="252"/>
      <c r="J257" s="111">
        <f>ROUNDDOWN($D257*I257,0)</f>
        <v>0</v>
      </c>
      <c r="K257" s="126"/>
      <c r="L257" s="111">
        <f>ROUNDDOWN(K257*$R257,0)</f>
        <v>0</v>
      </c>
      <c r="M257" s="252"/>
      <c r="N257" s="111">
        <f>ROUNDDOWN(D257*M257,0)</f>
        <v>0</v>
      </c>
      <c r="O257" s="126"/>
      <c r="P257" s="111">
        <f>ROUNDDOWN(O257*$R257,0)</f>
        <v>0</v>
      </c>
      <c r="Q257" s="254"/>
      <c r="R257" s="136">
        <f>IF(S257="",D257,IF(S257&gt;D257,D257,S257))</f>
        <v>0</v>
      </c>
      <c r="S257" s="137"/>
    </row>
    <row r="258" spans="1:19" ht="26.25" hidden="1" customHeight="1">
      <c r="A258" s="110"/>
      <c r="B258" s="110"/>
      <c r="C258" s="111"/>
      <c r="D258" s="126"/>
      <c r="E258" s="252"/>
      <c r="F258" s="111">
        <f t="shared" ref="F258:F265" si="128">ROUNDDOWN(D258*E258,0)</f>
        <v>0</v>
      </c>
      <c r="G258" s="252"/>
      <c r="H258" s="111">
        <f t="shared" ref="H258:H265" si="129">ROUNDDOWN(G258*$R258,0)</f>
        <v>0</v>
      </c>
      <c r="I258" s="252"/>
      <c r="J258" s="111">
        <f t="shared" ref="J258:J265" si="130">ROUNDDOWN($D258*I258,0)</f>
        <v>0</v>
      </c>
      <c r="K258" s="126"/>
      <c r="L258" s="111">
        <f t="shared" ref="L258:L265" si="131">ROUNDDOWN(K258*$R258,0)</f>
        <v>0</v>
      </c>
      <c r="M258" s="252"/>
      <c r="N258" s="111">
        <f t="shared" ref="N258:N265" si="132">ROUNDDOWN(D258*M258,0)</f>
        <v>0</v>
      </c>
      <c r="O258" s="126"/>
      <c r="P258" s="111">
        <f t="shared" ref="P258:P265" si="133">ROUNDDOWN(O258*$R258,0)</f>
        <v>0</v>
      </c>
      <c r="Q258" s="254"/>
      <c r="R258" s="136">
        <f t="shared" ref="R258:R265" si="134">IF(S258="",D258,IF(S258&gt;D258,D258,S258))</f>
        <v>0</v>
      </c>
      <c r="S258" s="137"/>
    </row>
    <row r="259" spans="1:19" ht="26.25" hidden="1" customHeight="1">
      <c r="A259" s="110"/>
      <c r="B259" s="110"/>
      <c r="C259" s="628"/>
      <c r="D259" s="629"/>
      <c r="E259" s="252"/>
      <c r="F259" s="350">
        <f t="shared" si="128"/>
        <v>0</v>
      </c>
      <c r="G259" s="333"/>
      <c r="H259" s="350">
        <f t="shared" si="129"/>
        <v>0</v>
      </c>
      <c r="I259" s="252"/>
      <c r="J259" s="111">
        <f t="shared" si="130"/>
        <v>0</v>
      </c>
      <c r="K259" s="126"/>
      <c r="L259" s="111">
        <f t="shared" si="131"/>
        <v>0</v>
      </c>
      <c r="M259" s="252"/>
      <c r="N259" s="111">
        <f t="shared" si="132"/>
        <v>0</v>
      </c>
      <c r="O259" s="126"/>
      <c r="P259" s="111">
        <f t="shared" si="133"/>
        <v>0</v>
      </c>
      <c r="Q259" s="254"/>
      <c r="R259" s="136">
        <f t="shared" si="134"/>
        <v>0</v>
      </c>
      <c r="S259" s="137"/>
    </row>
    <row r="260" spans="1:19" ht="26.25" hidden="1" customHeight="1">
      <c r="A260" s="328"/>
      <c r="B260" s="328"/>
      <c r="C260" s="329"/>
      <c r="D260" s="330"/>
      <c r="E260" s="331"/>
      <c r="F260" s="350">
        <f t="shared" si="128"/>
        <v>0</v>
      </c>
      <c r="G260" s="333"/>
      <c r="H260" s="350">
        <f t="shared" si="129"/>
        <v>0</v>
      </c>
      <c r="I260" s="252"/>
      <c r="J260" s="111">
        <f t="shared" si="130"/>
        <v>0</v>
      </c>
      <c r="K260" s="126"/>
      <c r="L260" s="111">
        <f t="shared" si="131"/>
        <v>0</v>
      </c>
      <c r="M260" s="252"/>
      <c r="N260" s="111">
        <f t="shared" si="132"/>
        <v>0</v>
      </c>
      <c r="O260" s="126"/>
      <c r="P260" s="111">
        <f t="shared" si="133"/>
        <v>0</v>
      </c>
      <c r="Q260" s="254"/>
      <c r="R260" s="136">
        <f t="shared" si="134"/>
        <v>0</v>
      </c>
      <c r="S260" s="137"/>
    </row>
    <row r="261" spans="1:19" ht="26.25" hidden="1" customHeight="1">
      <c r="A261" s="328"/>
      <c r="B261" s="328"/>
      <c r="C261" s="329"/>
      <c r="D261" s="330"/>
      <c r="E261" s="331"/>
      <c r="F261" s="350">
        <f t="shared" si="128"/>
        <v>0</v>
      </c>
      <c r="G261" s="333"/>
      <c r="H261" s="350">
        <f t="shared" si="129"/>
        <v>0</v>
      </c>
      <c r="I261" s="252"/>
      <c r="J261" s="111">
        <f t="shared" si="130"/>
        <v>0</v>
      </c>
      <c r="K261" s="126"/>
      <c r="L261" s="111">
        <f t="shared" si="131"/>
        <v>0</v>
      </c>
      <c r="M261" s="252"/>
      <c r="N261" s="111">
        <f t="shared" si="132"/>
        <v>0</v>
      </c>
      <c r="O261" s="126"/>
      <c r="P261" s="111">
        <f t="shared" si="133"/>
        <v>0</v>
      </c>
      <c r="Q261" s="254"/>
      <c r="R261" s="136">
        <f t="shared" si="134"/>
        <v>0</v>
      </c>
      <c r="S261" s="137"/>
    </row>
    <row r="262" spans="1:19" ht="26.25" hidden="1" customHeight="1">
      <c r="A262" s="328"/>
      <c r="B262" s="328"/>
      <c r="C262" s="329"/>
      <c r="D262" s="330"/>
      <c r="E262" s="331"/>
      <c r="F262" s="350">
        <f t="shared" si="128"/>
        <v>0</v>
      </c>
      <c r="G262" s="333"/>
      <c r="H262" s="350">
        <f t="shared" si="129"/>
        <v>0</v>
      </c>
      <c r="I262" s="252"/>
      <c r="J262" s="111">
        <f t="shared" si="130"/>
        <v>0</v>
      </c>
      <c r="K262" s="126"/>
      <c r="L262" s="111">
        <f t="shared" si="131"/>
        <v>0</v>
      </c>
      <c r="M262" s="252"/>
      <c r="N262" s="111">
        <f t="shared" si="132"/>
        <v>0</v>
      </c>
      <c r="O262" s="126"/>
      <c r="P262" s="111">
        <f t="shared" si="133"/>
        <v>0</v>
      </c>
      <c r="Q262" s="254"/>
      <c r="R262" s="136">
        <f t="shared" si="134"/>
        <v>0</v>
      </c>
      <c r="S262" s="137"/>
    </row>
    <row r="263" spans="1:19" ht="26.25" hidden="1" customHeight="1">
      <c r="A263" s="328"/>
      <c r="B263" s="328"/>
      <c r="C263" s="329"/>
      <c r="D263" s="330"/>
      <c r="E263" s="331"/>
      <c r="F263" s="350">
        <f t="shared" si="128"/>
        <v>0</v>
      </c>
      <c r="G263" s="333"/>
      <c r="H263" s="350">
        <f t="shared" si="129"/>
        <v>0</v>
      </c>
      <c r="I263" s="252"/>
      <c r="J263" s="111">
        <f t="shared" si="130"/>
        <v>0</v>
      </c>
      <c r="K263" s="126"/>
      <c r="L263" s="111">
        <f t="shared" si="131"/>
        <v>0</v>
      </c>
      <c r="M263" s="252"/>
      <c r="N263" s="111">
        <f t="shared" si="132"/>
        <v>0</v>
      </c>
      <c r="O263" s="126"/>
      <c r="P263" s="111">
        <f t="shared" si="133"/>
        <v>0</v>
      </c>
      <c r="Q263" s="254"/>
      <c r="R263" s="136">
        <f t="shared" si="134"/>
        <v>0</v>
      </c>
      <c r="S263" s="137"/>
    </row>
    <row r="264" spans="1:19" ht="26.25" hidden="1" customHeight="1">
      <c r="A264" s="328"/>
      <c r="B264" s="328"/>
      <c r="C264" s="329"/>
      <c r="D264" s="330"/>
      <c r="E264" s="331"/>
      <c r="F264" s="350">
        <f t="shared" si="128"/>
        <v>0</v>
      </c>
      <c r="G264" s="333"/>
      <c r="H264" s="350">
        <f t="shared" si="129"/>
        <v>0</v>
      </c>
      <c r="I264" s="252"/>
      <c r="J264" s="111">
        <f t="shared" si="130"/>
        <v>0</v>
      </c>
      <c r="K264" s="126"/>
      <c r="L264" s="111">
        <f t="shared" si="131"/>
        <v>0</v>
      </c>
      <c r="M264" s="252"/>
      <c r="N264" s="111">
        <f t="shared" si="132"/>
        <v>0</v>
      </c>
      <c r="O264" s="126"/>
      <c r="P264" s="111">
        <f t="shared" si="133"/>
        <v>0</v>
      </c>
      <c r="Q264" s="254"/>
      <c r="R264" s="136">
        <f t="shared" si="134"/>
        <v>0</v>
      </c>
      <c r="S264" s="137"/>
    </row>
    <row r="265" spans="1:19" ht="26.25" hidden="1" customHeight="1">
      <c r="A265" s="328"/>
      <c r="B265" s="328"/>
      <c r="C265" s="329"/>
      <c r="D265" s="330"/>
      <c r="E265" s="331"/>
      <c r="F265" s="350">
        <f t="shared" si="128"/>
        <v>0</v>
      </c>
      <c r="G265" s="333"/>
      <c r="H265" s="350">
        <f t="shared" si="129"/>
        <v>0</v>
      </c>
      <c r="I265" s="252"/>
      <c r="J265" s="111">
        <f t="shared" si="130"/>
        <v>0</v>
      </c>
      <c r="K265" s="126"/>
      <c r="L265" s="111">
        <f t="shared" si="131"/>
        <v>0</v>
      </c>
      <c r="M265" s="252"/>
      <c r="N265" s="111">
        <f t="shared" si="132"/>
        <v>0</v>
      </c>
      <c r="O265" s="126"/>
      <c r="P265" s="111">
        <f t="shared" si="133"/>
        <v>0</v>
      </c>
      <c r="Q265" s="254"/>
      <c r="R265" s="136">
        <f t="shared" si="134"/>
        <v>0</v>
      </c>
      <c r="S265" s="137"/>
    </row>
    <row r="266" spans="1:19" ht="26.25" hidden="1" customHeight="1">
      <c r="A266" s="897" t="s">
        <v>140</v>
      </c>
      <c r="B266" s="897"/>
      <c r="C266" s="897"/>
      <c r="D266" s="897"/>
      <c r="E266" s="112"/>
      <c r="F266" s="111"/>
      <c r="G266" s="111"/>
      <c r="H266" s="111">
        <f>SUM(H255:H265)</f>
        <v>0</v>
      </c>
      <c r="I266" s="112"/>
      <c r="J266" s="111"/>
      <c r="K266" s="111"/>
      <c r="L266" s="111">
        <f>SUM(L255:L265)</f>
        <v>0</v>
      </c>
      <c r="M266" s="112"/>
      <c r="N266" s="111"/>
      <c r="O266" s="111"/>
      <c r="P266" s="111">
        <f>SUM(P255:P265)</f>
        <v>0</v>
      </c>
      <c r="Q266" s="138"/>
      <c r="R266" s="136">
        <f>IF(S266="",D266,IF(S266&gt;D266,D266,S266))</f>
        <v>0</v>
      </c>
      <c r="S266" s="137"/>
    </row>
    <row r="267" spans="1:19" ht="26.25" hidden="1" customHeight="1">
      <c r="A267" s="109" t="s">
        <v>361</v>
      </c>
      <c r="B267" s="110"/>
      <c r="C267" s="111"/>
      <c r="D267" s="111"/>
      <c r="E267" s="112"/>
      <c r="F267" s="111"/>
      <c r="G267" s="111"/>
      <c r="H267" s="111"/>
      <c r="I267" s="112"/>
      <c r="J267" s="111"/>
      <c r="K267" s="111"/>
      <c r="L267" s="111"/>
      <c r="M267" s="112"/>
      <c r="N267" s="111"/>
      <c r="O267" s="111"/>
      <c r="P267" s="111"/>
      <c r="Q267" s="113"/>
      <c r="R267" s="136"/>
      <c r="S267" s="137"/>
    </row>
    <row r="268" spans="1:19" ht="26.25" hidden="1" customHeight="1">
      <c r="A268" s="328"/>
      <c r="B268" s="328"/>
      <c r="C268" s="329"/>
      <c r="D268" s="330"/>
      <c r="E268" s="331"/>
      <c r="F268" s="350">
        <f>ROUNDDOWN(D268*E268,0)</f>
        <v>0</v>
      </c>
      <c r="G268" s="332"/>
      <c r="H268" s="350">
        <f>ROUNDDOWN(G268*$R268,0)</f>
        <v>0</v>
      </c>
      <c r="I268" s="252"/>
      <c r="J268" s="111">
        <f>ROUNDDOWN($D268*I268,0)</f>
        <v>0</v>
      </c>
      <c r="K268" s="252"/>
      <c r="L268" s="111">
        <f>ROUNDDOWN(K268*$R268,0)</f>
        <v>0</v>
      </c>
      <c r="M268" s="252"/>
      <c r="N268" s="111">
        <f>ROUNDDOWN(D268*M268,0)</f>
        <v>0</v>
      </c>
      <c r="O268" s="252"/>
      <c r="P268" s="111">
        <f>ROUNDDOWN(O268*$R268,0)</f>
        <v>0</v>
      </c>
      <c r="Q268" s="253"/>
      <c r="R268" s="136">
        <f>IF(S268="",D268,IF(S268&gt;D268,D268,S268))</f>
        <v>0</v>
      </c>
      <c r="S268" s="137"/>
    </row>
    <row r="269" spans="1:19" ht="26.25" hidden="1" customHeight="1">
      <c r="A269" s="328"/>
      <c r="B269" s="328"/>
      <c r="C269" s="329"/>
      <c r="D269" s="330"/>
      <c r="E269" s="331"/>
      <c r="F269" s="350">
        <f>ROUNDDOWN(D269*E269,0)</f>
        <v>0</v>
      </c>
      <c r="G269" s="332"/>
      <c r="H269" s="350">
        <f>ROUNDDOWN(G269*$R269,0)</f>
        <v>0</v>
      </c>
      <c r="I269" s="252"/>
      <c r="J269" s="111">
        <f>ROUNDDOWN($D269*I269,0)</f>
        <v>0</v>
      </c>
      <c r="K269" s="252"/>
      <c r="L269" s="111">
        <f>ROUNDDOWN(K269*$R269,0)</f>
        <v>0</v>
      </c>
      <c r="M269" s="252"/>
      <c r="N269" s="111">
        <f>ROUNDDOWN(D269*M269,0)</f>
        <v>0</v>
      </c>
      <c r="O269" s="252"/>
      <c r="P269" s="111">
        <f>ROUNDDOWN(O269*$R269,0)</f>
        <v>0</v>
      </c>
      <c r="Q269" s="253"/>
      <c r="R269" s="136">
        <f>IF(S269="",D269,IF(S269&gt;D269,D269,S269))</f>
        <v>0</v>
      </c>
      <c r="S269" s="137"/>
    </row>
    <row r="270" spans="1:19" ht="26.25" hidden="1" customHeight="1">
      <c r="A270" s="328"/>
      <c r="B270" s="328"/>
      <c r="C270" s="329"/>
      <c r="D270" s="330"/>
      <c r="E270" s="331"/>
      <c r="F270" s="350">
        <f>ROUNDDOWN(D270*E270,0)</f>
        <v>0</v>
      </c>
      <c r="G270" s="332"/>
      <c r="H270" s="350">
        <f>ROUNDDOWN(G270*$R270,0)</f>
        <v>0</v>
      </c>
      <c r="I270" s="252"/>
      <c r="J270" s="111">
        <f>ROUNDDOWN($D270*I270,0)</f>
        <v>0</v>
      </c>
      <c r="K270" s="126"/>
      <c r="L270" s="111">
        <f>ROUNDDOWN(K270*$R270,0)</f>
        <v>0</v>
      </c>
      <c r="M270" s="252"/>
      <c r="N270" s="111">
        <f>ROUNDDOWN(D270*M270,0)</f>
        <v>0</v>
      </c>
      <c r="O270" s="126"/>
      <c r="P270" s="111">
        <f>ROUNDDOWN(O270*$R270,0)</f>
        <v>0</v>
      </c>
      <c r="Q270" s="254"/>
      <c r="R270" s="136">
        <f>IF(S270="",D270,IF(S270&gt;D270,D270,S270))</f>
        <v>0</v>
      </c>
      <c r="S270" s="137"/>
    </row>
    <row r="271" spans="1:19" ht="26.25" hidden="1" customHeight="1">
      <c r="A271" s="328"/>
      <c r="B271" s="328"/>
      <c r="C271" s="329"/>
      <c r="D271" s="330"/>
      <c r="E271" s="331"/>
      <c r="F271" s="350">
        <f t="shared" ref="F271:F277" si="135">ROUNDDOWN(D271*E271,0)</f>
        <v>0</v>
      </c>
      <c r="G271" s="332"/>
      <c r="H271" s="350">
        <f t="shared" ref="H271:H277" si="136">ROUNDDOWN(G271*$R271,0)</f>
        <v>0</v>
      </c>
      <c r="I271" s="252"/>
      <c r="J271" s="350">
        <f t="shared" ref="J271:J277" si="137">ROUNDDOWN($D271*I271,0)</f>
        <v>0</v>
      </c>
      <c r="K271" s="351"/>
      <c r="L271" s="350">
        <f t="shared" ref="L271:L277" si="138">ROUNDDOWN(K271*$R271,0)</f>
        <v>0</v>
      </c>
      <c r="M271" s="252"/>
      <c r="N271" s="350">
        <f t="shared" ref="N271:N277" si="139">ROUNDDOWN(D271*M271,0)</f>
        <v>0</v>
      </c>
      <c r="O271" s="351"/>
      <c r="P271" s="350">
        <f t="shared" ref="P271:P277" si="140">ROUNDDOWN(O271*$R271,0)</f>
        <v>0</v>
      </c>
      <c r="Q271" s="254"/>
      <c r="R271" s="136">
        <f t="shared" ref="R271:R277" si="141">IF(S271="",D271,IF(S271&gt;D271,D271,S271))</f>
        <v>0</v>
      </c>
      <c r="S271" s="137"/>
    </row>
    <row r="272" spans="1:19" ht="26.25" hidden="1" customHeight="1">
      <c r="A272" s="328"/>
      <c r="B272" s="328"/>
      <c r="C272" s="329"/>
      <c r="D272" s="330"/>
      <c r="E272" s="331"/>
      <c r="F272" s="350">
        <f t="shared" si="135"/>
        <v>0</v>
      </c>
      <c r="G272" s="332"/>
      <c r="H272" s="350">
        <f t="shared" si="136"/>
        <v>0</v>
      </c>
      <c r="I272" s="252"/>
      <c r="J272" s="350">
        <f t="shared" si="137"/>
        <v>0</v>
      </c>
      <c r="K272" s="351"/>
      <c r="L272" s="350">
        <f t="shared" si="138"/>
        <v>0</v>
      </c>
      <c r="M272" s="252"/>
      <c r="N272" s="350">
        <f t="shared" si="139"/>
        <v>0</v>
      </c>
      <c r="O272" s="351"/>
      <c r="P272" s="350">
        <f t="shared" si="140"/>
        <v>0</v>
      </c>
      <c r="Q272" s="254"/>
      <c r="R272" s="136">
        <f t="shared" si="141"/>
        <v>0</v>
      </c>
      <c r="S272" s="137"/>
    </row>
    <row r="273" spans="1:22" ht="26.25" hidden="1" customHeight="1">
      <c r="A273" s="328"/>
      <c r="B273" s="328"/>
      <c r="C273" s="329"/>
      <c r="D273" s="330"/>
      <c r="E273" s="331"/>
      <c r="F273" s="350">
        <f t="shared" si="135"/>
        <v>0</v>
      </c>
      <c r="G273" s="332"/>
      <c r="H273" s="350">
        <f t="shared" si="136"/>
        <v>0</v>
      </c>
      <c r="I273" s="252"/>
      <c r="J273" s="350">
        <f t="shared" si="137"/>
        <v>0</v>
      </c>
      <c r="K273" s="351"/>
      <c r="L273" s="350">
        <f t="shared" si="138"/>
        <v>0</v>
      </c>
      <c r="M273" s="252"/>
      <c r="N273" s="350">
        <f t="shared" si="139"/>
        <v>0</v>
      </c>
      <c r="O273" s="351"/>
      <c r="P273" s="350">
        <f t="shared" si="140"/>
        <v>0</v>
      </c>
      <c r="Q273" s="254"/>
      <c r="R273" s="136">
        <f t="shared" si="141"/>
        <v>0</v>
      </c>
      <c r="S273" s="137"/>
    </row>
    <row r="274" spans="1:22" ht="26.25" hidden="1" customHeight="1">
      <c r="A274" s="328"/>
      <c r="B274" s="328"/>
      <c r="C274" s="329"/>
      <c r="D274" s="330"/>
      <c r="E274" s="331"/>
      <c r="F274" s="350">
        <f t="shared" si="135"/>
        <v>0</v>
      </c>
      <c r="G274" s="332"/>
      <c r="H274" s="350">
        <f t="shared" si="136"/>
        <v>0</v>
      </c>
      <c r="I274" s="252"/>
      <c r="J274" s="350">
        <f t="shared" si="137"/>
        <v>0</v>
      </c>
      <c r="K274" s="351"/>
      <c r="L274" s="350">
        <f t="shared" si="138"/>
        <v>0</v>
      </c>
      <c r="M274" s="252"/>
      <c r="N274" s="350">
        <f t="shared" si="139"/>
        <v>0</v>
      </c>
      <c r="O274" s="351"/>
      <c r="P274" s="350">
        <f t="shared" si="140"/>
        <v>0</v>
      </c>
      <c r="Q274" s="254"/>
      <c r="R274" s="136">
        <f t="shared" si="141"/>
        <v>0</v>
      </c>
      <c r="S274" s="137"/>
    </row>
    <row r="275" spans="1:22" ht="26.25" hidden="1" customHeight="1">
      <c r="A275" s="328"/>
      <c r="B275" s="328"/>
      <c r="C275" s="329"/>
      <c r="D275" s="330"/>
      <c r="E275" s="331"/>
      <c r="F275" s="350">
        <f t="shared" si="135"/>
        <v>0</v>
      </c>
      <c r="G275" s="332"/>
      <c r="H275" s="350">
        <f t="shared" si="136"/>
        <v>0</v>
      </c>
      <c r="I275" s="252"/>
      <c r="J275" s="350">
        <f t="shared" si="137"/>
        <v>0</v>
      </c>
      <c r="K275" s="351"/>
      <c r="L275" s="350">
        <f t="shared" si="138"/>
        <v>0</v>
      </c>
      <c r="M275" s="252"/>
      <c r="N275" s="350">
        <f t="shared" si="139"/>
        <v>0</v>
      </c>
      <c r="O275" s="351"/>
      <c r="P275" s="350">
        <f t="shared" si="140"/>
        <v>0</v>
      </c>
      <c r="Q275" s="254"/>
      <c r="R275" s="136">
        <f t="shared" si="141"/>
        <v>0</v>
      </c>
      <c r="S275" s="137"/>
    </row>
    <row r="276" spans="1:22" ht="26.25" hidden="1" customHeight="1">
      <c r="A276" s="328"/>
      <c r="B276" s="328"/>
      <c r="C276" s="329"/>
      <c r="D276" s="330"/>
      <c r="E276" s="331"/>
      <c r="F276" s="350">
        <f t="shared" si="135"/>
        <v>0</v>
      </c>
      <c r="G276" s="332"/>
      <c r="H276" s="350">
        <f t="shared" si="136"/>
        <v>0</v>
      </c>
      <c r="I276" s="252"/>
      <c r="J276" s="350">
        <f t="shared" si="137"/>
        <v>0</v>
      </c>
      <c r="K276" s="351"/>
      <c r="L276" s="350">
        <f t="shared" si="138"/>
        <v>0</v>
      </c>
      <c r="M276" s="252"/>
      <c r="N276" s="350">
        <f t="shared" si="139"/>
        <v>0</v>
      </c>
      <c r="O276" s="351"/>
      <c r="P276" s="350">
        <f t="shared" si="140"/>
        <v>0</v>
      </c>
      <c r="Q276" s="254"/>
      <c r="R276" s="136">
        <f t="shared" si="141"/>
        <v>0</v>
      </c>
      <c r="S276" s="137"/>
    </row>
    <row r="277" spans="1:22" ht="26.25" hidden="1" customHeight="1">
      <c r="A277" s="328"/>
      <c r="B277" s="328"/>
      <c r="C277" s="329"/>
      <c r="D277" s="330"/>
      <c r="E277" s="331"/>
      <c r="F277" s="350">
        <f t="shared" si="135"/>
        <v>0</v>
      </c>
      <c r="G277" s="332"/>
      <c r="H277" s="350">
        <f t="shared" si="136"/>
        <v>0</v>
      </c>
      <c r="I277" s="252"/>
      <c r="J277" s="350">
        <f t="shared" si="137"/>
        <v>0</v>
      </c>
      <c r="K277" s="351"/>
      <c r="L277" s="350">
        <f t="shared" si="138"/>
        <v>0</v>
      </c>
      <c r="M277" s="252"/>
      <c r="N277" s="350">
        <f t="shared" si="139"/>
        <v>0</v>
      </c>
      <c r="O277" s="351"/>
      <c r="P277" s="350">
        <f t="shared" si="140"/>
        <v>0</v>
      </c>
      <c r="Q277" s="254"/>
      <c r="R277" s="136">
        <f t="shared" si="141"/>
        <v>0</v>
      </c>
      <c r="S277" s="137"/>
    </row>
    <row r="278" spans="1:22" ht="26.25" hidden="1" customHeight="1">
      <c r="A278" s="897" t="s">
        <v>140</v>
      </c>
      <c r="B278" s="897"/>
      <c r="C278" s="897"/>
      <c r="D278" s="897"/>
      <c r="E278" s="112"/>
      <c r="F278" s="111">
        <f>SUM(F255:F277)</f>
        <v>0</v>
      </c>
      <c r="G278" s="111"/>
      <c r="H278" s="111">
        <f>SUM(H268:H277)</f>
        <v>0</v>
      </c>
      <c r="I278" s="112"/>
      <c r="J278" s="111">
        <f>SUM(J255:J277)</f>
        <v>0</v>
      </c>
      <c r="K278" s="111"/>
      <c r="L278" s="111">
        <f>SUM(L268:L277)</f>
        <v>0</v>
      </c>
      <c r="M278" s="112"/>
      <c r="N278" s="111">
        <f>SUM(N255:N277)</f>
        <v>0</v>
      </c>
      <c r="O278" s="111"/>
      <c r="P278" s="111">
        <f>SUM(P268:P277)</f>
        <v>0</v>
      </c>
      <c r="Q278" s="138"/>
      <c r="R278" s="136">
        <f>IF(S278="",D278,IF(S278&gt;D278,D278,S278))</f>
        <v>0</v>
      </c>
      <c r="S278" s="137"/>
    </row>
    <row r="279" spans="1:22" ht="26.25" hidden="1" customHeight="1">
      <c r="A279" s="109" t="s">
        <v>350</v>
      </c>
      <c r="B279" s="110"/>
      <c r="C279" s="111"/>
      <c r="D279" s="111"/>
      <c r="E279" s="112"/>
      <c r="F279" s="111"/>
      <c r="G279" s="111"/>
      <c r="H279" s="111"/>
      <c r="I279" s="112"/>
      <c r="J279" s="111"/>
      <c r="K279" s="111"/>
      <c r="L279" s="111"/>
      <c r="M279" s="112"/>
      <c r="N279" s="111"/>
      <c r="O279" s="111"/>
      <c r="P279" s="111"/>
      <c r="Q279" s="113"/>
      <c r="R279" s="136"/>
      <c r="S279" s="137"/>
    </row>
    <row r="280" spans="1:22" ht="26.25" hidden="1" customHeight="1">
      <c r="A280" s="110" t="s">
        <v>407</v>
      </c>
      <c r="B280" s="110"/>
      <c r="C280" s="111"/>
      <c r="D280" s="126"/>
      <c r="E280" s="252"/>
      <c r="F280" s="111">
        <f t="shared" ref="F280:F303" si="142">ROUNDDOWN(D280*E280,0)</f>
        <v>0</v>
      </c>
      <c r="G280" s="252"/>
      <c r="H280" s="111">
        <f t="shared" ref="H280:H303" si="143">ROUNDDOWN(G280*$R280,0)</f>
        <v>0</v>
      </c>
      <c r="I280" s="252"/>
      <c r="J280" s="111">
        <f>ROUNDDOWN($D280*I280,0)</f>
        <v>0</v>
      </c>
      <c r="K280" s="252"/>
      <c r="L280" s="111">
        <f>ROUNDDOWN(K280*$R280,0)</f>
        <v>0</v>
      </c>
      <c r="M280" s="252"/>
      <c r="N280" s="111">
        <f>ROUNDDOWN(D280*M280,0)</f>
        <v>0</v>
      </c>
      <c r="O280" s="252"/>
      <c r="P280" s="111">
        <f>ROUNDDOWN(O280*$R280,0)</f>
        <v>0</v>
      </c>
      <c r="Q280" s="253"/>
      <c r="R280" s="136">
        <f t="shared" ref="R280:R303" si="144">IF(S280="",D280,IF(S280&gt;D280,D280,S280))</f>
        <v>0</v>
      </c>
      <c r="S280" s="137"/>
    </row>
    <row r="281" spans="1:22" ht="26.25" hidden="1" customHeight="1">
      <c r="A281" s="110" t="s">
        <v>734</v>
      </c>
      <c r="B281" s="110" t="s">
        <v>735</v>
      </c>
      <c r="C281" s="111" t="s">
        <v>139</v>
      </c>
      <c r="D281" s="126"/>
      <c r="E281" s="252"/>
      <c r="F281" s="111">
        <f t="shared" si="142"/>
        <v>0</v>
      </c>
      <c r="G281" s="252"/>
      <c r="H281" s="111">
        <f t="shared" si="143"/>
        <v>0</v>
      </c>
      <c r="I281" s="252"/>
      <c r="J281" s="111">
        <f>ROUNDDOWN($D281*I281,0)</f>
        <v>0</v>
      </c>
      <c r="K281" s="252"/>
      <c r="L281" s="111">
        <f>ROUNDDOWN(K281*$R281,0)</f>
        <v>0</v>
      </c>
      <c r="M281" s="252"/>
      <c r="N281" s="111">
        <f>ROUNDDOWN(D281*M281,0)</f>
        <v>0</v>
      </c>
      <c r="O281" s="252"/>
      <c r="P281" s="111">
        <f>ROUNDDOWN(O281*$R281,0)</f>
        <v>0</v>
      </c>
      <c r="Q281" s="253"/>
      <c r="R281" s="136">
        <f t="shared" si="144"/>
        <v>0</v>
      </c>
      <c r="S281" s="137"/>
      <c r="V281" s="639"/>
    </row>
    <row r="282" spans="1:22" ht="26.25" hidden="1" customHeight="1">
      <c r="A282" s="110" t="s">
        <v>736</v>
      </c>
      <c r="B282" s="110" t="s">
        <v>737</v>
      </c>
      <c r="C282" s="111" t="s">
        <v>139</v>
      </c>
      <c r="D282" s="126"/>
      <c r="E282" s="252"/>
      <c r="F282" s="111">
        <f t="shared" si="142"/>
        <v>0</v>
      </c>
      <c r="G282" s="126"/>
      <c r="H282" s="111">
        <f t="shared" si="143"/>
        <v>0</v>
      </c>
      <c r="I282" s="252"/>
      <c r="J282" s="111">
        <f>ROUNDDOWN($D282*I282,0)</f>
        <v>0</v>
      </c>
      <c r="K282" s="126"/>
      <c r="L282" s="111">
        <f>ROUNDDOWN(K282*$R282,0)</f>
        <v>0</v>
      </c>
      <c r="M282" s="252"/>
      <c r="N282" s="111">
        <f>ROUNDDOWN(D282*M282,0)</f>
        <v>0</v>
      </c>
      <c r="O282" s="126"/>
      <c r="P282" s="111">
        <f>ROUNDDOWN(O282*$R282,0)</f>
        <v>0</v>
      </c>
      <c r="Q282" s="254"/>
      <c r="R282" s="136">
        <f t="shared" si="144"/>
        <v>0</v>
      </c>
      <c r="S282" s="137"/>
      <c r="V282" s="639"/>
    </row>
    <row r="283" spans="1:22" ht="26.25" hidden="1" customHeight="1">
      <c r="A283" s="110" t="s">
        <v>738</v>
      </c>
      <c r="B283" s="337"/>
      <c r="C283" s="615" t="s">
        <v>139</v>
      </c>
      <c r="D283" s="616"/>
      <c r="E283" s="252"/>
      <c r="F283" s="350">
        <f t="shared" si="142"/>
        <v>0</v>
      </c>
      <c r="G283" s="339"/>
      <c r="H283" s="350">
        <f t="shared" si="143"/>
        <v>0</v>
      </c>
      <c r="I283" s="252"/>
      <c r="J283" s="350">
        <f t="shared" ref="J283:J352" si="145">ROUNDDOWN($D283*I283,0)</f>
        <v>0</v>
      </c>
      <c r="K283" s="126"/>
      <c r="L283" s="350">
        <f t="shared" ref="L283:L352" si="146">ROUNDDOWN(K283*$R283,0)</f>
        <v>0</v>
      </c>
      <c r="M283" s="252"/>
      <c r="N283" s="350">
        <f t="shared" ref="N283:N352" si="147">ROUNDDOWN(D283*M283,0)</f>
        <v>0</v>
      </c>
      <c r="O283" s="126"/>
      <c r="P283" s="350">
        <f t="shared" ref="P283:P352" si="148">ROUNDDOWN(O283*$R283,0)</f>
        <v>0</v>
      </c>
      <c r="Q283" s="254"/>
      <c r="R283" s="136">
        <f t="shared" si="144"/>
        <v>0</v>
      </c>
      <c r="S283" s="137"/>
      <c r="V283" s="639"/>
    </row>
    <row r="284" spans="1:22" ht="26.25" hidden="1" customHeight="1">
      <c r="A284" s="110" t="s">
        <v>739</v>
      </c>
      <c r="B284" s="110"/>
      <c r="C284" s="615"/>
      <c r="D284" s="616"/>
      <c r="E284" s="252"/>
      <c r="F284" s="350">
        <f t="shared" si="142"/>
        <v>0</v>
      </c>
      <c r="G284" s="126"/>
      <c r="H284" s="350">
        <f t="shared" si="143"/>
        <v>0</v>
      </c>
      <c r="I284" s="252"/>
      <c r="J284" s="350">
        <f t="shared" si="145"/>
        <v>0</v>
      </c>
      <c r="K284" s="126"/>
      <c r="L284" s="350">
        <f t="shared" si="146"/>
        <v>0</v>
      </c>
      <c r="M284" s="252"/>
      <c r="N284" s="350">
        <f t="shared" si="147"/>
        <v>0</v>
      </c>
      <c r="O284" s="126"/>
      <c r="P284" s="350">
        <f t="shared" si="148"/>
        <v>0</v>
      </c>
      <c r="Q284" s="254"/>
      <c r="R284" s="136">
        <f t="shared" si="144"/>
        <v>0</v>
      </c>
      <c r="S284" s="137"/>
      <c r="V284" s="639"/>
    </row>
    <row r="285" spans="1:22" ht="26.25" hidden="1" customHeight="1">
      <c r="A285" s="643" t="s">
        <v>740</v>
      </c>
      <c r="B285" s="643" t="s">
        <v>741</v>
      </c>
      <c r="C285" s="615" t="s">
        <v>139</v>
      </c>
      <c r="D285" s="641"/>
      <c r="E285" s="252"/>
      <c r="F285" s="593">
        <f t="shared" si="142"/>
        <v>0</v>
      </c>
      <c r="G285" s="594"/>
      <c r="H285" s="593">
        <f t="shared" si="143"/>
        <v>0</v>
      </c>
      <c r="I285" s="252"/>
      <c r="J285" s="593">
        <f>ROUNDDOWN($D285*I285,0)</f>
        <v>0</v>
      </c>
      <c r="K285" s="594"/>
      <c r="L285" s="593">
        <f>ROUNDDOWN(K285*$R285,0)</f>
        <v>0</v>
      </c>
      <c r="M285" s="252"/>
      <c r="N285" s="593">
        <f>ROUNDDOWN(D285*M285,0)</f>
        <v>0</v>
      </c>
      <c r="O285" s="594"/>
      <c r="P285" s="593">
        <f>ROUNDDOWN(O285*$R285,0)</f>
        <v>0</v>
      </c>
      <c r="Q285" s="254"/>
      <c r="R285" s="136">
        <f t="shared" si="144"/>
        <v>0</v>
      </c>
      <c r="S285" s="137"/>
      <c r="V285" s="639"/>
    </row>
    <row r="286" spans="1:22" ht="26.25" hidden="1" customHeight="1">
      <c r="A286" s="110" t="s">
        <v>742</v>
      </c>
      <c r="B286" s="110" t="s">
        <v>743</v>
      </c>
      <c r="C286" s="615" t="s">
        <v>761</v>
      </c>
      <c r="D286" s="616"/>
      <c r="E286" s="252"/>
      <c r="F286" s="593">
        <f t="shared" si="142"/>
        <v>0</v>
      </c>
      <c r="G286" s="339"/>
      <c r="H286" s="593">
        <f t="shared" si="143"/>
        <v>0</v>
      </c>
      <c r="I286" s="252"/>
      <c r="J286" s="593">
        <f t="shared" ref="J286:J293" si="149">ROUNDDOWN($D286*I286,0)</f>
        <v>0</v>
      </c>
      <c r="K286" s="594"/>
      <c r="L286" s="593">
        <f t="shared" ref="L286:L293" si="150">ROUNDDOWN(K286*$R286,0)</f>
        <v>0</v>
      </c>
      <c r="M286" s="252"/>
      <c r="N286" s="593">
        <f t="shared" ref="N286:N293" si="151">ROUNDDOWN(D286*M286,0)</f>
        <v>0</v>
      </c>
      <c r="O286" s="594"/>
      <c r="P286" s="593">
        <f t="shared" ref="P286:P293" si="152">ROUNDDOWN(O286*$R286,0)</f>
        <v>0</v>
      </c>
      <c r="Q286" s="254"/>
      <c r="R286" s="136">
        <f t="shared" si="144"/>
        <v>0</v>
      </c>
      <c r="S286" s="137"/>
      <c r="V286" s="639"/>
    </row>
    <row r="287" spans="1:22" ht="26.25" hidden="1" customHeight="1">
      <c r="A287" s="110" t="s">
        <v>744</v>
      </c>
      <c r="B287" s="110" t="s">
        <v>745</v>
      </c>
      <c r="C287" s="615" t="s">
        <v>139</v>
      </c>
      <c r="D287" s="616"/>
      <c r="E287" s="252"/>
      <c r="F287" s="593">
        <f t="shared" si="142"/>
        <v>0</v>
      </c>
      <c r="G287" s="594"/>
      <c r="H287" s="593">
        <f t="shared" si="143"/>
        <v>0</v>
      </c>
      <c r="I287" s="252"/>
      <c r="J287" s="593">
        <f>ROUNDDOWN($D287*I287,0)</f>
        <v>0</v>
      </c>
      <c r="K287" s="594"/>
      <c r="L287" s="593">
        <f>ROUNDDOWN(K287*$R287,0)</f>
        <v>0</v>
      </c>
      <c r="M287" s="252"/>
      <c r="N287" s="593">
        <f>ROUNDDOWN(D287*M287,0)</f>
        <v>0</v>
      </c>
      <c r="O287" s="594"/>
      <c r="P287" s="593">
        <f>ROUNDDOWN(O287*$R287,0)</f>
        <v>0</v>
      </c>
      <c r="Q287" s="254"/>
      <c r="R287" s="136">
        <f t="shared" si="144"/>
        <v>0</v>
      </c>
      <c r="S287" s="137"/>
      <c r="V287" s="639"/>
    </row>
    <row r="288" spans="1:22" ht="26.25" hidden="1" customHeight="1">
      <c r="A288" s="110" t="s">
        <v>746</v>
      </c>
      <c r="B288" s="337"/>
      <c r="C288" s="615" t="s">
        <v>139</v>
      </c>
      <c r="D288" s="616"/>
      <c r="E288" s="252"/>
      <c r="F288" s="593">
        <f t="shared" si="142"/>
        <v>0</v>
      </c>
      <c r="G288" s="339"/>
      <c r="H288" s="593">
        <f t="shared" si="143"/>
        <v>0</v>
      </c>
      <c r="I288" s="252"/>
      <c r="J288" s="593">
        <f t="shared" ref="J288:J289" si="153">ROUNDDOWN($D288*I288,0)</f>
        <v>0</v>
      </c>
      <c r="K288" s="594"/>
      <c r="L288" s="593">
        <f t="shared" ref="L288:L289" si="154">ROUNDDOWN(K288*$R288,0)</f>
        <v>0</v>
      </c>
      <c r="M288" s="252"/>
      <c r="N288" s="593">
        <f t="shared" ref="N288:N289" si="155">ROUNDDOWN(D288*M288,0)</f>
        <v>0</v>
      </c>
      <c r="O288" s="594"/>
      <c r="P288" s="593">
        <f t="shared" ref="P288:P289" si="156">ROUNDDOWN(O288*$R288,0)</f>
        <v>0</v>
      </c>
      <c r="Q288" s="254"/>
      <c r="R288" s="136">
        <f t="shared" si="144"/>
        <v>0</v>
      </c>
      <c r="S288" s="137"/>
      <c r="V288" s="639"/>
    </row>
    <row r="289" spans="1:22" ht="26.25" hidden="1" customHeight="1">
      <c r="A289" s="110" t="s">
        <v>747</v>
      </c>
      <c r="B289" s="110" t="s">
        <v>748</v>
      </c>
      <c r="C289" s="615"/>
      <c r="D289" s="616"/>
      <c r="E289" s="252"/>
      <c r="F289" s="593">
        <f t="shared" si="142"/>
        <v>0</v>
      </c>
      <c r="G289" s="594"/>
      <c r="H289" s="593">
        <f t="shared" si="143"/>
        <v>0</v>
      </c>
      <c r="I289" s="252"/>
      <c r="J289" s="593">
        <f t="shared" si="153"/>
        <v>0</v>
      </c>
      <c r="K289" s="594"/>
      <c r="L289" s="593">
        <f t="shared" si="154"/>
        <v>0</v>
      </c>
      <c r="M289" s="252"/>
      <c r="N289" s="593">
        <f t="shared" si="155"/>
        <v>0</v>
      </c>
      <c r="O289" s="594"/>
      <c r="P289" s="593">
        <f t="shared" si="156"/>
        <v>0</v>
      </c>
      <c r="Q289" s="254"/>
      <c r="R289" s="136">
        <f t="shared" si="144"/>
        <v>0</v>
      </c>
      <c r="S289" s="137"/>
      <c r="V289" s="639"/>
    </row>
    <row r="290" spans="1:22" ht="26.25" hidden="1" customHeight="1">
      <c r="A290" s="643" t="s">
        <v>749</v>
      </c>
      <c r="B290" s="643" t="s">
        <v>750</v>
      </c>
      <c r="C290" s="615" t="s">
        <v>762</v>
      </c>
      <c r="D290" s="616"/>
      <c r="E290" s="642"/>
      <c r="F290" s="593">
        <f t="shared" si="142"/>
        <v>0</v>
      </c>
      <c r="G290" s="594"/>
      <c r="H290" s="593">
        <f t="shared" si="143"/>
        <v>0</v>
      </c>
      <c r="I290" s="252"/>
      <c r="J290" s="593">
        <f>ROUNDDOWN($D290*I290,0)</f>
        <v>0</v>
      </c>
      <c r="K290" s="594"/>
      <c r="L290" s="593">
        <f>ROUNDDOWN(K290*$R290,0)</f>
        <v>0</v>
      </c>
      <c r="M290" s="252"/>
      <c r="N290" s="593">
        <f>ROUNDDOWN(D290*M290,0)</f>
        <v>0</v>
      </c>
      <c r="O290" s="594"/>
      <c r="P290" s="593">
        <f>ROUNDDOWN(O290*$R290,0)</f>
        <v>0</v>
      </c>
      <c r="Q290" s="254"/>
      <c r="R290" s="136">
        <f t="shared" si="144"/>
        <v>0</v>
      </c>
      <c r="S290" s="137"/>
      <c r="V290" s="639"/>
    </row>
    <row r="291" spans="1:22" ht="26.25" hidden="1" customHeight="1">
      <c r="A291" s="643" t="s">
        <v>751</v>
      </c>
      <c r="B291" s="643"/>
      <c r="C291" s="615" t="s">
        <v>733</v>
      </c>
      <c r="D291" s="616"/>
      <c r="E291" s="642"/>
      <c r="F291" s="593">
        <f t="shared" si="142"/>
        <v>0</v>
      </c>
      <c r="G291" s="339"/>
      <c r="H291" s="593">
        <f t="shared" si="143"/>
        <v>0</v>
      </c>
      <c r="I291" s="252"/>
      <c r="J291" s="593">
        <f t="shared" ref="J291" si="157">ROUNDDOWN($D291*I291,0)</f>
        <v>0</v>
      </c>
      <c r="K291" s="594"/>
      <c r="L291" s="593">
        <f t="shared" ref="L291" si="158">ROUNDDOWN(K291*$R291,0)</f>
        <v>0</v>
      </c>
      <c r="M291" s="252"/>
      <c r="N291" s="593">
        <f t="shared" ref="N291" si="159">ROUNDDOWN(D291*M291,0)</f>
        <v>0</v>
      </c>
      <c r="O291" s="594"/>
      <c r="P291" s="593">
        <f t="shared" ref="P291" si="160">ROUNDDOWN(O291*$R291,0)</f>
        <v>0</v>
      </c>
      <c r="Q291" s="254"/>
      <c r="R291" s="136">
        <f t="shared" si="144"/>
        <v>0</v>
      </c>
      <c r="S291" s="137"/>
      <c r="V291" s="639"/>
    </row>
    <row r="292" spans="1:22" ht="26.25" hidden="1" customHeight="1">
      <c r="A292" s="643" t="s">
        <v>752</v>
      </c>
      <c r="B292" s="643"/>
      <c r="C292" s="615" t="s">
        <v>404</v>
      </c>
      <c r="D292" s="616"/>
      <c r="E292" s="642"/>
      <c r="F292" s="593">
        <f t="shared" si="142"/>
        <v>0</v>
      </c>
      <c r="G292" s="594"/>
      <c r="H292" s="593">
        <f t="shared" si="143"/>
        <v>0</v>
      </c>
      <c r="I292" s="252"/>
      <c r="J292" s="593">
        <f t="shared" si="149"/>
        <v>0</v>
      </c>
      <c r="K292" s="594"/>
      <c r="L292" s="593">
        <f t="shared" si="150"/>
        <v>0</v>
      </c>
      <c r="M292" s="252"/>
      <c r="N292" s="593">
        <f t="shared" si="151"/>
        <v>0</v>
      </c>
      <c r="O292" s="594"/>
      <c r="P292" s="593">
        <f t="shared" si="152"/>
        <v>0</v>
      </c>
      <c r="Q292" s="254"/>
      <c r="R292" s="136">
        <f t="shared" si="144"/>
        <v>0</v>
      </c>
      <c r="S292" s="137"/>
      <c r="V292" s="639"/>
    </row>
    <row r="293" spans="1:22" ht="26.25" hidden="1" customHeight="1">
      <c r="A293" s="110" t="s">
        <v>753</v>
      </c>
      <c r="B293" s="110"/>
      <c r="C293" s="615"/>
      <c r="D293" s="616"/>
      <c r="E293" s="252"/>
      <c r="F293" s="593">
        <f t="shared" si="142"/>
        <v>0</v>
      </c>
      <c r="G293" s="594"/>
      <c r="H293" s="593">
        <f t="shared" si="143"/>
        <v>0</v>
      </c>
      <c r="I293" s="252"/>
      <c r="J293" s="593">
        <f t="shared" si="149"/>
        <v>0</v>
      </c>
      <c r="K293" s="594"/>
      <c r="L293" s="593">
        <f t="shared" si="150"/>
        <v>0</v>
      </c>
      <c r="M293" s="252"/>
      <c r="N293" s="593">
        <f t="shared" si="151"/>
        <v>0</v>
      </c>
      <c r="O293" s="594"/>
      <c r="P293" s="593">
        <f t="shared" si="152"/>
        <v>0</v>
      </c>
      <c r="Q293" s="254"/>
      <c r="R293" s="136">
        <f t="shared" si="144"/>
        <v>0</v>
      </c>
      <c r="S293" s="137"/>
      <c r="V293" s="639"/>
    </row>
    <row r="294" spans="1:22" ht="26.25" hidden="1" customHeight="1">
      <c r="A294" s="643" t="s">
        <v>754</v>
      </c>
      <c r="B294" s="643" t="s">
        <v>755</v>
      </c>
      <c r="C294" s="615" t="s">
        <v>733</v>
      </c>
      <c r="D294" s="616"/>
      <c r="E294" s="642"/>
      <c r="F294" s="593">
        <f t="shared" si="142"/>
        <v>0</v>
      </c>
      <c r="G294" s="594"/>
      <c r="H294" s="593">
        <f t="shared" si="143"/>
        <v>0</v>
      </c>
      <c r="I294" s="252"/>
      <c r="J294" s="593">
        <f>ROUNDDOWN($D294*I294,0)</f>
        <v>0</v>
      </c>
      <c r="K294" s="594"/>
      <c r="L294" s="593">
        <f>ROUNDDOWN(K294*$R294,0)</f>
        <v>0</v>
      </c>
      <c r="M294" s="252"/>
      <c r="N294" s="593">
        <f>ROUNDDOWN(D294*M294,0)</f>
        <v>0</v>
      </c>
      <c r="O294" s="594"/>
      <c r="P294" s="593">
        <f>ROUNDDOWN(O294*$R294,0)</f>
        <v>0</v>
      </c>
      <c r="Q294" s="254"/>
      <c r="R294" s="136">
        <f t="shared" si="144"/>
        <v>0</v>
      </c>
      <c r="S294" s="137"/>
      <c r="V294" s="639"/>
    </row>
    <row r="295" spans="1:22" ht="26.25" hidden="1" customHeight="1">
      <c r="A295" s="110" t="s">
        <v>756</v>
      </c>
      <c r="B295" s="337"/>
      <c r="C295" s="615" t="s">
        <v>733</v>
      </c>
      <c r="D295" s="616"/>
      <c r="E295" s="252"/>
      <c r="F295" s="593">
        <f t="shared" si="142"/>
        <v>0</v>
      </c>
      <c r="G295" s="339"/>
      <c r="H295" s="593">
        <f t="shared" si="143"/>
        <v>0</v>
      </c>
      <c r="I295" s="252"/>
      <c r="J295" s="593">
        <f t="shared" ref="J295:J303" si="161">ROUNDDOWN($D295*I295,0)</f>
        <v>0</v>
      </c>
      <c r="K295" s="594"/>
      <c r="L295" s="593">
        <f t="shared" ref="L295:L303" si="162">ROUNDDOWN(K295*$R295,0)</f>
        <v>0</v>
      </c>
      <c r="M295" s="252"/>
      <c r="N295" s="593">
        <f t="shared" ref="N295:N303" si="163">ROUNDDOWN(D295*M295,0)</f>
        <v>0</v>
      </c>
      <c r="O295" s="594"/>
      <c r="P295" s="593">
        <f t="shared" ref="P295:P303" si="164">ROUNDDOWN(O295*$R295,0)</f>
        <v>0</v>
      </c>
      <c r="Q295" s="254"/>
      <c r="R295" s="136">
        <f t="shared" si="144"/>
        <v>0</v>
      </c>
      <c r="S295" s="137"/>
      <c r="V295" s="639"/>
    </row>
    <row r="296" spans="1:22" ht="26.25" hidden="1" customHeight="1">
      <c r="A296" s="643" t="s">
        <v>757</v>
      </c>
      <c r="B296" s="110"/>
      <c r="C296" s="593" t="s">
        <v>763</v>
      </c>
      <c r="D296" s="594"/>
      <c r="E296" s="642"/>
      <c r="F296" s="593">
        <f t="shared" si="142"/>
        <v>0</v>
      </c>
      <c r="G296" s="594"/>
      <c r="H296" s="593">
        <f t="shared" si="143"/>
        <v>0</v>
      </c>
      <c r="I296" s="252"/>
      <c r="J296" s="593">
        <f t="shared" si="161"/>
        <v>0</v>
      </c>
      <c r="K296" s="594"/>
      <c r="L296" s="593">
        <f t="shared" si="162"/>
        <v>0</v>
      </c>
      <c r="M296" s="252"/>
      <c r="N296" s="593">
        <f t="shared" si="163"/>
        <v>0</v>
      </c>
      <c r="O296" s="594"/>
      <c r="P296" s="593">
        <f t="shared" si="164"/>
        <v>0</v>
      </c>
      <c r="Q296" s="254"/>
      <c r="R296" s="136">
        <f t="shared" si="144"/>
        <v>0</v>
      </c>
      <c r="S296" s="137"/>
      <c r="V296" s="639"/>
    </row>
    <row r="297" spans="1:22" ht="26.25" hidden="1" customHeight="1">
      <c r="A297" s="110" t="s">
        <v>758</v>
      </c>
      <c r="B297" s="110"/>
      <c r="C297" s="593" t="s">
        <v>764</v>
      </c>
      <c r="D297" s="594"/>
      <c r="E297" s="252"/>
      <c r="F297" s="593">
        <f t="shared" si="142"/>
        <v>0</v>
      </c>
      <c r="G297" s="594"/>
      <c r="H297" s="593">
        <f t="shared" si="143"/>
        <v>0</v>
      </c>
      <c r="I297" s="252"/>
      <c r="J297" s="593">
        <f>ROUNDDOWN($D297*I297,0)</f>
        <v>0</v>
      </c>
      <c r="K297" s="594"/>
      <c r="L297" s="593">
        <f>ROUNDDOWN(K297*$R297,0)</f>
        <v>0</v>
      </c>
      <c r="M297" s="252"/>
      <c r="N297" s="593">
        <f>ROUNDDOWN(D297*M297,0)</f>
        <v>0</v>
      </c>
      <c r="O297" s="594"/>
      <c r="P297" s="593">
        <f>ROUNDDOWN(O297*$R297,0)</f>
        <v>0</v>
      </c>
      <c r="Q297" s="254"/>
      <c r="R297" s="136">
        <f t="shared" si="144"/>
        <v>0</v>
      </c>
      <c r="S297" s="137"/>
      <c r="V297" s="639"/>
    </row>
    <row r="298" spans="1:22" ht="26.25" hidden="1" customHeight="1">
      <c r="A298" s="110" t="s">
        <v>759</v>
      </c>
      <c r="B298" s="337"/>
      <c r="C298" s="338"/>
      <c r="D298" s="339"/>
      <c r="E298" s="340"/>
      <c r="F298" s="593">
        <f t="shared" si="142"/>
        <v>0</v>
      </c>
      <c r="G298" s="339"/>
      <c r="H298" s="593">
        <f t="shared" si="143"/>
        <v>0</v>
      </c>
      <c r="I298" s="252"/>
      <c r="J298" s="593">
        <f t="shared" ref="J298:J300" si="165">ROUNDDOWN($D298*I298,0)</f>
        <v>0</v>
      </c>
      <c r="K298" s="594"/>
      <c r="L298" s="593">
        <f t="shared" ref="L298:L300" si="166">ROUNDDOWN(K298*$R298,0)</f>
        <v>0</v>
      </c>
      <c r="M298" s="252"/>
      <c r="N298" s="593">
        <f t="shared" ref="N298:N300" si="167">ROUNDDOWN(D298*M298,0)</f>
        <v>0</v>
      </c>
      <c r="O298" s="594"/>
      <c r="P298" s="593">
        <f t="shared" ref="P298:P300" si="168">ROUNDDOWN(O298*$R298,0)</f>
        <v>0</v>
      </c>
      <c r="Q298" s="254"/>
      <c r="R298" s="136">
        <f t="shared" si="144"/>
        <v>0</v>
      </c>
      <c r="S298" s="137"/>
      <c r="V298" s="639"/>
    </row>
    <row r="299" spans="1:22" ht="26.25" hidden="1" customHeight="1">
      <c r="A299" s="643" t="s">
        <v>760</v>
      </c>
      <c r="B299" s="643" t="s">
        <v>827</v>
      </c>
      <c r="C299" s="593" t="s">
        <v>733</v>
      </c>
      <c r="D299" s="594"/>
      <c r="E299" s="642"/>
      <c r="F299" s="593">
        <f t="shared" si="142"/>
        <v>0</v>
      </c>
      <c r="G299" s="594"/>
      <c r="H299" s="593">
        <f t="shared" si="143"/>
        <v>0</v>
      </c>
      <c r="I299" s="642"/>
      <c r="J299" s="663">
        <f t="shared" si="165"/>
        <v>0</v>
      </c>
      <c r="K299" s="594"/>
      <c r="L299" s="593">
        <f t="shared" si="166"/>
        <v>0</v>
      </c>
      <c r="M299" s="252"/>
      <c r="N299" s="593">
        <f t="shared" si="167"/>
        <v>0</v>
      </c>
      <c r="O299" s="594"/>
      <c r="P299" s="593">
        <f t="shared" si="168"/>
        <v>0</v>
      </c>
      <c r="Q299" s="254"/>
      <c r="R299" s="136">
        <f t="shared" si="144"/>
        <v>0</v>
      </c>
      <c r="S299" s="137"/>
      <c r="T299" s="129">
        <f>SUM(F280:F299)</f>
        <v>0</v>
      </c>
      <c r="V299" s="639"/>
    </row>
    <row r="300" spans="1:22" ht="26.25" hidden="1" customHeight="1">
      <c r="A300" s="110" t="s">
        <v>765</v>
      </c>
      <c r="B300" s="110" t="s">
        <v>766</v>
      </c>
      <c r="C300" s="593"/>
      <c r="D300" s="594"/>
      <c r="E300" s="252"/>
      <c r="F300" s="593">
        <f t="shared" si="142"/>
        <v>0</v>
      </c>
      <c r="G300" s="594"/>
      <c r="H300" s="593">
        <f t="shared" si="143"/>
        <v>0</v>
      </c>
      <c r="I300" s="252"/>
      <c r="J300" s="593">
        <f t="shared" si="165"/>
        <v>0</v>
      </c>
      <c r="K300" s="594"/>
      <c r="L300" s="593">
        <f t="shared" si="166"/>
        <v>0</v>
      </c>
      <c r="M300" s="252"/>
      <c r="N300" s="593">
        <f t="shared" si="167"/>
        <v>0</v>
      </c>
      <c r="O300" s="594"/>
      <c r="P300" s="593">
        <f t="shared" si="168"/>
        <v>0</v>
      </c>
      <c r="Q300" s="254"/>
      <c r="R300" s="136">
        <f t="shared" si="144"/>
        <v>0</v>
      </c>
      <c r="S300" s="137"/>
      <c r="V300" s="640"/>
    </row>
    <row r="301" spans="1:22" ht="26.25" hidden="1" customHeight="1">
      <c r="A301" s="110"/>
      <c r="B301" s="110"/>
      <c r="C301" s="593"/>
      <c r="D301" s="594"/>
      <c r="E301" s="252"/>
      <c r="F301" s="593">
        <f t="shared" si="142"/>
        <v>0</v>
      </c>
      <c r="G301" s="594"/>
      <c r="H301" s="593">
        <f t="shared" si="143"/>
        <v>0</v>
      </c>
      <c r="I301" s="252"/>
      <c r="J301" s="593">
        <f>ROUNDDOWN($D301*I301,0)</f>
        <v>0</v>
      </c>
      <c r="K301" s="594"/>
      <c r="L301" s="593">
        <f>ROUNDDOWN(K301*$R301,0)</f>
        <v>0</v>
      </c>
      <c r="M301" s="252"/>
      <c r="N301" s="593">
        <f>ROUNDDOWN(D301*M301,0)</f>
        <v>0</v>
      </c>
      <c r="O301" s="594"/>
      <c r="P301" s="593">
        <f>ROUNDDOWN(O301*$R301,0)</f>
        <v>0</v>
      </c>
      <c r="Q301" s="254"/>
      <c r="R301" s="136">
        <f t="shared" si="144"/>
        <v>0</v>
      </c>
      <c r="S301" s="137"/>
    </row>
    <row r="302" spans="1:22" ht="26.25" hidden="1" customHeight="1">
      <c r="A302" s="110"/>
      <c r="B302" s="337"/>
      <c r="C302" s="338"/>
      <c r="D302" s="339"/>
      <c r="E302" s="340"/>
      <c r="F302" s="593">
        <f t="shared" si="142"/>
        <v>0</v>
      </c>
      <c r="G302" s="339"/>
      <c r="H302" s="593">
        <f t="shared" si="143"/>
        <v>0</v>
      </c>
      <c r="I302" s="252"/>
      <c r="J302" s="593">
        <f t="shared" ref="J302" si="169">ROUNDDOWN($D302*I302,0)</f>
        <v>0</v>
      </c>
      <c r="K302" s="594"/>
      <c r="L302" s="593">
        <f t="shared" ref="L302" si="170">ROUNDDOWN(K302*$R302,0)</f>
        <v>0</v>
      </c>
      <c r="M302" s="252"/>
      <c r="N302" s="593">
        <f t="shared" ref="N302" si="171">ROUNDDOWN(D302*M302,0)</f>
        <v>0</v>
      </c>
      <c r="O302" s="594"/>
      <c r="P302" s="593">
        <f t="shared" ref="P302" si="172">ROUNDDOWN(O302*$R302,0)</f>
        <v>0</v>
      </c>
      <c r="Q302" s="254"/>
      <c r="R302" s="136">
        <f t="shared" si="144"/>
        <v>0</v>
      </c>
      <c r="S302" s="137"/>
    </row>
    <row r="303" spans="1:22" ht="26.25" hidden="1" customHeight="1">
      <c r="A303" s="110"/>
      <c r="B303" s="110"/>
      <c r="C303" s="593"/>
      <c r="D303" s="594"/>
      <c r="E303" s="252"/>
      <c r="F303" s="593">
        <f t="shared" si="142"/>
        <v>0</v>
      </c>
      <c r="G303" s="594"/>
      <c r="H303" s="593">
        <f t="shared" si="143"/>
        <v>0</v>
      </c>
      <c r="I303" s="252"/>
      <c r="J303" s="593">
        <f t="shared" si="161"/>
        <v>0</v>
      </c>
      <c r="K303" s="594"/>
      <c r="L303" s="593">
        <f t="shared" si="162"/>
        <v>0</v>
      </c>
      <c r="M303" s="252"/>
      <c r="N303" s="593">
        <f t="shared" si="163"/>
        <v>0</v>
      </c>
      <c r="O303" s="594"/>
      <c r="P303" s="593">
        <f t="shared" si="164"/>
        <v>0</v>
      </c>
      <c r="Q303" s="254"/>
      <c r="R303" s="136">
        <f t="shared" si="144"/>
        <v>0</v>
      </c>
      <c r="S303" s="137"/>
    </row>
    <row r="304" spans="1:22" ht="26.25" hidden="1" customHeight="1">
      <c r="A304" s="110" t="s">
        <v>406</v>
      </c>
      <c r="B304" s="110"/>
      <c r="C304" s="350"/>
      <c r="D304" s="351"/>
      <c r="E304" s="252"/>
      <c r="F304" s="350">
        <f t="shared" ref="F304:F352" si="173">ROUNDDOWN(D304*E304,0)</f>
        <v>0</v>
      </c>
      <c r="G304" s="351"/>
      <c r="H304" s="350">
        <f t="shared" ref="H304:H352" si="174">ROUNDDOWN(G304*$R304,0)</f>
        <v>0</v>
      </c>
      <c r="I304" s="252"/>
      <c r="J304" s="350">
        <f t="shared" si="145"/>
        <v>0</v>
      </c>
      <c r="K304" s="351"/>
      <c r="L304" s="350">
        <f t="shared" si="146"/>
        <v>0</v>
      </c>
      <c r="M304" s="252"/>
      <c r="N304" s="350">
        <f t="shared" si="147"/>
        <v>0</v>
      </c>
      <c r="O304" s="351"/>
      <c r="P304" s="350">
        <f t="shared" si="148"/>
        <v>0</v>
      </c>
      <c r="Q304" s="254"/>
      <c r="R304" s="136">
        <f t="shared" ref="R304:R352" si="175">IF(S304="",D304,IF(S304&gt;D304,D304,S304))</f>
        <v>0</v>
      </c>
      <c r="S304" s="137"/>
    </row>
    <row r="305" spans="1:19" ht="26.25" hidden="1" customHeight="1">
      <c r="A305" s="110" t="s">
        <v>828</v>
      </c>
      <c r="B305" s="110" t="s">
        <v>836</v>
      </c>
      <c r="C305" s="350" t="s">
        <v>731</v>
      </c>
      <c r="D305" s="351"/>
      <c r="E305" s="252"/>
      <c r="F305" s="350">
        <f t="shared" si="173"/>
        <v>0</v>
      </c>
      <c r="G305" s="351"/>
      <c r="H305" s="350">
        <f t="shared" si="174"/>
        <v>0</v>
      </c>
      <c r="I305" s="252"/>
      <c r="J305" s="350">
        <f t="shared" si="145"/>
        <v>0</v>
      </c>
      <c r="K305" s="351"/>
      <c r="L305" s="350">
        <f t="shared" si="146"/>
        <v>0</v>
      </c>
      <c r="M305" s="252"/>
      <c r="N305" s="350">
        <f t="shared" si="147"/>
        <v>0</v>
      </c>
      <c r="O305" s="351"/>
      <c r="P305" s="350">
        <f t="shared" si="148"/>
        <v>0</v>
      </c>
      <c r="Q305" s="254"/>
      <c r="R305" s="136">
        <f t="shared" si="175"/>
        <v>0</v>
      </c>
      <c r="S305" s="137"/>
    </row>
    <row r="306" spans="1:19" ht="26.25" hidden="1" customHeight="1">
      <c r="A306" s="110" t="s">
        <v>829</v>
      </c>
      <c r="B306" s="110" t="s">
        <v>837</v>
      </c>
      <c r="C306" s="350" t="s">
        <v>731</v>
      </c>
      <c r="D306" s="351"/>
      <c r="E306" s="252"/>
      <c r="F306" s="350">
        <f t="shared" si="173"/>
        <v>0</v>
      </c>
      <c r="G306" s="351"/>
      <c r="H306" s="350">
        <f t="shared" si="174"/>
        <v>0</v>
      </c>
      <c r="I306" s="252"/>
      <c r="J306" s="350">
        <f t="shared" si="145"/>
        <v>0</v>
      </c>
      <c r="K306" s="351"/>
      <c r="L306" s="350">
        <f t="shared" si="146"/>
        <v>0</v>
      </c>
      <c r="M306" s="252"/>
      <c r="N306" s="350">
        <f t="shared" si="147"/>
        <v>0</v>
      </c>
      <c r="O306" s="351"/>
      <c r="P306" s="350">
        <f t="shared" si="148"/>
        <v>0</v>
      </c>
      <c r="Q306" s="254"/>
      <c r="R306" s="136">
        <f t="shared" si="175"/>
        <v>0</v>
      </c>
      <c r="S306" s="137"/>
    </row>
    <row r="307" spans="1:19" ht="26.25" hidden="1" customHeight="1">
      <c r="A307" s="110" t="s">
        <v>830</v>
      </c>
      <c r="B307" s="110" t="s">
        <v>838</v>
      </c>
      <c r="C307" s="111" t="s">
        <v>731</v>
      </c>
      <c r="D307" s="126"/>
      <c r="E307" s="252"/>
      <c r="F307" s="111">
        <f t="shared" si="173"/>
        <v>0</v>
      </c>
      <c r="G307" s="126"/>
      <c r="H307" s="111">
        <f t="shared" si="174"/>
        <v>0</v>
      </c>
      <c r="I307" s="252"/>
      <c r="J307" s="350">
        <f t="shared" si="145"/>
        <v>0</v>
      </c>
      <c r="K307" s="126"/>
      <c r="L307" s="350">
        <f t="shared" si="146"/>
        <v>0</v>
      </c>
      <c r="M307" s="252"/>
      <c r="N307" s="350">
        <f t="shared" si="147"/>
        <v>0</v>
      </c>
      <c r="O307" s="126"/>
      <c r="P307" s="350">
        <f t="shared" si="148"/>
        <v>0</v>
      </c>
      <c r="Q307" s="254"/>
      <c r="R307" s="136">
        <f t="shared" si="175"/>
        <v>0</v>
      </c>
      <c r="S307" s="137"/>
    </row>
    <row r="308" spans="1:19" ht="26.25" hidden="1" customHeight="1">
      <c r="A308" s="110" t="s">
        <v>831</v>
      </c>
      <c r="B308" s="110" t="s">
        <v>839</v>
      </c>
      <c r="C308" s="111" t="s">
        <v>841</v>
      </c>
      <c r="D308" s="126"/>
      <c r="E308" s="252"/>
      <c r="F308" s="111">
        <f t="shared" si="173"/>
        <v>0</v>
      </c>
      <c r="G308" s="126"/>
      <c r="H308" s="111">
        <f t="shared" si="174"/>
        <v>0</v>
      </c>
      <c r="I308" s="252"/>
      <c r="J308" s="350">
        <f t="shared" si="145"/>
        <v>0</v>
      </c>
      <c r="K308" s="126"/>
      <c r="L308" s="350">
        <f t="shared" si="146"/>
        <v>0</v>
      </c>
      <c r="M308" s="252"/>
      <c r="N308" s="350">
        <f t="shared" si="147"/>
        <v>0</v>
      </c>
      <c r="O308" s="126"/>
      <c r="P308" s="350">
        <f t="shared" si="148"/>
        <v>0</v>
      </c>
      <c r="Q308" s="254"/>
      <c r="R308" s="136">
        <f t="shared" si="175"/>
        <v>0</v>
      </c>
      <c r="S308" s="137"/>
    </row>
    <row r="309" spans="1:19" ht="26.25" hidden="1" customHeight="1">
      <c r="A309" s="110" t="s">
        <v>832</v>
      </c>
      <c r="B309" s="110"/>
      <c r="C309" s="593" t="s">
        <v>841</v>
      </c>
      <c r="D309" s="594"/>
      <c r="E309" s="252"/>
      <c r="F309" s="593">
        <f t="shared" ref="F309:F316" si="176">ROUNDDOWN(D309*E309,0)</f>
        <v>0</v>
      </c>
      <c r="G309" s="594"/>
      <c r="H309" s="593">
        <f t="shared" ref="H309:H316" si="177">ROUNDDOWN(G309*$R309,0)</f>
        <v>0</v>
      </c>
      <c r="I309" s="252"/>
      <c r="J309" s="593">
        <f t="shared" ref="J309:J316" si="178">ROUNDDOWN($D309*I309,0)</f>
        <v>0</v>
      </c>
      <c r="K309" s="594"/>
      <c r="L309" s="593">
        <f t="shared" ref="L309:L316" si="179">ROUNDDOWN(K309*$R309,0)</f>
        <v>0</v>
      </c>
      <c r="M309" s="252"/>
      <c r="N309" s="593">
        <f t="shared" ref="N309:N316" si="180">ROUNDDOWN(D309*M309,0)</f>
        <v>0</v>
      </c>
      <c r="O309" s="594"/>
      <c r="P309" s="593">
        <f t="shared" ref="P309:P316" si="181">ROUNDDOWN(O309*$R309,0)</f>
        <v>0</v>
      </c>
      <c r="Q309" s="254"/>
      <c r="R309" s="136">
        <f t="shared" ref="R309:R316" si="182">IF(S309="",D309,IF(S309&gt;D309,D309,S309))</f>
        <v>0</v>
      </c>
      <c r="S309" s="137"/>
    </row>
    <row r="310" spans="1:19" ht="26.25" hidden="1" customHeight="1">
      <c r="A310" s="110" t="s">
        <v>833</v>
      </c>
      <c r="B310" s="110"/>
      <c r="C310" s="593" t="s">
        <v>842</v>
      </c>
      <c r="D310" s="594"/>
      <c r="E310" s="252"/>
      <c r="F310" s="593">
        <f t="shared" si="176"/>
        <v>0</v>
      </c>
      <c r="G310" s="594"/>
      <c r="H310" s="593">
        <f t="shared" si="177"/>
        <v>0</v>
      </c>
      <c r="I310" s="252"/>
      <c r="J310" s="593">
        <f t="shared" si="178"/>
        <v>0</v>
      </c>
      <c r="K310" s="594"/>
      <c r="L310" s="593">
        <f t="shared" si="179"/>
        <v>0</v>
      </c>
      <c r="M310" s="252"/>
      <c r="N310" s="593">
        <f t="shared" si="180"/>
        <v>0</v>
      </c>
      <c r="O310" s="594"/>
      <c r="P310" s="593">
        <f t="shared" si="181"/>
        <v>0</v>
      </c>
      <c r="Q310" s="254"/>
      <c r="R310" s="136">
        <f t="shared" si="182"/>
        <v>0</v>
      </c>
      <c r="S310" s="137"/>
    </row>
    <row r="311" spans="1:19" ht="26.25" hidden="1" customHeight="1">
      <c r="A311" s="110" t="s">
        <v>834</v>
      </c>
      <c r="B311" s="110"/>
      <c r="C311" s="593" t="s">
        <v>841</v>
      </c>
      <c r="D311" s="594"/>
      <c r="E311" s="252"/>
      <c r="F311" s="593">
        <f t="shared" si="176"/>
        <v>0</v>
      </c>
      <c r="G311" s="594"/>
      <c r="H311" s="593">
        <f t="shared" si="177"/>
        <v>0</v>
      </c>
      <c r="I311" s="252"/>
      <c r="J311" s="593">
        <f t="shared" si="178"/>
        <v>0</v>
      </c>
      <c r="K311" s="594"/>
      <c r="L311" s="593">
        <f t="shared" si="179"/>
        <v>0</v>
      </c>
      <c r="M311" s="252"/>
      <c r="N311" s="593">
        <f t="shared" si="180"/>
        <v>0</v>
      </c>
      <c r="O311" s="594"/>
      <c r="P311" s="593">
        <f t="shared" si="181"/>
        <v>0</v>
      </c>
      <c r="Q311" s="254"/>
      <c r="R311" s="136">
        <f t="shared" si="182"/>
        <v>0</v>
      </c>
      <c r="S311" s="137"/>
    </row>
    <row r="312" spans="1:19" ht="26.25" hidden="1" customHeight="1">
      <c r="A312" s="110" t="s">
        <v>835</v>
      </c>
      <c r="B312" s="110"/>
      <c r="C312" s="593" t="s">
        <v>732</v>
      </c>
      <c r="D312" s="594"/>
      <c r="E312" s="252"/>
      <c r="F312" s="593">
        <f t="shared" si="176"/>
        <v>0</v>
      </c>
      <c r="G312" s="594"/>
      <c r="H312" s="593">
        <f t="shared" si="177"/>
        <v>0</v>
      </c>
      <c r="I312" s="252"/>
      <c r="J312" s="593">
        <f t="shared" si="178"/>
        <v>0</v>
      </c>
      <c r="K312" s="594"/>
      <c r="L312" s="593">
        <f t="shared" si="179"/>
        <v>0</v>
      </c>
      <c r="M312" s="252"/>
      <c r="N312" s="593">
        <f t="shared" si="180"/>
        <v>0</v>
      </c>
      <c r="O312" s="594"/>
      <c r="P312" s="593">
        <f t="shared" si="181"/>
        <v>0</v>
      </c>
      <c r="Q312" s="254"/>
      <c r="R312" s="136">
        <f t="shared" si="182"/>
        <v>0</v>
      </c>
      <c r="S312" s="137"/>
    </row>
    <row r="313" spans="1:19" ht="26.25" hidden="1" customHeight="1">
      <c r="A313" s="110"/>
      <c r="B313" s="110"/>
      <c r="C313" s="593"/>
      <c r="D313" s="594"/>
      <c r="E313" s="252"/>
      <c r="F313" s="593">
        <f t="shared" si="176"/>
        <v>0</v>
      </c>
      <c r="G313" s="594"/>
      <c r="H313" s="593">
        <f t="shared" si="177"/>
        <v>0</v>
      </c>
      <c r="I313" s="252"/>
      <c r="J313" s="593">
        <f t="shared" si="178"/>
        <v>0</v>
      </c>
      <c r="K313" s="594"/>
      <c r="L313" s="593">
        <f t="shared" si="179"/>
        <v>0</v>
      </c>
      <c r="M313" s="252"/>
      <c r="N313" s="593">
        <f t="shared" si="180"/>
        <v>0</v>
      </c>
      <c r="O313" s="594"/>
      <c r="P313" s="593">
        <f t="shared" si="181"/>
        <v>0</v>
      </c>
      <c r="Q313" s="254"/>
      <c r="R313" s="136">
        <f t="shared" si="182"/>
        <v>0</v>
      </c>
      <c r="S313" s="137"/>
    </row>
    <row r="314" spans="1:19" ht="26.25" hidden="1" customHeight="1">
      <c r="A314" s="110" t="s">
        <v>840</v>
      </c>
      <c r="B314" s="110"/>
      <c r="C314" s="593"/>
      <c r="D314" s="594"/>
      <c r="E314" s="252"/>
      <c r="F314" s="593">
        <f t="shared" si="176"/>
        <v>0</v>
      </c>
      <c r="G314" s="594"/>
      <c r="H314" s="593">
        <f t="shared" si="177"/>
        <v>0</v>
      </c>
      <c r="I314" s="252"/>
      <c r="J314" s="593">
        <f t="shared" si="178"/>
        <v>0</v>
      </c>
      <c r="K314" s="594"/>
      <c r="L314" s="593">
        <f t="shared" si="179"/>
        <v>0</v>
      </c>
      <c r="M314" s="252"/>
      <c r="N314" s="593">
        <f t="shared" si="180"/>
        <v>0</v>
      </c>
      <c r="O314" s="594"/>
      <c r="P314" s="593">
        <f t="shared" si="181"/>
        <v>0</v>
      </c>
      <c r="Q314" s="254"/>
      <c r="R314" s="136">
        <f t="shared" si="182"/>
        <v>0</v>
      </c>
      <c r="S314" s="137"/>
    </row>
    <row r="315" spans="1:19" ht="26.25" hidden="1" customHeight="1">
      <c r="A315" s="110" t="s">
        <v>843</v>
      </c>
      <c r="B315" s="110"/>
      <c r="C315" s="593" t="s">
        <v>845</v>
      </c>
      <c r="D315" s="594"/>
      <c r="E315" s="252"/>
      <c r="F315" s="593">
        <f t="shared" si="176"/>
        <v>0</v>
      </c>
      <c r="G315" s="594"/>
      <c r="H315" s="593">
        <f t="shared" si="177"/>
        <v>0</v>
      </c>
      <c r="I315" s="252"/>
      <c r="J315" s="593">
        <f t="shared" si="178"/>
        <v>0</v>
      </c>
      <c r="K315" s="594"/>
      <c r="L315" s="593">
        <f t="shared" si="179"/>
        <v>0</v>
      </c>
      <c r="M315" s="252"/>
      <c r="N315" s="593">
        <f t="shared" si="180"/>
        <v>0</v>
      </c>
      <c r="O315" s="594"/>
      <c r="P315" s="593">
        <f t="shared" si="181"/>
        <v>0</v>
      </c>
      <c r="Q315" s="254"/>
      <c r="R315" s="136">
        <f t="shared" si="182"/>
        <v>0</v>
      </c>
      <c r="S315" s="137"/>
    </row>
    <row r="316" spans="1:19" ht="26.25" hidden="1" customHeight="1">
      <c r="A316" s="110" t="s">
        <v>844</v>
      </c>
      <c r="B316" s="110"/>
      <c r="C316" s="593" t="s">
        <v>841</v>
      </c>
      <c r="D316" s="594"/>
      <c r="E316" s="252"/>
      <c r="F316" s="593">
        <f t="shared" si="176"/>
        <v>0</v>
      </c>
      <c r="G316" s="594"/>
      <c r="H316" s="593">
        <f t="shared" si="177"/>
        <v>0</v>
      </c>
      <c r="I316" s="252"/>
      <c r="J316" s="593">
        <f t="shared" si="178"/>
        <v>0</v>
      </c>
      <c r="K316" s="594"/>
      <c r="L316" s="593">
        <f t="shared" si="179"/>
        <v>0</v>
      </c>
      <c r="M316" s="252"/>
      <c r="N316" s="593">
        <f t="shared" si="180"/>
        <v>0</v>
      </c>
      <c r="O316" s="594"/>
      <c r="P316" s="593">
        <f t="shared" si="181"/>
        <v>0</v>
      </c>
      <c r="Q316" s="254"/>
      <c r="R316" s="136">
        <f t="shared" si="182"/>
        <v>0</v>
      </c>
      <c r="S316" s="137"/>
    </row>
    <row r="317" spans="1:19" ht="26.25" hidden="1" customHeight="1">
      <c r="A317" s="110" t="s">
        <v>835</v>
      </c>
      <c r="B317" s="110"/>
      <c r="C317" s="593" t="s">
        <v>841</v>
      </c>
      <c r="D317" s="594"/>
      <c r="E317" s="252"/>
      <c r="F317" s="593">
        <f t="shared" ref="F317:F337" si="183">ROUNDDOWN(D317*E317,0)</f>
        <v>0</v>
      </c>
      <c r="G317" s="594"/>
      <c r="H317" s="593">
        <f t="shared" ref="H317:H337" si="184">ROUNDDOWN(G317*$R317,0)</f>
        <v>0</v>
      </c>
      <c r="I317" s="252"/>
      <c r="J317" s="593">
        <f t="shared" ref="J317:J337" si="185">ROUNDDOWN($D317*I317,0)</f>
        <v>0</v>
      </c>
      <c r="K317" s="594"/>
      <c r="L317" s="593">
        <f t="shared" ref="L317:L337" si="186">ROUNDDOWN(K317*$R317,0)</f>
        <v>0</v>
      </c>
      <c r="M317" s="252"/>
      <c r="N317" s="593">
        <f t="shared" ref="N317:N337" si="187">ROUNDDOWN(D317*M317,0)</f>
        <v>0</v>
      </c>
      <c r="O317" s="594"/>
      <c r="P317" s="593">
        <f t="shared" ref="P317:P337" si="188">ROUNDDOWN(O317*$R317,0)</f>
        <v>0</v>
      </c>
      <c r="Q317" s="254"/>
      <c r="R317" s="136">
        <f t="shared" ref="R317:R337" si="189">IF(S317="",D317,IF(S317&gt;D317,D317,S317))</f>
        <v>0</v>
      </c>
      <c r="S317" s="137"/>
    </row>
    <row r="318" spans="1:19" ht="26.25" hidden="1" customHeight="1">
      <c r="A318" s="110"/>
      <c r="B318" s="110"/>
      <c r="C318" s="593"/>
      <c r="D318" s="594"/>
      <c r="E318" s="252"/>
      <c r="F318" s="593">
        <f t="shared" si="183"/>
        <v>0</v>
      </c>
      <c r="G318" s="594"/>
      <c r="H318" s="593">
        <f t="shared" si="184"/>
        <v>0</v>
      </c>
      <c r="I318" s="252"/>
      <c r="J318" s="593">
        <f t="shared" si="185"/>
        <v>0</v>
      </c>
      <c r="K318" s="594"/>
      <c r="L318" s="593">
        <f t="shared" si="186"/>
        <v>0</v>
      </c>
      <c r="M318" s="252"/>
      <c r="N318" s="593">
        <f t="shared" si="187"/>
        <v>0</v>
      </c>
      <c r="O318" s="594"/>
      <c r="P318" s="593">
        <f t="shared" si="188"/>
        <v>0</v>
      </c>
      <c r="Q318" s="254"/>
      <c r="R318" s="136">
        <f t="shared" si="189"/>
        <v>0</v>
      </c>
      <c r="S318" s="137"/>
    </row>
    <row r="319" spans="1:19" ht="26.25" hidden="1" customHeight="1">
      <c r="A319" s="110" t="s">
        <v>846</v>
      </c>
      <c r="B319" s="110"/>
      <c r="C319" s="593"/>
      <c r="D319" s="594"/>
      <c r="E319" s="252"/>
      <c r="F319" s="593">
        <f t="shared" si="183"/>
        <v>0</v>
      </c>
      <c r="G319" s="594"/>
      <c r="H319" s="593">
        <f t="shared" si="184"/>
        <v>0</v>
      </c>
      <c r="I319" s="252"/>
      <c r="J319" s="593">
        <f t="shared" si="185"/>
        <v>0</v>
      </c>
      <c r="K319" s="594"/>
      <c r="L319" s="593">
        <f t="shared" si="186"/>
        <v>0</v>
      </c>
      <c r="M319" s="252"/>
      <c r="N319" s="593">
        <f t="shared" si="187"/>
        <v>0</v>
      </c>
      <c r="O319" s="594"/>
      <c r="P319" s="593">
        <f t="shared" si="188"/>
        <v>0</v>
      </c>
      <c r="Q319" s="254"/>
      <c r="R319" s="136">
        <f t="shared" si="189"/>
        <v>0</v>
      </c>
      <c r="S319" s="137"/>
    </row>
    <row r="320" spans="1:19" ht="26.25" hidden="1" customHeight="1">
      <c r="A320" s="110" t="s">
        <v>847</v>
      </c>
      <c r="B320" s="110"/>
      <c r="C320" s="593" t="s">
        <v>861</v>
      </c>
      <c r="D320" s="594"/>
      <c r="E320" s="252"/>
      <c r="F320" s="593">
        <f t="shared" si="183"/>
        <v>0</v>
      </c>
      <c r="G320" s="594"/>
      <c r="H320" s="593">
        <f t="shared" si="184"/>
        <v>0</v>
      </c>
      <c r="I320" s="252"/>
      <c r="J320" s="593">
        <f t="shared" si="185"/>
        <v>0</v>
      </c>
      <c r="K320" s="594"/>
      <c r="L320" s="593">
        <f t="shared" si="186"/>
        <v>0</v>
      </c>
      <c r="M320" s="252"/>
      <c r="N320" s="593">
        <f t="shared" si="187"/>
        <v>0</v>
      </c>
      <c r="O320" s="594"/>
      <c r="P320" s="593">
        <f t="shared" si="188"/>
        <v>0</v>
      </c>
      <c r="Q320" s="254"/>
      <c r="R320" s="136">
        <f t="shared" si="189"/>
        <v>0</v>
      </c>
      <c r="S320" s="137"/>
    </row>
    <row r="321" spans="1:21" ht="26.25" hidden="1" customHeight="1">
      <c r="A321" s="110" t="s">
        <v>848</v>
      </c>
      <c r="B321" s="110"/>
      <c r="C321" s="593" t="s">
        <v>861</v>
      </c>
      <c r="D321" s="594"/>
      <c r="E321" s="252"/>
      <c r="F321" s="593">
        <f t="shared" si="183"/>
        <v>0</v>
      </c>
      <c r="G321" s="594"/>
      <c r="H321" s="593">
        <f t="shared" si="184"/>
        <v>0</v>
      </c>
      <c r="I321" s="252"/>
      <c r="J321" s="593">
        <f t="shared" si="185"/>
        <v>0</v>
      </c>
      <c r="K321" s="594"/>
      <c r="L321" s="593">
        <f t="shared" si="186"/>
        <v>0</v>
      </c>
      <c r="M321" s="252"/>
      <c r="N321" s="593">
        <f t="shared" si="187"/>
        <v>0</v>
      </c>
      <c r="O321" s="594"/>
      <c r="P321" s="593">
        <f t="shared" si="188"/>
        <v>0</v>
      </c>
      <c r="Q321" s="254"/>
      <c r="R321" s="136">
        <f t="shared" si="189"/>
        <v>0</v>
      </c>
      <c r="S321" s="137"/>
    </row>
    <row r="322" spans="1:21" ht="26.25" hidden="1" customHeight="1">
      <c r="A322" s="110" t="s">
        <v>849</v>
      </c>
      <c r="B322" s="110"/>
      <c r="C322" s="593" t="s">
        <v>861</v>
      </c>
      <c r="D322" s="594"/>
      <c r="E322" s="252"/>
      <c r="F322" s="593">
        <f t="shared" si="183"/>
        <v>0</v>
      </c>
      <c r="G322" s="594"/>
      <c r="H322" s="593">
        <f t="shared" si="184"/>
        <v>0</v>
      </c>
      <c r="I322" s="252"/>
      <c r="J322" s="593">
        <f t="shared" si="185"/>
        <v>0</v>
      </c>
      <c r="K322" s="594"/>
      <c r="L322" s="593">
        <f t="shared" si="186"/>
        <v>0</v>
      </c>
      <c r="M322" s="252"/>
      <c r="N322" s="593">
        <f t="shared" si="187"/>
        <v>0</v>
      </c>
      <c r="O322" s="594"/>
      <c r="P322" s="593">
        <f t="shared" si="188"/>
        <v>0</v>
      </c>
      <c r="Q322" s="254"/>
      <c r="R322" s="136">
        <f t="shared" si="189"/>
        <v>0</v>
      </c>
      <c r="S322" s="137"/>
    </row>
    <row r="323" spans="1:21" ht="26.25" hidden="1" customHeight="1">
      <c r="A323" s="110" t="s">
        <v>850</v>
      </c>
      <c r="B323" s="110"/>
      <c r="C323" s="593" t="s">
        <v>404</v>
      </c>
      <c r="D323" s="594"/>
      <c r="E323" s="252"/>
      <c r="F323" s="593">
        <f t="shared" ref="F323:F325" si="190">ROUNDDOWN(D323*E323,0)</f>
        <v>0</v>
      </c>
      <c r="G323" s="594"/>
      <c r="H323" s="593">
        <f t="shared" ref="H323:H325" si="191">ROUNDDOWN(G323*$R323,0)</f>
        <v>0</v>
      </c>
      <c r="I323" s="252"/>
      <c r="J323" s="593">
        <f t="shared" ref="J323:J325" si="192">ROUNDDOWN($D323*I323,0)</f>
        <v>0</v>
      </c>
      <c r="K323" s="594"/>
      <c r="L323" s="593">
        <f t="shared" ref="L323:L325" si="193">ROUNDDOWN(K323*$R323,0)</f>
        <v>0</v>
      </c>
      <c r="M323" s="252"/>
      <c r="N323" s="593">
        <f t="shared" ref="N323:N325" si="194">ROUNDDOWN(D323*M323,0)</f>
        <v>0</v>
      </c>
      <c r="O323" s="594"/>
      <c r="P323" s="593">
        <f t="shared" ref="P323:P325" si="195">ROUNDDOWN(O323*$R323,0)</f>
        <v>0</v>
      </c>
      <c r="Q323" s="254"/>
      <c r="R323" s="136">
        <f t="shared" ref="R323:R325" si="196">IF(S323="",D323,IF(S323&gt;D323,D323,S323))</f>
        <v>0</v>
      </c>
      <c r="S323" s="137"/>
    </row>
    <row r="324" spans="1:21" ht="26.25" hidden="1" customHeight="1">
      <c r="A324" s="110" t="s">
        <v>851</v>
      </c>
      <c r="B324" s="110"/>
      <c r="C324" s="593" t="s">
        <v>685</v>
      </c>
      <c r="D324" s="594"/>
      <c r="E324" s="252"/>
      <c r="F324" s="593">
        <f t="shared" si="190"/>
        <v>0</v>
      </c>
      <c r="G324" s="594"/>
      <c r="H324" s="593">
        <f t="shared" si="191"/>
        <v>0</v>
      </c>
      <c r="I324" s="252"/>
      <c r="J324" s="593">
        <f t="shared" si="192"/>
        <v>0</v>
      </c>
      <c r="K324" s="594"/>
      <c r="L324" s="593">
        <f t="shared" si="193"/>
        <v>0</v>
      </c>
      <c r="M324" s="252"/>
      <c r="N324" s="593">
        <f t="shared" si="194"/>
        <v>0</v>
      </c>
      <c r="O324" s="594"/>
      <c r="P324" s="593">
        <f t="shared" si="195"/>
        <v>0</v>
      </c>
      <c r="Q324" s="254"/>
      <c r="R324" s="136">
        <f t="shared" si="196"/>
        <v>0</v>
      </c>
      <c r="S324" s="137"/>
    </row>
    <row r="325" spans="1:21" ht="26.25" hidden="1" customHeight="1">
      <c r="A325" s="110" t="s">
        <v>852</v>
      </c>
      <c r="B325" s="110"/>
      <c r="C325" s="593" t="s">
        <v>139</v>
      </c>
      <c r="D325" s="594"/>
      <c r="E325" s="252"/>
      <c r="F325" s="593">
        <f t="shared" si="190"/>
        <v>0</v>
      </c>
      <c r="G325" s="594"/>
      <c r="H325" s="593">
        <f t="shared" si="191"/>
        <v>0</v>
      </c>
      <c r="I325" s="252"/>
      <c r="J325" s="593">
        <f t="shared" si="192"/>
        <v>0</v>
      </c>
      <c r="K325" s="594"/>
      <c r="L325" s="593">
        <f t="shared" si="193"/>
        <v>0</v>
      </c>
      <c r="M325" s="252"/>
      <c r="N325" s="593">
        <f t="shared" si="194"/>
        <v>0</v>
      </c>
      <c r="O325" s="594"/>
      <c r="P325" s="593">
        <f t="shared" si="195"/>
        <v>0</v>
      </c>
      <c r="Q325" s="254"/>
      <c r="R325" s="136">
        <f t="shared" si="196"/>
        <v>0</v>
      </c>
      <c r="S325" s="137"/>
    </row>
    <row r="326" spans="1:21" ht="26.25" hidden="1" customHeight="1">
      <c r="A326" s="110" t="s">
        <v>853</v>
      </c>
      <c r="B326" s="110"/>
      <c r="C326" s="593" t="s">
        <v>862</v>
      </c>
      <c r="D326" s="594"/>
      <c r="E326" s="252"/>
      <c r="F326" s="593">
        <f t="shared" si="183"/>
        <v>0</v>
      </c>
      <c r="G326" s="594"/>
      <c r="H326" s="593">
        <f t="shared" si="184"/>
        <v>0</v>
      </c>
      <c r="I326" s="252"/>
      <c r="J326" s="593">
        <f t="shared" si="185"/>
        <v>0</v>
      </c>
      <c r="K326" s="594"/>
      <c r="L326" s="593">
        <f t="shared" si="186"/>
        <v>0</v>
      </c>
      <c r="M326" s="252"/>
      <c r="N326" s="593">
        <f t="shared" si="187"/>
        <v>0</v>
      </c>
      <c r="O326" s="594"/>
      <c r="P326" s="593">
        <f t="shared" si="188"/>
        <v>0</v>
      </c>
      <c r="Q326" s="254"/>
      <c r="R326" s="136">
        <f t="shared" si="189"/>
        <v>0</v>
      </c>
      <c r="S326" s="137"/>
    </row>
    <row r="327" spans="1:21" ht="26.25" hidden="1" customHeight="1">
      <c r="A327" s="110" t="s">
        <v>854</v>
      </c>
      <c r="B327" s="110" t="s">
        <v>855</v>
      </c>
      <c r="C327" s="595" t="s">
        <v>139</v>
      </c>
      <c r="D327" s="596"/>
      <c r="E327" s="252"/>
      <c r="F327" s="595">
        <f t="shared" si="183"/>
        <v>0</v>
      </c>
      <c r="G327" s="596"/>
      <c r="H327" s="595">
        <f t="shared" si="184"/>
        <v>0</v>
      </c>
      <c r="I327" s="252"/>
      <c r="J327" s="595">
        <f t="shared" si="185"/>
        <v>0</v>
      </c>
      <c r="K327" s="596"/>
      <c r="L327" s="595">
        <f t="shared" si="186"/>
        <v>0</v>
      </c>
      <c r="M327" s="252"/>
      <c r="N327" s="595">
        <f t="shared" si="187"/>
        <v>0</v>
      </c>
      <c r="O327" s="596"/>
      <c r="P327" s="595">
        <f t="shared" si="188"/>
        <v>0</v>
      </c>
      <c r="Q327" s="254"/>
      <c r="R327" s="136">
        <f t="shared" si="189"/>
        <v>0</v>
      </c>
      <c r="S327" s="137"/>
    </row>
    <row r="328" spans="1:21" ht="26.25" hidden="1" customHeight="1">
      <c r="A328" s="110"/>
      <c r="B328" s="110"/>
      <c r="C328" s="595"/>
      <c r="D328" s="596"/>
      <c r="E328" s="252"/>
      <c r="F328" s="595">
        <f t="shared" si="183"/>
        <v>0</v>
      </c>
      <c r="G328" s="596"/>
      <c r="H328" s="595">
        <f t="shared" si="184"/>
        <v>0</v>
      </c>
      <c r="I328" s="252"/>
      <c r="J328" s="595">
        <f t="shared" si="185"/>
        <v>0</v>
      </c>
      <c r="K328" s="596"/>
      <c r="L328" s="595">
        <f t="shared" si="186"/>
        <v>0</v>
      </c>
      <c r="M328" s="252"/>
      <c r="N328" s="595">
        <f t="shared" si="187"/>
        <v>0</v>
      </c>
      <c r="O328" s="596"/>
      <c r="P328" s="595">
        <f t="shared" si="188"/>
        <v>0</v>
      </c>
      <c r="Q328" s="254"/>
      <c r="R328" s="136">
        <f t="shared" si="189"/>
        <v>0</v>
      </c>
      <c r="S328" s="137"/>
    </row>
    <row r="329" spans="1:21" ht="26.25" hidden="1" customHeight="1">
      <c r="A329" s="110" t="s">
        <v>856</v>
      </c>
      <c r="B329" s="110"/>
      <c r="C329" s="595"/>
      <c r="D329" s="596"/>
      <c r="E329" s="252"/>
      <c r="F329" s="595">
        <f t="shared" si="183"/>
        <v>0</v>
      </c>
      <c r="G329" s="596"/>
      <c r="H329" s="595">
        <f t="shared" si="184"/>
        <v>0</v>
      </c>
      <c r="I329" s="252"/>
      <c r="J329" s="595">
        <f t="shared" si="185"/>
        <v>0</v>
      </c>
      <c r="K329" s="596"/>
      <c r="L329" s="595">
        <f t="shared" si="186"/>
        <v>0</v>
      </c>
      <c r="M329" s="252"/>
      <c r="N329" s="595">
        <f t="shared" si="187"/>
        <v>0</v>
      </c>
      <c r="O329" s="596"/>
      <c r="P329" s="595">
        <f t="shared" si="188"/>
        <v>0</v>
      </c>
      <c r="Q329" s="254"/>
      <c r="R329" s="136">
        <f t="shared" si="189"/>
        <v>0</v>
      </c>
      <c r="S329" s="137"/>
    </row>
    <row r="330" spans="1:21" ht="26.25" hidden="1" customHeight="1">
      <c r="A330" s="110" t="s">
        <v>857</v>
      </c>
      <c r="B330" s="110"/>
      <c r="C330" s="595" t="s">
        <v>863</v>
      </c>
      <c r="D330" s="596"/>
      <c r="E330" s="252"/>
      <c r="F330" s="595">
        <f t="shared" si="183"/>
        <v>0</v>
      </c>
      <c r="G330" s="596"/>
      <c r="H330" s="595">
        <f t="shared" si="184"/>
        <v>0</v>
      </c>
      <c r="I330" s="252"/>
      <c r="J330" s="595">
        <f t="shared" si="185"/>
        <v>0</v>
      </c>
      <c r="K330" s="596"/>
      <c r="L330" s="595">
        <f t="shared" si="186"/>
        <v>0</v>
      </c>
      <c r="M330" s="252"/>
      <c r="N330" s="595">
        <f t="shared" si="187"/>
        <v>0</v>
      </c>
      <c r="O330" s="596"/>
      <c r="P330" s="595">
        <f t="shared" si="188"/>
        <v>0</v>
      </c>
      <c r="Q330" s="254"/>
      <c r="R330" s="136">
        <f t="shared" si="189"/>
        <v>0</v>
      </c>
      <c r="S330" s="137"/>
    </row>
    <row r="331" spans="1:21" ht="26.25" hidden="1" customHeight="1">
      <c r="A331" s="110" t="s">
        <v>858</v>
      </c>
      <c r="B331" s="110" t="s">
        <v>859</v>
      </c>
      <c r="C331" s="595" t="s">
        <v>730</v>
      </c>
      <c r="D331" s="596"/>
      <c r="E331" s="252"/>
      <c r="F331" s="595">
        <f t="shared" si="183"/>
        <v>0</v>
      </c>
      <c r="G331" s="596"/>
      <c r="H331" s="595">
        <f t="shared" si="184"/>
        <v>0</v>
      </c>
      <c r="I331" s="252"/>
      <c r="J331" s="595">
        <f t="shared" si="185"/>
        <v>0</v>
      </c>
      <c r="K331" s="596"/>
      <c r="L331" s="595">
        <f t="shared" si="186"/>
        <v>0</v>
      </c>
      <c r="M331" s="252"/>
      <c r="N331" s="595">
        <f t="shared" si="187"/>
        <v>0</v>
      </c>
      <c r="O331" s="596"/>
      <c r="P331" s="595">
        <f t="shared" si="188"/>
        <v>0</v>
      </c>
      <c r="Q331" s="254"/>
      <c r="R331" s="136">
        <f t="shared" si="189"/>
        <v>0</v>
      </c>
      <c r="S331" s="137"/>
      <c r="U331" s="129">
        <f>SUM(F305:F332)</f>
        <v>0</v>
      </c>
    </row>
    <row r="332" spans="1:21" ht="26.25" hidden="1" customHeight="1">
      <c r="A332" s="110" t="s">
        <v>860</v>
      </c>
      <c r="B332" s="110" t="s">
        <v>729</v>
      </c>
      <c r="C332" s="595" t="s">
        <v>730</v>
      </c>
      <c r="D332" s="641"/>
      <c r="E332" s="252"/>
      <c r="F332" s="595">
        <f t="shared" si="183"/>
        <v>0</v>
      </c>
      <c r="G332" s="596"/>
      <c r="H332" s="595">
        <f t="shared" si="184"/>
        <v>0</v>
      </c>
      <c r="I332" s="252"/>
      <c r="J332" s="595">
        <f t="shared" si="185"/>
        <v>0</v>
      </c>
      <c r="K332" s="596"/>
      <c r="L332" s="595">
        <f t="shared" si="186"/>
        <v>0</v>
      </c>
      <c r="M332" s="252"/>
      <c r="N332" s="595">
        <f t="shared" si="187"/>
        <v>0</v>
      </c>
      <c r="O332" s="596"/>
      <c r="P332" s="595">
        <f t="shared" si="188"/>
        <v>0</v>
      </c>
      <c r="Q332" s="254"/>
      <c r="R332" s="136">
        <f t="shared" si="189"/>
        <v>0</v>
      </c>
      <c r="S332" s="137"/>
    </row>
    <row r="333" spans="1:21" ht="26.25" hidden="1" customHeight="1">
      <c r="A333" s="110"/>
      <c r="B333" s="110"/>
      <c r="C333" s="595"/>
      <c r="D333" s="596"/>
      <c r="E333" s="252"/>
      <c r="F333" s="595">
        <f t="shared" si="183"/>
        <v>0</v>
      </c>
      <c r="G333" s="596"/>
      <c r="H333" s="595">
        <f t="shared" si="184"/>
        <v>0</v>
      </c>
      <c r="I333" s="252"/>
      <c r="J333" s="595">
        <f t="shared" si="185"/>
        <v>0</v>
      </c>
      <c r="K333" s="596"/>
      <c r="L333" s="595">
        <f t="shared" si="186"/>
        <v>0</v>
      </c>
      <c r="M333" s="252"/>
      <c r="N333" s="595">
        <f t="shared" si="187"/>
        <v>0</v>
      </c>
      <c r="O333" s="596"/>
      <c r="P333" s="595">
        <f t="shared" si="188"/>
        <v>0</v>
      </c>
      <c r="Q333" s="254"/>
      <c r="R333" s="136">
        <f t="shared" si="189"/>
        <v>0</v>
      </c>
      <c r="S333" s="137"/>
    </row>
    <row r="334" spans="1:21" ht="26.25" hidden="1" customHeight="1">
      <c r="A334" s="110" t="s">
        <v>864</v>
      </c>
      <c r="B334" s="110"/>
      <c r="C334" s="595"/>
      <c r="D334" s="596"/>
      <c r="E334" s="252"/>
      <c r="F334" s="595">
        <f t="shared" si="183"/>
        <v>0</v>
      </c>
      <c r="G334" s="596"/>
      <c r="H334" s="595">
        <f t="shared" si="184"/>
        <v>0</v>
      </c>
      <c r="I334" s="252"/>
      <c r="J334" s="595">
        <f t="shared" si="185"/>
        <v>0</v>
      </c>
      <c r="K334" s="596"/>
      <c r="L334" s="595">
        <f t="shared" si="186"/>
        <v>0</v>
      </c>
      <c r="M334" s="252"/>
      <c r="N334" s="595">
        <f t="shared" si="187"/>
        <v>0</v>
      </c>
      <c r="O334" s="596"/>
      <c r="P334" s="595">
        <f t="shared" si="188"/>
        <v>0</v>
      </c>
      <c r="Q334" s="254"/>
      <c r="R334" s="136">
        <f t="shared" si="189"/>
        <v>0</v>
      </c>
      <c r="S334" s="137"/>
    </row>
    <row r="335" spans="1:21" ht="26.25" hidden="1" customHeight="1">
      <c r="A335" s="110" t="s">
        <v>865</v>
      </c>
      <c r="B335" s="110" t="s">
        <v>866</v>
      </c>
      <c r="C335" s="595" t="s">
        <v>869</v>
      </c>
      <c r="D335" s="596"/>
      <c r="E335" s="252"/>
      <c r="F335" s="595">
        <f t="shared" si="183"/>
        <v>0</v>
      </c>
      <c r="G335" s="596"/>
      <c r="H335" s="595">
        <f t="shared" si="184"/>
        <v>0</v>
      </c>
      <c r="I335" s="252"/>
      <c r="J335" s="595">
        <f t="shared" si="185"/>
        <v>0</v>
      </c>
      <c r="K335" s="596"/>
      <c r="L335" s="595">
        <f t="shared" si="186"/>
        <v>0</v>
      </c>
      <c r="M335" s="252"/>
      <c r="N335" s="595">
        <f t="shared" si="187"/>
        <v>0</v>
      </c>
      <c r="O335" s="596"/>
      <c r="P335" s="595">
        <f t="shared" si="188"/>
        <v>0</v>
      </c>
      <c r="Q335" s="254"/>
      <c r="R335" s="136">
        <f t="shared" si="189"/>
        <v>0</v>
      </c>
      <c r="S335" s="137"/>
    </row>
    <row r="336" spans="1:21" ht="26.25" hidden="1" customHeight="1">
      <c r="A336" s="110" t="s">
        <v>867</v>
      </c>
      <c r="B336" s="110" t="s">
        <v>868</v>
      </c>
      <c r="C336" s="595" t="s">
        <v>869</v>
      </c>
      <c r="D336" s="596"/>
      <c r="E336" s="252"/>
      <c r="F336" s="595">
        <f t="shared" si="183"/>
        <v>0</v>
      </c>
      <c r="G336" s="596"/>
      <c r="H336" s="595">
        <f t="shared" si="184"/>
        <v>0</v>
      </c>
      <c r="I336" s="252"/>
      <c r="J336" s="595">
        <f t="shared" si="185"/>
        <v>0</v>
      </c>
      <c r="K336" s="596"/>
      <c r="L336" s="595">
        <f t="shared" si="186"/>
        <v>0</v>
      </c>
      <c r="M336" s="252"/>
      <c r="N336" s="595">
        <f t="shared" si="187"/>
        <v>0</v>
      </c>
      <c r="O336" s="596"/>
      <c r="P336" s="595">
        <f t="shared" si="188"/>
        <v>0</v>
      </c>
      <c r="Q336" s="254"/>
      <c r="R336" s="136">
        <f t="shared" si="189"/>
        <v>0</v>
      </c>
      <c r="S336" s="137"/>
    </row>
    <row r="337" spans="1:19" ht="26.25" hidden="1" customHeight="1">
      <c r="A337" s="110"/>
      <c r="B337" s="110"/>
      <c r="C337" s="595"/>
      <c r="D337" s="596"/>
      <c r="E337" s="252"/>
      <c r="F337" s="595">
        <f t="shared" si="183"/>
        <v>0</v>
      </c>
      <c r="G337" s="596"/>
      <c r="H337" s="595">
        <f t="shared" si="184"/>
        <v>0</v>
      </c>
      <c r="I337" s="252"/>
      <c r="J337" s="595">
        <f t="shared" si="185"/>
        <v>0</v>
      </c>
      <c r="K337" s="596"/>
      <c r="L337" s="595">
        <f t="shared" si="186"/>
        <v>0</v>
      </c>
      <c r="M337" s="252"/>
      <c r="N337" s="595">
        <f t="shared" si="187"/>
        <v>0</v>
      </c>
      <c r="O337" s="596"/>
      <c r="P337" s="595">
        <f t="shared" si="188"/>
        <v>0</v>
      </c>
      <c r="Q337" s="254"/>
      <c r="R337" s="136">
        <f t="shared" si="189"/>
        <v>0</v>
      </c>
      <c r="S337" s="137"/>
    </row>
    <row r="338" spans="1:19" ht="26.25" hidden="1" customHeight="1">
      <c r="A338" s="110"/>
      <c r="B338" s="110"/>
      <c r="C338" s="595"/>
      <c r="D338" s="596"/>
      <c r="E338" s="252"/>
      <c r="F338" s="595">
        <f t="shared" ref="F338:F351" si="197">ROUNDDOWN(D338*E338,0)</f>
        <v>0</v>
      </c>
      <c r="G338" s="596"/>
      <c r="H338" s="595">
        <f t="shared" ref="H338:H351" si="198">ROUNDDOWN(G338*$R338,0)</f>
        <v>0</v>
      </c>
      <c r="I338" s="252"/>
      <c r="J338" s="595">
        <f t="shared" ref="J338:J351" si="199">ROUNDDOWN($D338*I338,0)</f>
        <v>0</v>
      </c>
      <c r="K338" s="596"/>
      <c r="L338" s="595">
        <f t="shared" ref="L338:L351" si="200">ROUNDDOWN(K338*$R338,0)</f>
        <v>0</v>
      </c>
      <c r="M338" s="252"/>
      <c r="N338" s="595">
        <f t="shared" ref="N338:N351" si="201">ROUNDDOWN(D338*M338,0)</f>
        <v>0</v>
      </c>
      <c r="O338" s="596"/>
      <c r="P338" s="595">
        <f t="shared" ref="P338:P351" si="202">ROUNDDOWN(O338*$R338,0)</f>
        <v>0</v>
      </c>
      <c r="Q338" s="254"/>
      <c r="R338" s="136">
        <f t="shared" ref="R338:R351" si="203">IF(S338="",D338,IF(S338&gt;D338,D338,S338))</f>
        <v>0</v>
      </c>
      <c r="S338" s="137"/>
    </row>
    <row r="339" spans="1:19" ht="26.25" hidden="1" customHeight="1">
      <c r="A339" s="110"/>
      <c r="B339" s="110"/>
      <c r="C339" s="595"/>
      <c r="D339" s="596"/>
      <c r="E339" s="252"/>
      <c r="F339" s="595">
        <f t="shared" si="197"/>
        <v>0</v>
      </c>
      <c r="G339" s="596"/>
      <c r="H339" s="595">
        <f t="shared" si="198"/>
        <v>0</v>
      </c>
      <c r="I339" s="252"/>
      <c r="J339" s="595">
        <f t="shared" si="199"/>
        <v>0</v>
      </c>
      <c r="K339" s="596"/>
      <c r="L339" s="595">
        <f t="shared" si="200"/>
        <v>0</v>
      </c>
      <c r="M339" s="252"/>
      <c r="N339" s="595">
        <f t="shared" si="201"/>
        <v>0</v>
      </c>
      <c r="O339" s="596"/>
      <c r="P339" s="595">
        <f t="shared" si="202"/>
        <v>0</v>
      </c>
      <c r="Q339" s="254"/>
      <c r="R339" s="136">
        <f t="shared" si="203"/>
        <v>0</v>
      </c>
      <c r="S339" s="137"/>
    </row>
    <row r="340" spans="1:19" ht="26.25" hidden="1" customHeight="1">
      <c r="A340" s="110"/>
      <c r="B340" s="110"/>
      <c r="C340" s="595"/>
      <c r="D340" s="596"/>
      <c r="E340" s="252"/>
      <c r="F340" s="595">
        <f t="shared" si="197"/>
        <v>0</v>
      </c>
      <c r="G340" s="596"/>
      <c r="H340" s="595">
        <f t="shared" si="198"/>
        <v>0</v>
      </c>
      <c r="I340" s="252"/>
      <c r="J340" s="595">
        <f t="shared" si="199"/>
        <v>0</v>
      </c>
      <c r="K340" s="596"/>
      <c r="L340" s="595">
        <f t="shared" si="200"/>
        <v>0</v>
      </c>
      <c r="M340" s="252"/>
      <c r="N340" s="595">
        <f t="shared" si="201"/>
        <v>0</v>
      </c>
      <c r="O340" s="596"/>
      <c r="P340" s="595">
        <f t="shared" si="202"/>
        <v>0</v>
      </c>
      <c r="Q340" s="254"/>
      <c r="R340" s="136">
        <f t="shared" si="203"/>
        <v>0</v>
      </c>
      <c r="S340" s="137"/>
    </row>
    <row r="341" spans="1:19" ht="26.25" hidden="1" customHeight="1">
      <c r="A341" s="110"/>
      <c r="B341" s="110"/>
      <c r="C341" s="595"/>
      <c r="D341" s="596"/>
      <c r="E341" s="252"/>
      <c r="F341" s="595">
        <f t="shared" si="197"/>
        <v>0</v>
      </c>
      <c r="G341" s="596"/>
      <c r="H341" s="595">
        <f t="shared" si="198"/>
        <v>0</v>
      </c>
      <c r="I341" s="252"/>
      <c r="J341" s="595">
        <f t="shared" si="199"/>
        <v>0</v>
      </c>
      <c r="K341" s="596"/>
      <c r="L341" s="595">
        <f t="shared" si="200"/>
        <v>0</v>
      </c>
      <c r="M341" s="252"/>
      <c r="N341" s="595">
        <f t="shared" si="201"/>
        <v>0</v>
      </c>
      <c r="O341" s="596"/>
      <c r="P341" s="595">
        <f t="shared" si="202"/>
        <v>0</v>
      </c>
      <c r="Q341" s="254"/>
      <c r="R341" s="136">
        <f t="shared" si="203"/>
        <v>0</v>
      </c>
      <c r="S341" s="137"/>
    </row>
    <row r="342" spans="1:19" ht="26.25" hidden="1" customHeight="1">
      <c r="A342" s="110"/>
      <c r="B342" s="110"/>
      <c r="C342" s="595"/>
      <c r="D342" s="596"/>
      <c r="E342" s="252"/>
      <c r="F342" s="595">
        <f t="shared" si="197"/>
        <v>0</v>
      </c>
      <c r="G342" s="596"/>
      <c r="H342" s="595">
        <f t="shared" si="198"/>
        <v>0</v>
      </c>
      <c r="I342" s="252"/>
      <c r="J342" s="595">
        <f t="shared" si="199"/>
        <v>0</v>
      </c>
      <c r="K342" s="596"/>
      <c r="L342" s="595">
        <f t="shared" si="200"/>
        <v>0</v>
      </c>
      <c r="M342" s="252"/>
      <c r="N342" s="595">
        <f t="shared" si="201"/>
        <v>0</v>
      </c>
      <c r="O342" s="596"/>
      <c r="P342" s="595">
        <f t="shared" si="202"/>
        <v>0</v>
      </c>
      <c r="Q342" s="254"/>
      <c r="R342" s="136">
        <f t="shared" si="203"/>
        <v>0</v>
      </c>
      <c r="S342" s="137"/>
    </row>
    <row r="343" spans="1:19" ht="26.25" hidden="1" customHeight="1">
      <c r="A343" s="110"/>
      <c r="B343" s="110"/>
      <c r="C343" s="595"/>
      <c r="D343" s="596"/>
      <c r="E343" s="252"/>
      <c r="F343" s="595">
        <f t="shared" si="197"/>
        <v>0</v>
      </c>
      <c r="G343" s="596"/>
      <c r="H343" s="595">
        <f t="shared" si="198"/>
        <v>0</v>
      </c>
      <c r="I343" s="252"/>
      <c r="J343" s="595">
        <f t="shared" si="199"/>
        <v>0</v>
      </c>
      <c r="K343" s="596"/>
      <c r="L343" s="595">
        <f t="shared" si="200"/>
        <v>0</v>
      </c>
      <c r="M343" s="252"/>
      <c r="N343" s="595">
        <f t="shared" si="201"/>
        <v>0</v>
      </c>
      <c r="O343" s="596"/>
      <c r="P343" s="595">
        <f t="shared" si="202"/>
        <v>0</v>
      </c>
      <c r="Q343" s="254"/>
      <c r="R343" s="136">
        <f t="shared" si="203"/>
        <v>0</v>
      </c>
      <c r="S343" s="137"/>
    </row>
    <row r="344" spans="1:19" ht="26.25" hidden="1" customHeight="1">
      <c r="A344" s="110"/>
      <c r="B344" s="110"/>
      <c r="C344" s="595"/>
      <c r="D344" s="596"/>
      <c r="E344" s="252"/>
      <c r="F344" s="595">
        <f t="shared" ref="F344:F347" si="204">ROUNDDOWN(D344*E344,0)</f>
        <v>0</v>
      </c>
      <c r="G344" s="596"/>
      <c r="H344" s="595">
        <f t="shared" ref="H344:H347" si="205">ROUNDDOWN(G344*$R344,0)</f>
        <v>0</v>
      </c>
      <c r="I344" s="252"/>
      <c r="J344" s="595">
        <f t="shared" ref="J344:J347" si="206">ROUNDDOWN($D344*I344,0)</f>
        <v>0</v>
      </c>
      <c r="K344" s="596"/>
      <c r="L344" s="595">
        <f t="shared" ref="L344:L347" si="207">ROUNDDOWN(K344*$R344,0)</f>
        <v>0</v>
      </c>
      <c r="M344" s="252"/>
      <c r="N344" s="595">
        <f t="shared" ref="N344:N347" si="208">ROUNDDOWN(D344*M344,0)</f>
        <v>0</v>
      </c>
      <c r="O344" s="596"/>
      <c r="P344" s="595">
        <f t="shared" ref="P344:P347" si="209">ROUNDDOWN(O344*$R344,0)</f>
        <v>0</v>
      </c>
      <c r="Q344" s="254"/>
      <c r="R344" s="136">
        <f t="shared" ref="R344:R347" si="210">IF(S344="",D344,IF(S344&gt;D344,D344,S344))</f>
        <v>0</v>
      </c>
      <c r="S344" s="137"/>
    </row>
    <row r="345" spans="1:19" ht="26.25" hidden="1" customHeight="1">
      <c r="A345" s="110"/>
      <c r="B345" s="110"/>
      <c r="C345" s="595"/>
      <c r="D345" s="596"/>
      <c r="E345" s="252"/>
      <c r="F345" s="595">
        <f t="shared" si="204"/>
        <v>0</v>
      </c>
      <c r="G345" s="596"/>
      <c r="H345" s="595">
        <f t="shared" si="205"/>
        <v>0</v>
      </c>
      <c r="I345" s="252"/>
      <c r="J345" s="595">
        <f t="shared" si="206"/>
        <v>0</v>
      </c>
      <c r="K345" s="596"/>
      <c r="L345" s="595">
        <f t="shared" si="207"/>
        <v>0</v>
      </c>
      <c r="M345" s="252"/>
      <c r="N345" s="595">
        <f t="shared" si="208"/>
        <v>0</v>
      </c>
      <c r="O345" s="596"/>
      <c r="P345" s="595">
        <f t="shared" si="209"/>
        <v>0</v>
      </c>
      <c r="Q345" s="254"/>
      <c r="R345" s="136">
        <f t="shared" si="210"/>
        <v>0</v>
      </c>
      <c r="S345" s="137"/>
    </row>
    <row r="346" spans="1:19" ht="26.25" hidden="1" customHeight="1">
      <c r="A346" s="110"/>
      <c r="B346" s="110"/>
      <c r="C346" s="595"/>
      <c r="D346" s="596"/>
      <c r="E346" s="252"/>
      <c r="F346" s="595">
        <f t="shared" si="204"/>
        <v>0</v>
      </c>
      <c r="G346" s="596"/>
      <c r="H346" s="595">
        <f t="shared" si="205"/>
        <v>0</v>
      </c>
      <c r="I346" s="252"/>
      <c r="J346" s="595">
        <f t="shared" si="206"/>
        <v>0</v>
      </c>
      <c r="K346" s="596"/>
      <c r="L346" s="595">
        <f t="shared" si="207"/>
        <v>0</v>
      </c>
      <c r="M346" s="252"/>
      <c r="N346" s="595">
        <f t="shared" si="208"/>
        <v>0</v>
      </c>
      <c r="O346" s="596"/>
      <c r="P346" s="595">
        <f t="shared" si="209"/>
        <v>0</v>
      </c>
      <c r="Q346" s="254"/>
      <c r="R346" s="136">
        <f t="shared" si="210"/>
        <v>0</v>
      </c>
      <c r="S346" s="137"/>
    </row>
    <row r="347" spans="1:19" ht="26.25" hidden="1" customHeight="1">
      <c r="A347" s="110"/>
      <c r="B347" s="110"/>
      <c r="C347" s="595"/>
      <c r="D347" s="596"/>
      <c r="E347" s="252"/>
      <c r="F347" s="595">
        <f t="shared" si="204"/>
        <v>0</v>
      </c>
      <c r="G347" s="596"/>
      <c r="H347" s="595">
        <f t="shared" si="205"/>
        <v>0</v>
      </c>
      <c r="I347" s="252"/>
      <c r="J347" s="595">
        <f t="shared" si="206"/>
        <v>0</v>
      </c>
      <c r="K347" s="596"/>
      <c r="L347" s="595">
        <f t="shared" si="207"/>
        <v>0</v>
      </c>
      <c r="M347" s="252"/>
      <c r="N347" s="595">
        <f t="shared" si="208"/>
        <v>0</v>
      </c>
      <c r="O347" s="596"/>
      <c r="P347" s="595">
        <f t="shared" si="209"/>
        <v>0</v>
      </c>
      <c r="Q347" s="254"/>
      <c r="R347" s="136">
        <f t="shared" si="210"/>
        <v>0</v>
      </c>
      <c r="S347" s="137"/>
    </row>
    <row r="348" spans="1:19" ht="26.25" hidden="1" customHeight="1">
      <c r="A348" s="110"/>
      <c r="B348" s="110"/>
      <c r="C348" s="595"/>
      <c r="D348" s="596"/>
      <c r="E348" s="252"/>
      <c r="F348" s="595">
        <f t="shared" si="197"/>
        <v>0</v>
      </c>
      <c r="G348" s="596"/>
      <c r="H348" s="595">
        <f t="shared" si="198"/>
        <v>0</v>
      </c>
      <c r="I348" s="252"/>
      <c r="J348" s="595">
        <f t="shared" si="199"/>
        <v>0</v>
      </c>
      <c r="K348" s="596"/>
      <c r="L348" s="595">
        <f t="shared" si="200"/>
        <v>0</v>
      </c>
      <c r="M348" s="252"/>
      <c r="N348" s="595">
        <f t="shared" si="201"/>
        <v>0</v>
      </c>
      <c r="O348" s="596"/>
      <c r="P348" s="595">
        <f t="shared" si="202"/>
        <v>0</v>
      </c>
      <c r="Q348" s="254"/>
      <c r="R348" s="136">
        <f t="shared" si="203"/>
        <v>0</v>
      </c>
      <c r="S348" s="137"/>
    </row>
    <row r="349" spans="1:19" ht="26.25" hidden="1" customHeight="1">
      <c r="A349" s="110"/>
      <c r="B349" s="110"/>
      <c r="C349" s="595"/>
      <c r="D349" s="596"/>
      <c r="E349" s="252"/>
      <c r="F349" s="595">
        <f t="shared" si="197"/>
        <v>0</v>
      </c>
      <c r="G349" s="596"/>
      <c r="H349" s="595">
        <f t="shared" si="198"/>
        <v>0</v>
      </c>
      <c r="I349" s="252"/>
      <c r="J349" s="595">
        <f t="shared" si="199"/>
        <v>0</v>
      </c>
      <c r="K349" s="596"/>
      <c r="L349" s="595">
        <f t="shared" si="200"/>
        <v>0</v>
      </c>
      <c r="M349" s="252"/>
      <c r="N349" s="595">
        <f t="shared" si="201"/>
        <v>0</v>
      </c>
      <c r="O349" s="596"/>
      <c r="P349" s="595">
        <f t="shared" si="202"/>
        <v>0</v>
      </c>
      <c r="Q349" s="254"/>
      <c r="R349" s="136">
        <f t="shared" si="203"/>
        <v>0</v>
      </c>
      <c r="S349" s="137"/>
    </row>
    <row r="350" spans="1:19" ht="26.25" hidden="1" customHeight="1">
      <c r="A350" s="110"/>
      <c r="B350" s="110"/>
      <c r="C350" s="595"/>
      <c r="D350" s="596"/>
      <c r="E350" s="252"/>
      <c r="F350" s="595">
        <f t="shared" si="197"/>
        <v>0</v>
      </c>
      <c r="G350" s="596"/>
      <c r="H350" s="595">
        <f t="shared" si="198"/>
        <v>0</v>
      </c>
      <c r="I350" s="252"/>
      <c r="J350" s="595">
        <f t="shared" si="199"/>
        <v>0</v>
      </c>
      <c r="K350" s="596"/>
      <c r="L350" s="595">
        <f t="shared" si="200"/>
        <v>0</v>
      </c>
      <c r="M350" s="252"/>
      <c r="N350" s="595">
        <f t="shared" si="201"/>
        <v>0</v>
      </c>
      <c r="O350" s="596"/>
      <c r="P350" s="595">
        <f t="shared" si="202"/>
        <v>0</v>
      </c>
      <c r="Q350" s="254"/>
      <c r="R350" s="136">
        <f t="shared" si="203"/>
        <v>0</v>
      </c>
      <c r="S350" s="137"/>
    </row>
    <row r="351" spans="1:19" ht="26.25" hidden="1" customHeight="1">
      <c r="A351" s="110"/>
      <c r="B351" s="110"/>
      <c r="C351" s="595"/>
      <c r="D351" s="596"/>
      <c r="E351" s="252"/>
      <c r="F351" s="595">
        <f t="shared" si="197"/>
        <v>0</v>
      </c>
      <c r="G351" s="596"/>
      <c r="H351" s="595">
        <f t="shared" si="198"/>
        <v>0</v>
      </c>
      <c r="I351" s="252"/>
      <c r="J351" s="595">
        <f t="shared" si="199"/>
        <v>0</v>
      </c>
      <c r="K351" s="596"/>
      <c r="L351" s="595">
        <f t="shared" si="200"/>
        <v>0</v>
      </c>
      <c r="M351" s="252"/>
      <c r="N351" s="595">
        <f t="shared" si="201"/>
        <v>0</v>
      </c>
      <c r="O351" s="596"/>
      <c r="P351" s="595">
        <f t="shared" si="202"/>
        <v>0</v>
      </c>
      <c r="Q351" s="254"/>
      <c r="R351" s="136">
        <f t="shared" si="203"/>
        <v>0</v>
      </c>
      <c r="S351" s="137"/>
    </row>
    <row r="352" spans="1:19" ht="26.25" hidden="1" customHeight="1">
      <c r="A352" s="110"/>
      <c r="B352" s="110"/>
      <c r="C352" s="111"/>
      <c r="D352" s="126"/>
      <c r="E352" s="252"/>
      <c r="F352" s="111">
        <f t="shared" si="173"/>
        <v>0</v>
      </c>
      <c r="G352" s="126"/>
      <c r="H352" s="111">
        <f t="shared" si="174"/>
        <v>0</v>
      </c>
      <c r="I352" s="252"/>
      <c r="J352" s="350">
        <f t="shared" si="145"/>
        <v>0</v>
      </c>
      <c r="K352" s="126"/>
      <c r="L352" s="350">
        <f t="shared" si="146"/>
        <v>0</v>
      </c>
      <c r="M352" s="252"/>
      <c r="N352" s="350">
        <f t="shared" si="147"/>
        <v>0</v>
      </c>
      <c r="O352" s="126"/>
      <c r="P352" s="350">
        <f t="shared" si="148"/>
        <v>0</v>
      </c>
      <c r="Q352" s="254"/>
      <c r="R352" s="136">
        <f t="shared" si="175"/>
        <v>0</v>
      </c>
      <c r="S352" s="137"/>
    </row>
    <row r="353" spans="1:19" ht="26.25" hidden="1" customHeight="1">
      <c r="A353" s="897" t="s">
        <v>140</v>
      </c>
      <c r="B353" s="897"/>
      <c r="C353" s="897"/>
      <c r="D353" s="897"/>
      <c r="E353" s="112"/>
      <c r="F353" s="111"/>
      <c r="G353" s="111"/>
      <c r="H353" s="111">
        <f>SUM(H280:H352)</f>
        <v>0</v>
      </c>
      <c r="I353" s="112"/>
      <c r="J353" s="111"/>
      <c r="K353" s="111"/>
      <c r="L353" s="111">
        <f>SUM(L280:L352)</f>
        <v>0</v>
      </c>
      <c r="M353" s="112"/>
      <c r="N353" s="111"/>
      <c r="O353" s="111"/>
      <c r="P353" s="111">
        <f>SUM(P280:P352)</f>
        <v>0</v>
      </c>
      <c r="Q353" s="138"/>
      <c r="R353" s="136">
        <f>IF(S353="",D353,IF(S353&gt;D353,D353,S353))</f>
        <v>0</v>
      </c>
      <c r="S353" s="137"/>
    </row>
    <row r="354" spans="1:19" ht="26.25" hidden="1" customHeight="1">
      <c r="A354" s="109" t="s">
        <v>351</v>
      </c>
      <c r="B354" s="110"/>
      <c r="C354" s="111"/>
      <c r="D354" s="111"/>
      <c r="E354" s="112"/>
      <c r="F354" s="111"/>
      <c r="G354" s="111"/>
      <c r="H354" s="111"/>
      <c r="I354" s="112"/>
      <c r="J354" s="111"/>
      <c r="K354" s="111"/>
      <c r="L354" s="111"/>
      <c r="M354" s="112"/>
      <c r="N354" s="111"/>
      <c r="O354" s="111"/>
      <c r="P354" s="111"/>
      <c r="Q354" s="113"/>
      <c r="R354" s="136"/>
      <c r="S354" s="137"/>
    </row>
    <row r="355" spans="1:19" ht="26.25" hidden="1" customHeight="1">
      <c r="A355" s="110" t="s">
        <v>407</v>
      </c>
      <c r="B355" s="110" t="s">
        <v>408</v>
      </c>
      <c r="C355" s="350" t="s">
        <v>139</v>
      </c>
      <c r="D355" s="351"/>
      <c r="E355" s="252"/>
      <c r="F355" s="350">
        <f>ROUNDDOWN(D355*E355,0)</f>
        <v>0</v>
      </c>
      <c r="G355" s="332"/>
      <c r="H355" s="350">
        <f>ROUNDDOWN(G355*$R355,0)</f>
        <v>0</v>
      </c>
      <c r="I355" s="252"/>
      <c r="J355" s="350">
        <f>ROUNDDOWN($D355*I355,0)</f>
        <v>0</v>
      </c>
      <c r="K355" s="252"/>
      <c r="L355" s="350">
        <f>ROUNDDOWN(K355*$R355,0)</f>
        <v>0</v>
      </c>
      <c r="M355" s="252"/>
      <c r="N355" s="350">
        <f>ROUNDDOWN(D355*M355,0)</f>
        <v>0</v>
      </c>
      <c r="O355" s="252"/>
      <c r="P355" s="350">
        <f>ROUNDDOWN(O355*$R355,0)</f>
        <v>0</v>
      </c>
      <c r="Q355" s="253"/>
      <c r="R355" s="136">
        <f t="shared" ref="R355:R378" si="211">IF(S355="",D355,IF(S355&gt;D355,D355,S355))</f>
        <v>0</v>
      </c>
      <c r="S355" s="137"/>
    </row>
    <row r="356" spans="1:19" ht="26.25" hidden="1" customHeight="1">
      <c r="A356" s="110"/>
      <c r="B356" s="110" t="s">
        <v>471</v>
      </c>
      <c r="C356" s="350" t="s">
        <v>409</v>
      </c>
      <c r="D356" s="351"/>
      <c r="E356" s="252"/>
      <c r="F356" s="350">
        <f>ROUNDDOWN(D356*E356,0)</f>
        <v>0</v>
      </c>
      <c r="G356" s="332"/>
      <c r="H356" s="350">
        <f>ROUNDDOWN(G356*$R356,0)</f>
        <v>0</v>
      </c>
      <c r="I356" s="252"/>
      <c r="J356" s="350">
        <f>ROUNDDOWN($D356*I356,0)</f>
        <v>0</v>
      </c>
      <c r="K356" s="252"/>
      <c r="L356" s="350">
        <f>ROUNDDOWN(K356*$R356,0)</f>
        <v>0</v>
      </c>
      <c r="M356" s="252"/>
      <c r="N356" s="350">
        <f>ROUNDDOWN(D356*M356,0)</f>
        <v>0</v>
      </c>
      <c r="O356" s="252"/>
      <c r="P356" s="350">
        <f>ROUNDDOWN(O356*$R356,0)</f>
        <v>0</v>
      </c>
      <c r="Q356" s="253"/>
      <c r="R356" s="136">
        <f t="shared" si="211"/>
        <v>0</v>
      </c>
      <c r="S356" s="137"/>
    </row>
    <row r="357" spans="1:19" ht="26.25" hidden="1" customHeight="1">
      <c r="A357" s="328"/>
      <c r="B357" s="328"/>
      <c r="C357" s="329"/>
      <c r="D357" s="351"/>
      <c r="E357" s="252"/>
      <c r="F357" s="350">
        <f>ROUNDDOWN(D357*E357,0)</f>
        <v>0</v>
      </c>
      <c r="G357" s="332"/>
      <c r="H357" s="350">
        <f>ROUNDDOWN(G357*$R357,0)</f>
        <v>0</v>
      </c>
      <c r="I357" s="252"/>
      <c r="J357" s="350">
        <f>ROUNDDOWN($D357*I357,0)</f>
        <v>0</v>
      </c>
      <c r="K357" s="351"/>
      <c r="L357" s="350">
        <f>ROUNDDOWN(K357*$R357,0)</f>
        <v>0</v>
      </c>
      <c r="M357" s="252"/>
      <c r="N357" s="350">
        <f>ROUNDDOWN(D357*M357,0)</f>
        <v>0</v>
      </c>
      <c r="O357" s="351"/>
      <c r="P357" s="350">
        <f>ROUNDDOWN(O357*$R357,0)</f>
        <v>0</v>
      </c>
      <c r="Q357" s="254"/>
      <c r="R357" s="136">
        <f t="shared" si="211"/>
        <v>0</v>
      </c>
      <c r="S357" s="137"/>
    </row>
    <row r="358" spans="1:19" ht="26.25" hidden="1" customHeight="1">
      <c r="A358" s="328"/>
      <c r="B358" s="328"/>
      <c r="C358" s="329"/>
      <c r="D358" s="351"/>
      <c r="E358" s="252"/>
      <c r="F358" s="350">
        <f t="shared" ref="F358:F369" si="212">ROUNDDOWN(D358*E358,0)</f>
        <v>0</v>
      </c>
      <c r="G358" s="332"/>
      <c r="H358" s="350">
        <f t="shared" ref="H358:H374" si="213">ROUNDDOWN(G358*$R358,0)</f>
        <v>0</v>
      </c>
      <c r="I358" s="252"/>
      <c r="J358" s="350">
        <f t="shared" ref="J358:J374" si="214">ROUNDDOWN($D358*I358,0)</f>
        <v>0</v>
      </c>
      <c r="K358" s="351"/>
      <c r="L358" s="350">
        <f t="shared" ref="L358:L374" si="215">ROUNDDOWN(K358*$R358,0)</f>
        <v>0</v>
      </c>
      <c r="M358" s="252"/>
      <c r="N358" s="350">
        <f t="shared" ref="N358:N374" si="216">ROUNDDOWN(D358*M358,0)</f>
        <v>0</v>
      </c>
      <c r="O358" s="351"/>
      <c r="P358" s="350">
        <f t="shared" ref="P358:P374" si="217">ROUNDDOWN(O358*$R358,0)</f>
        <v>0</v>
      </c>
      <c r="Q358" s="254"/>
      <c r="R358" s="136">
        <f t="shared" si="211"/>
        <v>0</v>
      </c>
      <c r="S358" s="137"/>
    </row>
    <row r="359" spans="1:19" ht="26.25" hidden="1" customHeight="1">
      <c r="A359" s="328"/>
      <c r="B359" s="328"/>
      <c r="C359" s="329"/>
      <c r="D359" s="594"/>
      <c r="E359" s="252"/>
      <c r="F359" s="593">
        <f>ROUNDDOWN(D359*E359,0)</f>
        <v>0</v>
      </c>
      <c r="G359" s="332"/>
      <c r="H359" s="593">
        <f>ROUNDDOWN(G359*$R359,0)</f>
        <v>0</v>
      </c>
      <c r="I359" s="252"/>
      <c r="J359" s="593">
        <f>ROUNDDOWN($D359*I359,0)</f>
        <v>0</v>
      </c>
      <c r="K359" s="594"/>
      <c r="L359" s="593">
        <f>ROUNDDOWN(K359*$R359,0)</f>
        <v>0</v>
      </c>
      <c r="M359" s="252"/>
      <c r="N359" s="593">
        <f>ROUNDDOWN(D359*M359,0)</f>
        <v>0</v>
      </c>
      <c r="O359" s="594"/>
      <c r="P359" s="593">
        <f>ROUNDDOWN(O359*$R359,0)</f>
        <v>0</v>
      </c>
      <c r="Q359" s="254"/>
      <c r="R359" s="136">
        <f t="shared" ref="R359:R362" si="218">IF(S359="",D359,IF(S359&gt;D359,D359,S359))</f>
        <v>0</v>
      </c>
      <c r="S359" s="137"/>
    </row>
    <row r="360" spans="1:19" ht="26.25" hidden="1" customHeight="1">
      <c r="A360" s="328"/>
      <c r="B360" s="328"/>
      <c r="C360" s="329"/>
      <c r="D360" s="594"/>
      <c r="E360" s="252"/>
      <c r="F360" s="593">
        <f t="shared" ref="F360" si="219">ROUNDDOWN(D360*E360,0)</f>
        <v>0</v>
      </c>
      <c r="G360" s="332"/>
      <c r="H360" s="593">
        <f t="shared" ref="H360" si="220">ROUNDDOWN(G360*$R360,0)</f>
        <v>0</v>
      </c>
      <c r="I360" s="252"/>
      <c r="J360" s="593">
        <f t="shared" ref="J360" si="221">ROUNDDOWN($D360*I360,0)</f>
        <v>0</v>
      </c>
      <c r="K360" s="594"/>
      <c r="L360" s="593">
        <f t="shared" ref="L360" si="222">ROUNDDOWN(K360*$R360,0)</f>
        <v>0</v>
      </c>
      <c r="M360" s="252"/>
      <c r="N360" s="593">
        <f t="shared" ref="N360" si="223">ROUNDDOWN(D360*M360,0)</f>
        <v>0</v>
      </c>
      <c r="O360" s="594"/>
      <c r="P360" s="593">
        <f t="shared" ref="P360" si="224">ROUNDDOWN(O360*$R360,0)</f>
        <v>0</v>
      </c>
      <c r="Q360" s="254"/>
      <c r="R360" s="136">
        <f t="shared" si="218"/>
        <v>0</v>
      </c>
      <c r="S360" s="137"/>
    </row>
    <row r="361" spans="1:19" ht="26.25" hidden="1" customHeight="1">
      <c r="A361" s="328"/>
      <c r="B361" s="328"/>
      <c r="C361" s="329"/>
      <c r="D361" s="594"/>
      <c r="E361" s="252"/>
      <c r="F361" s="593">
        <f>ROUNDDOWN(D361*E361,0)</f>
        <v>0</v>
      </c>
      <c r="G361" s="332"/>
      <c r="H361" s="593">
        <f>ROUNDDOWN(G361*$R361,0)</f>
        <v>0</v>
      </c>
      <c r="I361" s="252"/>
      <c r="J361" s="593">
        <f>ROUNDDOWN($D361*I361,0)</f>
        <v>0</v>
      </c>
      <c r="K361" s="594"/>
      <c r="L361" s="593">
        <f>ROUNDDOWN(K361*$R361,0)</f>
        <v>0</v>
      </c>
      <c r="M361" s="252"/>
      <c r="N361" s="593">
        <f>ROUNDDOWN(D361*M361,0)</f>
        <v>0</v>
      </c>
      <c r="O361" s="594"/>
      <c r="P361" s="593">
        <f>ROUNDDOWN(O361*$R361,0)</f>
        <v>0</v>
      </c>
      <c r="Q361" s="254"/>
      <c r="R361" s="136">
        <f t="shared" si="218"/>
        <v>0</v>
      </c>
      <c r="S361" s="137"/>
    </row>
    <row r="362" spans="1:19" ht="26.25" hidden="1" customHeight="1">
      <c r="A362" s="328"/>
      <c r="B362" s="328"/>
      <c r="C362" s="329"/>
      <c r="D362" s="594"/>
      <c r="E362" s="252"/>
      <c r="F362" s="593">
        <f t="shared" ref="F362" si="225">ROUNDDOWN(D362*E362,0)</f>
        <v>0</v>
      </c>
      <c r="G362" s="332"/>
      <c r="H362" s="593">
        <f t="shared" ref="H362" si="226">ROUNDDOWN(G362*$R362,0)</f>
        <v>0</v>
      </c>
      <c r="I362" s="252"/>
      <c r="J362" s="593">
        <f t="shared" ref="J362" si="227">ROUNDDOWN($D362*I362,0)</f>
        <v>0</v>
      </c>
      <c r="K362" s="594"/>
      <c r="L362" s="593">
        <f t="shared" ref="L362" si="228">ROUNDDOWN(K362*$R362,0)</f>
        <v>0</v>
      </c>
      <c r="M362" s="252"/>
      <c r="N362" s="593">
        <f t="shared" ref="N362" si="229">ROUNDDOWN(D362*M362,0)</f>
        <v>0</v>
      </c>
      <c r="O362" s="594"/>
      <c r="P362" s="593">
        <f t="shared" ref="P362" si="230">ROUNDDOWN(O362*$R362,0)</f>
        <v>0</v>
      </c>
      <c r="Q362" s="254"/>
      <c r="R362" s="136">
        <f t="shared" si="218"/>
        <v>0</v>
      </c>
      <c r="S362" s="137"/>
    </row>
    <row r="363" spans="1:19" ht="26.25" hidden="1" customHeight="1">
      <c r="A363" s="328"/>
      <c r="B363" s="328"/>
      <c r="C363" s="329"/>
      <c r="D363" s="594"/>
      <c r="E363" s="252"/>
      <c r="F363" s="593">
        <f>ROUNDDOWN(D363*E363,0)</f>
        <v>0</v>
      </c>
      <c r="G363" s="332"/>
      <c r="H363" s="593">
        <f>ROUNDDOWN(G363*$R363,0)</f>
        <v>0</v>
      </c>
      <c r="I363" s="252"/>
      <c r="J363" s="593">
        <f>ROUNDDOWN($D363*I363,0)</f>
        <v>0</v>
      </c>
      <c r="K363" s="594"/>
      <c r="L363" s="593">
        <f>ROUNDDOWN(K363*$R363,0)</f>
        <v>0</v>
      </c>
      <c r="M363" s="252"/>
      <c r="N363" s="593">
        <f>ROUNDDOWN(D363*M363,0)</f>
        <v>0</v>
      </c>
      <c r="O363" s="594"/>
      <c r="P363" s="593">
        <f>ROUNDDOWN(O363*$R363,0)</f>
        <v>0</v>
      </c>
      <c r="Q363" s="254"/>
      <c r="R363" s="136">
        <f t="shared" ref="R363:R364" si="231">IF(S363="",D363,IF(S363&gt;D363,D363,S363))</f>
        <v>0</v>
      </c>
      <c r="S363" s="137"/>
    </row>
    <row r="364" spans="1:19" ht="26.25" hidden="1" customHeight="1">
      <c r="A364" s="328"/>
      <c r="B364" s="328"/>
      <c r="C364" s="329"/>
      <c r="D364" s="594"/>
      <c r="E364" s="252"/>
      <c r="F364" s="593">
        <f t="shared" ref="F364" si="232">ROUNDDOWN(D364*E364,0)</f>
        <v>0</v>
      </c>
      <c r="G364" s="332"/>
      <c r="H364" s="593">
        <f t="shared" ref="H364" si="233">ROUNDDOWN(G364*$R364,0)</f>
        <v>0</v>
      </c>
      <c r="I364" s="252"/>
      <c r="J364" s="593">
        <f t="shared" ref="J364" si="234">ROUNDDOWN($D364*I364,0)</f>
        <v>0</v>
      </c>
      <c r="K364" s="594"/>
      <c r="L364" s="593">
        <f t="shared" ref="L364" si="235">ROUNDDOWN(K364*$R364,0)</f>
        <v>0</v>
      </c>
      <c r="M364" s="252"/>
      <c r="N364" s="593">
        <f t="shared" ref="N364" si="236">ROUNDDOWN(D364*M364,0)</f>
        <v>0</v>
      </c>
      <c r="O364" s="594"/>
      <c r="P364" s="593">
        <f t="shared" ref="P364" si="237">ROUNDDOWN(O364*$R364,0)</f>
        <v>0</v>
      </c>
      <c r="Q364" s="254"/>
      <c r="R364" s="136">
        <f t="shared" si="231"/>
        <v>0</v>
      </c>
      <c r="S364" s="137"/>
    </row>
    <row r="365" spans="1:19" ht="26.25" hidden="1" customHeight="1">
      <c r="A365" s="328"/>
      <c r="B365" s="328"/>
      <c r="C365" s="329"/>
      <c r="D365" s="351"/>
      <c r="E365" s="252"/>
      <c r="F365" s="350">
        <f t="shared" si="212"/>
        <v>0</v>
      </c>
      <c r="G365" s="332"/>
      <c r="H365" s="350">
        <f t="shared" si="213"/>
        <v>0</v>
      </c>
      <c r="I365" s="252"/>
      <c r="J365" s="350">
        <f t="shared" si="214"/>
        <v>0</v>
      </c>
      <c r="K365" s="351"/>
      <c r="L365" s="350">
        <f t="shared" si="215"/>
        <v>0</v>
      </c>
      <c r="M365" s="252"/>
      <c r="N365" s="350">
        <f t="shared" si="216"/>
        <v>0</v>
      </c>
      <c r="O365" s="351"/>
      <c r="P365" s="350">
        <f t="shared" si="217"/>
        <v>0</v>
      </c>
      <c r="Q365" s="254"/>
      <c r="R365" s="136">
        <f t="shared" si="211"/>
        <v>0</v>
      </c>
      <c r="S365" s="137"/>
    </row>
    <row r="366" spans="1:19" ht="26.25" hidden="1" customHeight="1">
      <c r="A366" s="110" t="s">
        <v>406</v>
      </c>
      <c r="B366" s="328"/>
      <c r="C366" s="329"/>
      <c r="D366" s="351"/>
      <c r="E366" s="252"/>
      <c r="F366" s="350">
        <f t="shared" si="212"/>
        <v>0</v>
      </c>
      <c r="G366" s="332"/>
      <c r="H366" s="350">
        <f t="shared" si="213"/>
        <v>0</v>
      </c>
      <c r="I366" s="252"/>
      <c r="J366" s="350">
        <f t="shared" si="214"/>
        <v>0</v>
      </c>
      <c r="K366" s="351"/>
      <c r="L366" s="350">
        <f t="shared" si="215"/>
        <v>0</v>
      </c>
      <c r="M366" s="252"/>
      <c r="N366" s="350">
        <f t="shared" si="216"/>
        <v>0</v>
      </c>
      <c r="O366" s="351"/>
      <c r="P366" s="350">
        <f t="shared" si="217"/>
        <v>0</v>
      </c>
      <c r="Q366" s="254"/>
      <c r="R366" s="136">
        <f t="shared" si="211"/>
        <v>0</v>
      </c>
      <c r="S366" s="137"/>
    </row>
    <row r="367" spans="1:19" ht="26.25" hidden="1" customHeight="1">
      <c r="A367" s="328"/>
      <c r="B367" s="328"/>
      <c r="C367" s="329"/>
      <c r="D367" s="351"/>
      <c r="E367" s="252"/>
      <c r="F367" s="350">
        <f t="shared" si="212"/>
        <v>0</v>
      </c>
      <c r="G367" s="332"/>
      <c r="H367" s="350">
        <f t="shared" si="213"/>
        <v>0</v>
      </c>
      <c r="I367" s="252"/>
      <c r="J367" s="350">
        <f t="shared" si="214"/>
        <v>0</v>
      </c>
      <c r="K367" s="351"/>
      <c r="L367" s="350">
        <f t="shared" si="215"/>
        <v>0</v>
      </c>
      <c r="M367" s="252"/>
      <c r="N367" s="350">
        <f t="shared" si="216"/>
        <v>0</v>
      </c>
      <c r="O367" s="351"/>
      <c r="P367" s="350">
        <f t="shared" si="217"/>
        <v>0</v>
      </c>
      <c r="Q367" s="254"/>
      <c r="R367" s="136">
        <f t="shared" si="211"/>
        <v>0</v>
      </c>
      <c r="S367" s="137"/>
    </row>
    <row r="368" spans="1:19" ht="26.25" hidden="1" customHeight="1">
      <c r="A368" s="328"/>
      <c r="B368" s="328"/>
      <c r="C368" s="329"/>
      <c r="D368" s="351"/>
      <c r="E368" s="252"/>
      <c r="F368" s="350">
        <f t="shared" si="212"/>
        <v>0</v>
      </c>
      <c r="G368" s="332"/>
      <c r="H368" s="350">
        <f t="shared" si="213"/>
        <v>0</v>
      </c>
      <c r="I368" s="252"/>
      <c r="J368" s="350">
        <f t="shared" si="214"/>
        <v>0</v>
      </c>
      <c r="K368" s="351"/>
      <c r="L368" s="350">
        <f t="shared" si="215"/>
        <v>0</v>
      </c>
      <c r="M368" s="252"/>
      <c r="N368" s="350">
        <f t="shared" si="216"/>
        <v>0</v>
      </c>
      <c r="O368" s="351"/>
      <c r="P368" s="350">
        <f t="shared" si="217"/>
        <v>0</v>
      </c>
      <c r="Q368" s="254"/>
      <c r="R368" s="136">
        <f t="shared" si="211"/>
        <v>0</v>
      </c>
      <c r="S368" s="137"/>
    </row>
    <row r="369" spans="1:20" ht="26.25" hidden="1" customHeight="1">
      <c r="A369" s="328"/>
      <c r="B369" s="328"/>
      <c r="C369" s="329"/>
      <c r="D369" s="351"/>
      <c r="E369" s="252"/>
      <c r="F369" s="350">
        <f t="shared" si="212"/>
        <v>0</v>
      </c>
      <c r="G369" s="332"/>
      <c r="H369" s="350">
        <f t="shared" si="213"/>
        <v>0</v>
      </c>
      <c r="I369" s="252"/>
      <c r="J369" s="350">
        <f t="shared" si="214"/>
        <v>0</v>
      </c>
      <c r="K369" s="351"/>
      <c r="L369" s="350">
        <f t="shared" si="215"/>
        <v>0</v>
      </c>
      <c r="M369" s="252"/>
      <c r="N369" s="350">
        <f t="shared" si="216"/>
        <v>0</v>
      </c>
      <c r="O369" s="351"/>
      <c r="P369" s="350">
        <f t="shared" si="217"/>
        <v>0</v>
      </c>
      <c r="Q369" s="254"/>
      <c r="R369" s="136">
        <f t="shared" si="211"/>
        <v>0</v>
      </c>
      <c r="S369" s="137"/>
    </row>
    <row r="370" spans="1:20" ht="26.25" hidden="1" customHeight="1">
      <c r="A370" s="328"/>
      <c r="B370" s="328"/>
      <c r="C370" s="329"/>
      <c r="D370" s="594"/>
      <c r="E370" s="252"/>
      <c r="F370" s="593">
        <f t="shared" ref="F370:F373" si="238">ROUNDDOWN(D370*E370,0)</f>
        <v>0</v>
      </c>
      <c r="G370" s="332"/>
      <c r="H370" s="593">
        <f t="shared" ref="H370:H373" si="239">ROUNDDOWN(G370*$R370,0)</f>
        <v>0</v>
      </c>
      <c r="I370" s="252"/>
      <c r="J370" s="593">
        <f t="shared" ref="J370:J373" si="240">ROUNDDOWN($D370*I370,0)</f>
        <v>0</v>
      </c>
      <c r="K370" s="594"/>
      <c r="L370" s="593">
        <f t="shared" ref="L370:L373" si="241">ROUNDDOWN(K370*$R370,0)</f>
        <v>0</v>
      </c>
      <c r="M370" s="252"/>
      <c r="N370" s="593">
        <f t="shared" ref="N370:N373" si="242">ROUNDDOWN(D370*M370,0)</f>
        <v>0</v>
      </c>
      <c r="O370" s="594"/>
      <c r="P370" s="593">
        <f t="shared" ref="P370:P373" si="243">ROUNDDOWN(O370*$R370,0)</f>
        <v>0</v>
      </c>
      <c r="Q370" s="254"/>
      <c r="R370" s="136">
        <f t="shared" ref="R370:R373" si="244">IF(S370="",D370,IF(S370&gt;D370,D370,S370))</f>
        <v>0</v>
      </c>
      <c r="S370" s="137"/>
    </row>
    <row r="371" spans="1:20" ht="26.25" hidden="1" customHeight="1">
      <c r="A371" s="328"/>
      <c r="B371" s="328"/>
      <c r="C371" s="329"/>
      <c r="D371" s="594"/>
      <c r="E371" s="252"/>
      <c r="F371" s="593">
        <f t="shared" si="238"/>
        <v>0</v>
      </c>
      <c r="G371" s="332"/>
      <c r="H371" s="593">
        <f t="shared" si="239"/>
        <v>0</v>
      </c>
      <c r="I371" s="252"/>
      <c r="J371" s="593">
        <f t="shared" si="240"/>
        <v>0</v>
      </c>
      <c r="K371" s="594"/>
      <c r="L371" s="593">
        <f t="shared" si="241"/>
        <v>0</v>
      </c>
      <c r="M371" s="252"/>
      <c r="N371" s="593">
        <f t="shared" si="242"/>
        <v>0</v>
      </c>
      <c r="O371" s="594"/>
      <c r="P371" s="593">
        <f t="shared" si="243"/>
        <v>0</v>
      </c>
      <c r="Q371" s="254"/>
      <c r="R371" s="136">
        <f t="shared" si="244"/>
        <v>0</v>
      </c>
      <c r="S371" s="137"/>
    </row>
    <row r="372" spans="1:20" ht="26.25" hidden="1" customHeight="1">
      <c r="A372" s="328"/>
      <c r="B372" s="328"/>
      <c r="C372" s="329"/>
      <c r="D372" s="594"/>
      <c r="E372" s="252"/>
      <c r="F372" s="593">
        <f t="shared" ref="F372" si="245">ROUNDDOWN(D372*E372,0)</f>
        <v>0</v>
      </c>
      <c r="G372" s="332"/>
      <c r="H372" s="593">
        <f t="shared" ref="H372" si="246">ROUNDDOWN(G372*$R372,0)</f>
        <v>0</v>
      </c>
      <c r="I372" s="252"/>
      <c r="J372" s="593">
        <f t="shared" ref="J372" si="247">ROUNDDOWN($D372*I372,0)</f>
        <v>0</v>
      </c>
      <c r="K372" s="594"/>
      <c r="L372" s="593">
        <f t="shared" ref="L372" si="248">ROUNDDOWN(K372*$R372,0)</f>
        <v>0</v>
      </c>
      <c r="M372" s="252"/>
      <c r="N372" s="593">
        <f t="shared" ref="N372" si="249">ROUNDDOWN(D372*M372,0)</f>
        <v>0</v>
      </c>
      <c r="O372" s="594"/>
      <c r="P372" s="593">
        <f t="shared" ref="P372" si="250">ROUNDDOWN(O372*$R372,0)</f>
        <v>0</v>
      </c>
      <c r="Q372" s="254"/>
      <c r="R372" s="136">
        <f t="shared" ref="R372" si="251">IF(S372="",D372,IF(S372&gt;D372,D372,S372))</f>
        <v>0</v>
      </c>
      <c r="S372" s="137"/>
    </row>
    <row r="373" spans="1:20" ht="26.25" hidden="1" customHeight="1">
      <c r="A373" s="328"/>
      <c r="B373" s="328"/>
      <c r="C373" s="329"/>
      <c r="D373" s="594"/>
      <c r="E373" s="252"/>
      <c r="F373" s="593">
        <f t="shared" si="238"/>
        <v>0</v>
      </c>
      <c r="G373" s="332"/>
      <c r="H373" s="593">
        <f t="shared" si="239"/>
        <v>0</v>
      </c>
      <c r="I373" s="252"/>
      <c r="J373" s="593">
        <f t="shared" si="240"/>
        <v>0</v>
      </c>
      <c r="K373" s="594"/>
      <c r="L373" s="593">
        <f t="shared" si="241"/>
        <v>0</v>
      </c>
      <c r="M373" s="252"/>
      <c r="N373" s="593">
        <f t="shared" si="242"/>
        <v>0</v>
      </c>
      <c r="O373" s="594"/>
      <c r="P373" s="593">
        <f t="shared" si="243"/>
        <v>0</v>
      </c>
      <c r="Q373" s="254"/>
      <c r="R373" s="136">
        <f t="shared" si="244"/>
        <v>0</v>
      </c>
      <c r="S373" s="137"/>
    </row>
    <row r="374" spans="1:20" ht="26.25" hidden="1" customHeight="1">
      <c r="A374" s="328"/>
      <c r="B374" s="328"/>
      <c r="C374" s="329"/>
      <c r="D374" s="351"/>
      <c r="E374" s="252"/>
      <c r="F374" s="350">
        <f>ROUNDDOWN(D374*E374,0)</f>
        <v>0</v>
      </c>
      <c r="G374" s="332"/>
      <c r="H374" s="350">
        <f t="shared" si="213"/>
        <v>0</v>
      </c>
      <c r="I374" s="252"/>
      <c r="J374" s="350">
        <f t="shared" si="214"/>
        <v>0</v>
      </c>
      <c r="K374" s="351"/>
      <c r="L374" s="350">
        <f t="shared" si="215"/>
        <v>0</v>
      </c>
      <c r="M374" s="252"/>
      <c r="N374" s="350">
        <f t="shared" si="216"/>
        <v>0</v>
      </c>
      <c r="O374" s="351"/>
      <c r="P374" s="350">
        <f t="shared" si="217"/>
        <v>0</v>
      </c>
      <c r="Q374" s="254"/>
      <c r="R374" s="136">
        <f t="shared" si="211"/>
        <v>0</v>
      </c>
      <c r="S374" s="137"/>
    </row>
    <row r="375" spans="1:20" ht="26.25" hidden="1" customHeight="1">
      <c r="A375" s="328"/>
      <c r="B375" s="328"/>
      <c r="C375" s="329"/>
      <c r="D375" s="594"/>
      <c r="E375" s="252"/>
      <c r="F375" s="593">
        <f t="shared" ref="F375:F377" si="252">ROUNDDOWN(D375*E375,0)</f>
        <v>0</v>
      </c>
      <c r="G375" s="332"/>
      <c r="H375" s="593">
        <f t="shared" ref="H375:H377" si="253">ROUNDDOWN(G375*$R375,0)</f>
        <v>0</v>
      </c>
      <c r="I375" s="252"/>
      <c r="J375" s="593">
        <f t="shared" ref="J375:J377" si="254">ROUNDDOWN($D375*I375,0)</f>
        <v>0</v>
      </c>
      <c r="K375" s="594"/>
      <c r="L375" s="593">
        <f t="shared" ref="L375:L377" si="255">ROUNDDOWN(K375*$R375,0)</f>
        <v>0</v>
      </c>
      <c r="M375" s="252"/>
      <c r="N375" s="593">
        <f t="shared" ref="N375:N377" si="256">ROUNDDOWN(D375*M375,0)</f>
        <v>0</v>
      </c>
      <c r="O375" s="594"/>
      <c r="P375" s="593">
        <f t="shared" ref="P375:P377" si="257">ROUNDDOWN(O375*$R375,0)</f>
        <v>0</v>
      </c>
      <c r="Q375" s="254"/>
      <c r="R375" s="136">
        <f t="shared" ref="R375:R377" si="258">IF(S375="",D375,IF(S375&gt;D375,D375,S375))</f>
        <v>0</v>
      </c>
      <c r="S375" s="137"/>
    </row>
    <row r="376" spans="1:20" ht="26.25" hidden="1" customHeight="1">
      <c r="A376" s="328"/>
      <c r="B376" s="328"/>
      <c r="C376" s="329"/>
      <c r="D376" s="594"/>
      <c r="E376" s="252"/>
      <c r="F376" s="593">
        <f t="shared" si="252"/>
        <v>0</v>
      </c>
      <c r="G376" s="332"/>
      <c r="H376" s="593">
        <f t="shared" si="253"/>
        <v>0</v>
      </c>
      <c r="I376" s="252"/>
      <c r="J376" s="593">
        <f t="shared" si="254"/>
        <v>0</v>
      </c>
      <c r="K376" s="594"/>
      <c r="L376" s="593">
        <f t="shared" si="255"/>
        <v>0</v>
      </c>
      <c r="M376" s="252"/>
      <c r="N376" s="593">
        <f t="shared" si="256"/>
        <v>0</v>
      </c>
      <c r="O376" s="594"/>
      <c r="P376" s="593">
        <f t="shared" si="257"/>
        <v>0</v>
      </c>
      <c r="Q376" s="254"/>
      <c r="R376" s="136">
        <f t="shared" si="258"/>
        <v>0</v>
      </c>
      <c r="S376" s="137"/>
    </row>
    <row r="377" spans="1:20" ht="26.25" hidden="1" customHeight="1">
      <c r="A377" s="328"/>
      <c r="B377" s="328"/>
      <c r="C377" s="329"/>
      <c r="D377" s="594"/>
      <c r="E377" s="252"/>
      <c r="F377" s="593">
        <f t="shared" si="252"/>
        <v>0</v>
      </c>
      <c r="G377" s="332"/>
      <c r="H377" s="593">
        <f t="shared" si="253"/>
        <v>0</v>
      </c>
      <c r="I377" s="252"/>
      <c r="J377" s="593">
        <f t="shared" si="254"/>
        <v>0</v>
      </c>
      <c r="K377" s="594"/>
      <c r="L377" s="593">
        <f t="shared" si="255"/>
        <v>0</v>
      </c>
      <c r="M377" s="252"/>
      <c r="N377" s="593">
        <f t="shared" si="256"/>
        <v>0</v>
      </c>
      <c r="O377" s="594"/>
      <c r="P377" s="593">
        <f t="shared" si="257"/>
        <v>0</v>
      </c>
      <c r="Q377" s="254"/>
      <c r="R377" s="136">
        <f t="shared" si="258"/>
        <v>0</v>
      </c>
      <c r="S377" s="137"/>
    </row>
    <row r="378" spans="1:20" ht="26.25" hidden="1" customHeight="1">
      <c r="A378" s="897" t="s">
        <v>140</v>
      </c>
      <c r="B378" s="897"/>
      <c r="C378" s="897"/>
      <c r="D378" s="897"/>
      <c r="E378" s="112"/>
      <c r="F378" s="111">
        <f>SUM(F280:F377)</f>
        <v>0</v>
      </c>
      <c r="G378" s="111"/>
      <c r="H378" s="111">
        <f>SUM(H355:H374)</f>
        <v>0</v>
      </c>
      <c r="I378" s="112"/>
      <c r="J378" s="111">
        <f>SUM(J280:J374)</f>
        <v>0</v>
      </c>
      <c r="K378" s="111"/>
      <c r="L378" s="111">
        <f>SUM(L355:L374)</f>
        <v>0</v>
      </c>
      <c r="M378" s="112"/>
      <c r="N378" s="111">
        <f>SUM(N280:N374)</f>
        <v>0</v>
      </c>
      <c r="O378" s="111"/>
      <c r="P378" s="111">
        <f>SUM(P355:P374)</f>
        <v>0</v>
      </c>
      <c r="Q378" s="138"/>
      <c r="R378" s="136">
        <f t="shared" si="211"/>
        <v>0</v>
      </c>
      <c r="S378" s="137"/>
    </row>
    <row r="379" spans="1:20" ht="26.25" customHeight="1">
      <c r="A379" s="109" t="s">
        <v>171</v>
      </c>
      <c r="B379" s="110"/>
      <c r="C379" s="111"/>
      <c r="D379" s="111"/>
      <c r="E379" s="112"/>
      <c r="F379" s="111"/>
      <c r="G379" s="111"/>
      <c r="H379" s="111"/>
      <c r="I379" s="112"/>
      <c r="J379" s="111"/>
      <c r="K379" s="111"/>
      <c r="L379" s="111"/>
      <c r="M379" s="112"/>
      <c r="N379" s="111"/>
      <c r="O379" s="111"/>
      <c r="P379" s="111"/>
      <c r="Q379" s="113"/>
      <c r="R379" s="136"/>
      <c r="S379" s="137"/>
      <c r="T379" s="129" t="s">
        <v>494</v>
      </c>
    </row>
    <row r="380" spans="1:20" ht="26.25" customHeight="1">
      <c r="A380" s="110" t="s">
        <v>493</v>
      </c>
      <c r="B380" s="342"/>
      <c r="C380" s="111" t="s">
        <v>139</v>
      </c>
      <c r="D380" s="126"/>
      <c r="E380" s="252"/>
      <c r="F380" s="111">
        <f>ROUNDDOWN(D380*E380,0)</f>
        <v>0</v>
      </c>
      <c r="G380" s="252"/>
      <c r="H380" s="111"/>
      <c r="I380" s="252"/>
      <c r="J380" s="111"/>
      <c r="K380" s="252"/>
      <c r="L380" s="111"/>
      <c r="M380" s="252"/>
      <c r="N380" s="111"/>
      <c r="O380" s="252"/>
      <c r="P380" s="111"/>
      <c r="Q380" s="253"/>
      <c r="R380" s="136">
        <f>IF(S380="",D380,IF(S380&gt;D380,D380,S380))</f>
        <v>0</v>
      </c>
      <c r="S380" s="137">
        <f>ROUNDDOWN(支出内訳総括表!C22*内訳書!T380,0)</f>
        <v>0</v>
      </c>
      <c r="T380" s="409">
        <v>0</v>
      </c>
    </row>
    <row r="381" spans="1:20" ht="26.25" customHeight="1">
      <c r="A381" s="110"/>
      <c r="B381" s="110" t="s">
        <v>352</v>
      </c>
      <c r="C381" s="111" t="s">
        <v>139</v>
      </c>
      <c r="D381" s="126"/>
      <c r="E381" s="252"/>
      <c r="F381" s="111"/>
      <c r="G381" s="252"/>
      <c r="H381" s="111">
        <f>IF(支出内訳総括表!C$22=0,0,(ROUNDDOWN($R380*支出内訳総括表!D$22/支出内訳総括表!C$22,0)))</f>
        <v>0</v>
      </c>
      <c r="I381" s="252"/>
      <c r="J381" s="111"/>
      <c r="K381" s="252"/>
      <c r="L381" s="111"/>
      <c r="M381" s="252"/>
      <c r="N381" s="111"/>
      <c r="O381" s="252"/>
      <c r="P381" s="111"/>
      <c r="Q381" s="254"/>
      <c r="R381" s="343"/>
      <c r="S381" s="344"/>
      <c r="T381" s="344"/>
    </row>
    <row r="382" spans="1:20" ht="26.25" customHeight="1">
      <c r="A382" s="110"/>
      <c r="B382" s="110" t="s">
        <v>353</v>
      </c>
      <c r="C382" s="111" t="s">
        <v>139</v>
      </c>
      <c r="D382" s="126"/>
      <c r="E382" s="252"/>
      <c r="F382" s="111"/>
      <c r="G382" s="252"/>
      <c r="H382" s="111">
        <f>IF(支出内訳総括表!C$22=0,0,(ROUNDDOWN($R380*支出内訳総括表!E$22/支出内訳総括表!C$22,0)))</f>
        <v>0</v>
      </c>
      <c r="I382" s="252"/>
      <c r="J382" s="111"/>
      <c r="K382" s="252"/>
      <c r="L382" s="111"/>
      <c r="M382" s="252"/>
      <c r="N382" s="111"/>
      <c r="O382" s="252"/>
      <c r="P382" s="111"/>
      <c r="Q382" s="254"/>
      <c r="R382" s="343"/>
      <c r="S382" s="345"/>
      <c r="T382" s="346"/>
    </row>
    <row r="383" spans="1:20" ht="26.25" customHeight="1">
      <c r="A383" s="110"/>
      <c r="B383" s="110"/>
      <c r="C383" s="111"/>
      <c r="D383" s="126"/>
      <c r="E383" s="252"/>
      <c r="F383" s="111"/>
      <c r="G383" s="126"/>
      <c r="H383" s="111"/>
      <c r="I383" s="252"/>
      <c r="J383" s="111"/>
      <c r="K383" s="126"/>
      <c r="L383" s="111"/>
      <c r="M383" s="252"/>
      <c r="N383" s="111"/>
      <c r="O383" s="126"/>
      <c r="P383" s="111"/>
      <c r="Q383" s="254"/>
      <c r="R383" s="343"/>
      <c r="S383" s="341"/>
      <c r="T383" s="344"/>
    </row>
    <row r="384" spans="1:20" ht="26.25" customHeight="1">
      <c r="A384" s="110" t="s">
        <v>875</v>
      </c>
      <c r="B384" s="342"/>
      <c r="C384" s="350" t="s">
        <v>139</v>
      </c>
      <c r="D384" s="126"/>
      <c r="E384" s="252"/>
      <c r="F384" s="111"/>
      <c r="G384" s="126"/>
      <c r="H384" s="111"/>
      <c r="I384" s="252"/>
      <c r="J384" s="350"/>
      <c r="K384" s="126"/>
      <c r="L384" s="111"/>
      <c r="M384" s="252"/>
      <c r="N384" s="111"/>
      <c r="O384" s="126"/>
      <c r="P384" s="111"/>
      <c r="Q384" s="254"/>
      <c r="R384" s="136">
        <f>IF(S384="",D384,IF(S384&gt;D384,D384,S384))</f>
        <v>0</v>
      </c>
      <c r="S384" s="137">
        <f>ROUNDDOWN(支出内訳総括表!F22*内訳書!T384,0)</f>
        <v>0</v>
      </c>
      <c r="T384" s="409">
        <v>0</v>
      </c>
    </row>
    <row r="385" spans="1:20" ht="26.25" customHeight="1">
      <c r="A385" s="110"/>
      <c r="B385" s="110" t="s">
        <v>352</v>
      </c>
      <c r="C385" s="350" t="s">
        <v>139</v>
      </c>
      <c r="D385" s="126"/>
      <c r="E385" s="252"/>
      <c r="F385" s="111"/>
      <c r="G385" s="126"/>
      <c r="H385" s="111"/>
      <c r="I385" s="252"/>
      <c r="J385" s="111"/>
      <c r="K385" s="252"/>
      <c r="L385" s="350"/>
      <c r="M385" s="252"/>
      <c r="N385" s="111"/>
      <c r="O385" s="252"/>
      <c r="P385" s="111"/>
      <c r="Q385" s="254"/>
      <c r="R385" s="136"/>
      <c r="S385" s="137"/>
    </row>
    <row r="386" spans="1:20" ht="26.25" customHeight="1">
      <c r="A386" s="110"/>
      <c r="B386" s="110" t="s">
        <v>353</v>
      </c>
      <c r="C386" s="350" t="s">
        <v>139</v>
      </c>
      <c r="D386" s="126"/>
      <c r="E386" s="252"/>
      <c r="F386" s="111"/>
      <c r="G386" s="126"/>
      <c r="H386" s="111"/>
      <c r="I386" s="252"/>
      <c r="J386" s="111"/>
      <c r="K386" s="252"/>
      <c r="L386" s="350"/>
      <c r="M386" s="252"/>
      <c r="N386" s="111"/>
      <c r="O386" s="252"/>
      <c r="P386" s="111"/>
      <c r="Q386" s="254"/>
      <c r="R386" s="136"/>
      <c r="S386" s="137"/>
    </row>
    <row r="387" spans="1:20" ht="26.25" customHeight="1">
      <c r="A387" s="110"/>
      <c r="B387" s="110"/>
      <c r="C387" s="111"/>
      <c r="D387" s="126"/>
      <c r="E387" s="252"/>
      <c r="F387" s="111"/>
      <c r="G387" s="126"/>
      <c r="H387" s="111"/>
      <c r="I387" s="252"/>
      <c r="J387" s="111"/>
      <c r="K387" s="126"/>
      <c r="L387" s="111"/>
      <c r="M387" s="252"/>
      <c r="N387" s="111"/>
      <c r="O387" s="126"/>
      <c r="P387" s="111"/>
      <c r="Q387" s="254"/>
      <c r="R387" s="136"/>
      <c r="S387" s="137"/>
    </row>
    <row r="388" spans="1:20" ht="26.25" customHeight="1">
      <c r="A388" s="110" t="s">
        <v>876</v>
      </c>
      <c r="B388" s="342"/>
      <c r="C388" s="350" t="s">
        <v>139</v>
      </c>
      <c r="D388" s="126"/>
      <c r="E388" s="252"/>
      <c r="F388" s="111"/>
      <c r="G388" s="126"/>
      <c r="H388" s="111"/>
      <c r="I388" s="252"/>
      <c r="J388" s="111"/>
      <c r="K388" s="126"/>
      <c r="L388" s="111"/>
      <c r="M388" s="252"/>
      <c r="N388" s="350"/>
      <c r="O388" s="126"/>
      <c r="P388" s="111"/>
      <c r="Q388" s="254"/>
      <c r="R388" s="136">
        <f>IF(S388="",D388,IF(S388&gt;D388,D388,S388))</f>
        <v>0</v>
      </c>
      <c r="S388" s="137">
        <f>ROUNDDOWN(支出内訳総括表!I22*内訳書!T388,0)</f>
        <v>0</v>
      </c>
      <c r="T388" s="409">
        <v>0</v>
      </c>
    </row>
    <row r="389" spans="1:20" ht="26.25" customHeight="1">
      <c r="A389" s="110"/>
      <c r="B389" s="110" t="s">
        <v>352</v>
      </c>
      <c r="C389" s="350" t="s">
        <v>139</v>
      </c>
      <c r="D389" s="126"/>
      <c r="E389" s="252"/>
      <c r="F389" s="111"/>
      <c r="G389" s="126"/>
      <c r="H389" s="111"/>
      <c r="I389" s="252"/>
      <c r="J389" s="111"/>
      <c r="K389" s="126"/>
      <c r="L389" s="111"/>
      <c r="M389" s="252"/>
      <c r="N389" s="111"/>
      <c r="O389" s="252"/>
      <c r="P389" s="350"/>
      <c r="Q389" s="254"/>
      <c r="R389" s="136"/>
      <c r="S389" s="137"/>
    </row>
    <row r="390" spans="1:20" ht="26.25" customHeight="1">
      <c r="A390" s="110"/>
      <c r="B390" s="110" t="s">
        <v>353</v>
      </c>
      <c r="C390" s="350" t="s">
        <v>139</v>
      </c>
      <c r="D390" s="126"/>
      <c r="E390" s="252"/>
      <c r="F390" s="111"/>
      <c r="G390" s="126"/>
      <c r="H390" s="111"/>
      <c r="I390" s="252"/>
      <c r="J390" s="111"/>
      <c r="K390" s="126"/>
      <c r="L390" s="111"/>
      <c r="M390" s="252"/>
      <c r="N390" s="111"/>
      <c r="O390" s="252"/>
      <c r="P390" s="350"/>
      <c r="Q390" s="254"/>
      <c r="R390" s="136"/>
      <c r="S390" s="137"/>
    </row>
    <row r="391" spans="1:20" ht="26.25" customHeight="1">
      <c r="A391" s="110"/>
      <c r="B391" s="110"/>
      <c r="C391" s="111"/>
      <c r="D391" s="126"/>
      <c r="E391" s="252"/>
      <c r="F391" s="111"/>
      <c r="G391" s="126"/>
      <c r="H391" s="111"/>
      <c r="I391" s="252"/>
      <c r="J391" s="111"/>
      <c r="K391" s="126"/>
      <c r="L391" s="111"/>
      <c r="M391" s="252"/>
      <c r="N391" s="111"/>
      <c r="O391" s="126"/>
      <c r="P391" s="111"/>
      <c r="Q391" s="254"/>
      <c r="R391" s="136"/>
      <c r="S391" s="137"/>
    </row>
    <row r="392" spans="1:20" ht="26.25" customHeight="1">
      <c r="A392" s="110"/>
      <c r="B392" s="110"/>
      <c r="C392" s="111"/>
      <c r="D392" s="126"/>
      <c r="E392" s="252"/>
      <c r="F392" s="111"/>
      <c r="G392" s="126"/>
      <c r="H392" s="111"/>
      <c r="I392" s="252"/>
      <c r="J392" s="111"/>
      <c r="K392" s="126"/>
      <c r="L392" s="111"/>
      <c r="M392" s="252"/>
      <c r="N392" s="111"/>
      <c r="O392" s="126"/>
      <c r="P392" s="111"/>
      <c r="Q392" s="254"/>
      <c r="R392" s="136"/>
      <c r="S392" s="137"/>
    </row>
    <row r="393" spans="1:20" ht="26.25" customHeight="1">
      <c r="A393" s="110"/>
      <c r="B393" s="110"/>
      <c r="C393" s="111"/>
      <c r="D393" s="126"/>
      <c r="E393" s="252"/>
      <c r="F393" s="111"/>
      <c r="G393" s="126"/>
      <c r="H393" s="111"/>
      <c r="I393" s="252"/>
      <c r="J393" s="111"/>
      <c r="K393" s="126"/>
      <c r="L393" s="111"/>
      <c r="M393" s="252"/>
      <c r="N393" s="111"/>
      <c r="O393" s="126"/>
      <c r="P393" s="111"/>
      <c r="Q393" s="254"/>
      <c r="R393" s="136"/>
      <c r="S393" s="137"/>
    </row>
    <row r="394" spans="1:20" ht="26.25" customHeight="1">
      <c r="A394" s="110"/>
      <c r="B394" s="110"/>
      <c r="C394" s="111"/>
      <c r="D394" s="126"/>
      <c r="E394" s="252"/>
      <c r="F394" s="111"/>
      <c r="G394" s="126"/>
      <c r="H394" s="111"/>
      <c r="I394" s="252"/>
      <c r="J394" s="111"/>
      <c r="K394" s="126"/>
      <c r="L394" s="111"/>
      <c r="M394" s="252"/>
      <c r="N394" s="111"/>
      <c r="O394" s="126"/>
      <c r="P394" s="111"/>
      <c r="Q394" s="254"/>
      <c r="R394" s="136"/>
      <c r="S394" s="137"/>
    </row>
    <row r="395" spans="1:20" ht="26.25" customHeight="1">
      <c r="A395" s="110"/>
      <c r="B395" s="110"/>
      <c r="C395" s="111"/>
      <c r="D395" s="126"/>
      <c r="E395" s="252"/>
      <c r="F395" s="111"/>
      <c r="G395" s="126"/>
      <c r="H395" s="111"/>
      <c r="I395" s="252"/>
      <c r="J395" s="111"/>
      <c r="K395" s="126"/>
      <c r="L395" s="111"/>
      <c r="M395" s="252"/>
      <c r="N395" s="111"/>
      <c r="O395" s="126"/>
      <c r="P395" s="111"/>
      <c r="Q395" s="254"/>
      <c r="R395" s="136"/>
      <c r="S395" s="137"/>
    </row>
    <row r="396" spans="1:20" ht="26.25" customHeight="1">
      <c r="A396" s="110"/>
      <c r="B396" s="110"/>
      <c r="C396" s="111"/>
      <c r="D396" s="126"/>
      <c r="E396" s="252"/>
      <c r="F396" s="111"/>
      <c r="G396" s="126"/>
      <c r="H396" s="111"/>
      <c r="I396" s="252"/>
      <c r="J396" s="111"/>
      <c r="K396" s="126"/>
      <c r="L396" s="111"/>
      <c r="M396" s="252"/>
      <c r="N396" s="111"/>
      <c r="O396" s="126"/>
      <c r="P396" s="111"/>
      <c r="Q396" s="254"/>
      <c r="R396" s="136"/>
      <c r="S396" s="137"/>
    </row>
    <row r="397" spans="1:20" ht="26.25" customHeight="1">
      <c r="A397" s="110"/>
      <c r="B397" s="110"/>
      <c r="C397" s="111"/>
      <c r="D397" s="126"/>
      <c r="E397" s="252"/>
      <c r="F397" s="111"/>
      <c r="G397" s="126"/>
      <c r="H397" s="111"/>
      <c r="I397" s="252"/>
      <c r="J397" s="111"/>
      <c r="K397" s="126"/>
      <c r="L397" s="111"/>
      <c r="M397" s="252"/>
      <c r="N397" s="111"/>
      <c r="O397" s="126"/>
      <c r="P397" s="111"/>
      <c r="Q397" s="254"/>
      <c r="R397" s="136"/>
      <c r="S397" s="137"/>
    </row>
    <row r="398" spans="1:20" ht="26.25" customHeight="1">
      <c r="A398" s="110"/>
      <c r="B398" s="110"/>
      <c r="C398" s="111"/>
      <c r="D398" s="126"/>
      <c r="E398" s="252"/>
      <c r="F398" s="111"/>
      <c r="G398" s="126"/>
      <c r="H398" s="111"/>
      <c r="I398" s="252"/>
      <c r="J398" s="111"/>
      <c r="K398" s="126"/>
      <c r="L398" s="111"/>
      <c r="M398" s="252"/>
      <c r="N398" s="111"/>
      <c r="O398" s="126"/>
      <c r="P398" s="111"/>
      <c r="Q398" s="254"/>
      <c r="R398" s="136"/>
      <c r="S398" s="137"/>
    </row>
    <row r="399" spans="1:20" ht="26.25" customHeight="1">
      <c r="A399" s="110"/>
      <c r="B399" s="110"/>
      <c r="C399" s="111"/>
      <c r="D399" s="126"/>
      <c r="E399" s="252"/>
      <c r="F399" s="111"/>
      <c r="G399" s="126"/>
      <c r="H399" s="111"/>
      <c r="I399" s="252"/>
      <c r="J399" s="111"/>
      <c r="K399" s="126"/>
      <c r="L399" s="111"/>
      <c r="M399" s="252"/>
      <c r="N399" s="111"/>
      <c r="O399" s="126"/>
      <c r="P399" s="111"/>
      <c r="Q399" s="254"/>
      <c r="R399" s="136"/>
      <c r="S399" s="137"/>
    </row>
    <row r="400" spans="1:20" ht="26.25" customHeight="1">
      <c r="A400" s="110"/>
      <c r="B400" s="110"/>
      <c r="C400" s="111"/>
      <c r="D400" s="126"/>
      <c r="E400" s="252"/>
      <c r="F400" s="111"/>
      <c r="G400" s="126"/>
      <c r="H400" s="111"/>
      <c r="I400" s="252"/>
      <c r="J400" s="111"/>
      <c r="K400" s="126"/>
      <c r="L400" s="111"/>
      <c r="M400" s="252"/>
      <c r="N400" s="111"/>
      <c r="O400" s="126"/>
      <c r="P400" s="111"/>
      <c r="Q400" s="254"/>
      <c r="R400" s="136"/>
      <c r="S400" s="137"/>
    </row>
    <row r="401" spans="1:19" ht="26.25" customHeight="1">
      <c r="A401" s="110"/>
      <c r="B401" s="110"/>
      <c r="C401" s="111"/>
      <c r="D401" s="126"/>
      <c r="E401" s="252"/>
      <c r="F401" s="111"/>
      <c r="G401" s="126"/>
      <c r="H401" s="111"/>
      <c r="I401" s="252"/>
      <c r="J401" s="111"/>
      <c r="K401" s="126"/>
      <c r="L401" s="111"/>
      <c r="M401" s="252"/>
      <c r="N401" s="111"/>
      <c r="O401" s="126"/>
      <c r="P401" s="111"/>
      <c r="Q401" s="254"/>
      <c r="R401" s="136"/>
      <c r="S401" s="137"/>
    </row>
    <row r="402" spans="1:19" ht="26.25" customHeight="1">
      <c r="A402" s="110"/>
      <c r="B402" s="110"/>
      <c r="C402" s="111"/>
      <c r="D402" s="126"/>
      <c r="E402" s="252"/>
      <c r="F402" s="111"/>
      <c r="G402" s="126"/>
      <c r="H402" s="111"/>
      <c r="I402" s="252"/>
      <c r="J402" s="111"/>
      <c r="K402" s="126"/>
      <c r="L402" s="111"/>
      <c r="M402" s="252"/>
      <c r="N402" s="111"/>
      <c r="O402" s="126"/>
      <c r="P402" s="111"/>
      <c r="Q402" s="254"/>
      <c r="R402" s="136"/>
      <c r="S402" s="137"/>
    </row>
    <row r="403" spans="1:19" ht="26.25" customHeight="1">
      <c r="A403" s="897" t="s">
        <v>140</v>
      </c>
      <c r="B403" s="897"/>
      <c r="C403" s="897"/>
      <c r="D403" s="897"/>
      <c r="E403" s="112"/>
      <c r="F403" s="111">
        <f>SUM(F380:F402)</f>
        <v>0</v>
      </c>
      <c r="G403" s="111"/>
      <c r="H403" s="687">
        <f>SUM(H380:H402)</f>
        <v>0</v>
      </c>
      <c r="I403" s="112"/>
      <c r="J403" s="111">
        <f>SUM(J380:J402)</f>
        <v>0</v>
      </c>
      <c r="K403" s="111"/>
      <c r="L403" s="111"/>
      <c r="M403" s="112"/>
      <c r="N403" s="111">
        <f>SUM(N380:N402)</f>
        <v>0</v>
      </c>
      <c r="O403" s="111"/>
      <c r="P403" s="111"/>
      <c r="Q403" s="138"/>
      <c r="R403" s="136">
        <f>IF(S403="",D403,IF(S403&gt;D403,D403,S403))</f>
        <v>0</v>
      </c>
      <c r="S403" s="137"/>
    </row>
    <row r="404" spans="1:19" ht="26.25" customHeight="1">
      <c r="A404" s="109" t="s">
        <v>216</v>
      </c>
      <c r="B404" s="110"/>
      <c r="C404" s="111"/>
      <c r="D404" s="111"/>
      <c r="E404" s="112"/>
      <c r="F404" s="111"/>
      <c r="G404" s="111"/>
      <c r="H404" s="111"/>
      <c r="I404" s="112"/>
      <c r="J404" s="111"/>
      <c r="K404" s="111"/>
      <c r="L404" s="111"/>
      <c r="M404" s="112"/>
      <c r="N404" s="111"/>
      <c r="O404" s="111"/>
      <c r="P404" s="111"/>
      <c r="Q404" s="113"/>
      <c r="R404" s="136" t="s">
        <v>362</v>
      </c>
      <c r="S404" s="341" t="s">
        <v>410</v>
      </c>
    </row>
    <row r="405" spans="1:19" ht="26.25" customHeight="1">
      <c r="A405" s="110" t="s">
        <v>354</v>
      </c>
      <c r="B405" s="110"/>
      <c r="C405" s="111" t="s">
        <v>139</v>
      </c>
      <c r="D405" s="126"/>
      <c r="E405" s="252"/>
      <c r="F405" s="111">
        <f>ROUNDDOWN(D405*E405,0)</f>
        <v>0</v>
      </c>
      <c r="G405" s="252"/>
      <c r="H405" s="111"/>
      <c r="I405" s="252"/>
      <c r="J405" s="111"/>
      <c r="K405" s="252"/>
      <c r="L405" s="111"/>
      <c r="M405" s="252"/>
      <c r="N405" s="111"/>
      <c r="O405" s="252"/>
      <c r="P405" s="111"/>
      <c r="Q405" s="114"/>
      <c r="R405" s="320">
        <f>IF(S405=0,0,ROUNDDOWN(D405/S405,3))</f>
        <v>0</v>
      </c>
      <c r="S405" s="341">
        <f>支出内訳総括表!C18</f>
        <v>0</v>
      </c>
    </row>
    <row r="406" spans="1:19" ht="26.25" customHeight="1">
      <c r="A406" s="110"/>
      <c r="B406" s="110" t="s">
        <v>352</v>
      </c>
      <c r="C406" s="111" t="s">
        <v>139</v>
      </c>
      <c r="D406" s="126"/>
      <c r="E406" s="252"/>
      <c r="F406" s="111"/>
      <c r="G406" s="252"/>
      <c r="H406" s="111">
        <f>IF(支出内訳総括表!C18=0,0,(ROUNDDOWN($D405*支出内訳総括表!D18/支出内訳総括表!C18,0)))</f>
        <v>0</v>
      </c>
      <c r="I406" s="252"/>
      <c r="J406" s="111"/>
      <c r="K406" s="126"/>
      <c r="L406" s="111"/>
      <c r="M406" s="252"/>
      <c r="N406" s="111"/>
      <c r="O406" s="126"/>
      <c r="P406" s="111"/>
      <c r="Q406" s="138"/>
      <c r="R406" s="136"/>
      <c r="S406" s="137"/>
    </row>
    <row r="407" spans="1:19" ht="26.25" customHeight="1">
      <c r="A407" s="110"/>
      <c r="B407" s="110" t="s">
        <v>353</v>
      </c>
      <c r="C407" s="111" t="s">
        <v>139</v>
      </c>
      <c r="D407" s="126"/>
      <c r="E407" s="252"/>
      <c r="F407" s="111"/>
      <c r="G407" s="252"/>
      <c r="H407" s="111">
        <f>IF(支出内訳総括表!C18=0,0,(ROUNDDOWN($D405*支出内訳総括表!E18/支出内訳総括表!C18,0)))</f>
        <v>0</v>
      </c>
      <c r="I407" s="252"/>
      <c r="J407" s="111"/>
      <c r="K407" s="126"/>
      <c r="L407" s="111"/>
      <c r="M407" s="252"/>
      <c r="N407" s="111"/>
      <c r="O407" s="126"/>
      <c r="P407" s="111"/>
      <c r="Q407" s="138"/>
      <c r="R407" s="136"/>
      <c r="S407" s="137"/>
    </row>
    <row r="408" spans="1:19" ht="26.25" customHeight="1">
      <c r="A408" s="110"/>
      <c r="B408" s="110"/>
      <c r="C408" s="111"/>
      <c r="D408" s="126"/>
      <c r="E408" s="252"/>
      <c r="F408" s="111"/>
      <c r="G408" s="126"/>
      <c r="H408" s="111"/>
      <c r="I408" s="252"/>
      <c r="J408" s="111"/>
      <c r="K408" s="126"/>
      <c r="L408" s="111"/>
      <c r="M408" s="252"/>
      <c r="N408" s="111"/>
      <c r="O408" s="126"/>
      <c r="P408" s="111"/>
      <c r="Q408" s="138"/>
      <c r="R408" s="136"/>
      <c r="S408" s="137"/>
    </row>
    <row r="409" spans="1:19" ht="26.25" customHeight="1">
      <c r="A409" s="110" t="s">
        <v>355</v>
      </c>
      <c r="B409" s="110"/>
      <c r="C409" s="111"/>
      <c r="D409" s="111">
        <f>ROUNDDOWN(支出内訳総括表!F18*内訳書!R405,0)</f>
        <v>0</v>
      </c>
      <c r="E409" s="252"/>
      <c r="F409" s="111"/>
      <c r="G409" s="126"/>
      <c r="H409" s="111"/>
      <c r="I409" s="252"/>
      <c r="J409" s="111"/>
      <c r="K409" s="126"/>
      <c r="L409" s="111"/>
      <c r="M409" s="252"/>
      <c r="N409" s="111"/>
      <c r="O409" s="126"/>
      <c r="P409" s="111"/>
      <c r="Q409" s="138"/>
      <c r="R409" s="136"/>
      <c r="S409" s="137"/>
    </row>
    <row r="410" spans="1:19" ht="26.25" customHeight="1">
      <c r="A410" s="110"/>
      <c r="B410" s="110" t="s">
        <v>352</v>
      </c>
      <c r="C410" s="111" t="s">
        <v>139</v>
      </c>
      <c r="D410" s="126"/>
      <c r="E410" s="252"/>
      <c r="F410" s="111"/>
      <c r="G410" s="126"/>
      <c r="H410" s="111"/>
      <c r="I410" s="252"/>
      <c r="J410" s="111"/>
      <c r="K410" s="252"/>
      <c r="L410" s="111"/>
      <c r="M410" s="252"/>
      <c r="N410" s="111"/>
      <c r="O410" s="126"/>
      <c r="P410" s="111"/>
      <c r="Q410" s="138"/>
      <c r="R410" s="136"/>
      <c r="S410" s="137"/>
    </row>
    <row r="411" spans="1:19" ht="26.25" customHeight="1">
      <c r="A411" s="110"/>
      <c r="B411" s="110" t="s">
        <v>353</v>
      </c>
      <c r="C411" s="111" t="s">
        <v>139</v>
      </c>
      <c r="D411" s="126"/>
      <c r="E411" s="252"/>
      <c r="F411" s="111"/>
      <c r="G411" s="126"/>
      <c r="H411" s="111"/>
      <c r="I411" s="252"/>
      <c r="J411" s="111"/>
      <c r="K411" s="252"/>
      <c r="L411" s="111"/>
      <c r="M411" s="252"/>
      <c r="N411" s="111"/>
      <c r="O411" s="126"/>
      <c r="P411" s="111"/>
      <c r="Q411" s="138"/>
      <c r="R411" s="136"/>
      <c r="S411" s="137"/>
    </row>
    <row r="412" spans="1:19" ht="26.25" customHeight="1">
      <c r="A412" s="110"/>
      <c r="B412" s="110"/>
      <c r="C412" s="111"/>
      <c r="D412" s="126"/>
      <c r="E412" s="252"/>
      <c r="F412" s="111"/>
      <c r="G412" s="126"/>
      <c r="H412" s="111"/>
      <c r="I412" s="252"/>
      <c r="J412" s="111"/>
      <c r="K412" s="126"/>
      <c r="L412" s="111"/>
      <c r="M412" s="252"/>
      <c r="N412" s="111"/>
      <c r="O412" s="126"/>
      <c r="P412" s="111"/>
      <c r="Q412" s="138"/>
      <c r="R412" s="136"/>
      <c r="S412" s="137"/>
    </row>
    <row r="413" spans="1:19" ht="26.25" customHeight="1">
      <c r="A413" s="110" t="s">
        <v>356</v>
      </c>
      <c r="B413" s="110"/>
      <c r="C413" s="111"/>
      <c r="D413" s="111">
        <f>ROUNDDOWN(支出内訳総括表!I18*内訳書!R405,0)</f>
        <v>0</v>
      </c>
      <c r="E413" s="252"/>
      <c r="F413" s="111"/>
      <c r="G413" s="126"/>
      <c r="H413" s="111"/>
      <c r="I413" s="252"/>
      <c r="J413" s="111"/>
      <c r="K413" s="126"/>
      <c r="L413" s="111"/>
      <c r="M413" s="252"/>
      <c r="N413" s="111"/>
      <c r="O413" s="126"/>
      <c r="P413" s="111"/>
      <c r="Q413" s="138"/>
      <c r="R413" s="136"/>
      <c r="S413" s="137"/>
    </row>
    <row r="414" spans="1:19" ht="26.25" customHeight="1">
      <c r="A414" s="110"/>
      <c r="B414" s="110" t="s">
        <v>352</v>
      </c>
      <c r="C414" s="111" t="s">
        <v>139</v>
      </c>
      <c r="D414" s="126"/>
      <c r="E414" s="252"/>
      <c r="F414" s="111"/>
      <c r="G414" s="126"/>
      <c r="H414" s="111"/>
      <c r="I414" s="252"/>
      <c r="J414" s="111"/>
      <c r="K414" s="126"/>
      <c r="L414" s="111"/>
      <c r="M414" s="252"/>
      <c r="N414" s="111"/>
      <c r="O414" s="252"/>
      <c r="P414" s="111"/>
      <c r="Q414" s="138"/>
      <c r="R414" s="136"/>
      <c r="S414" s="137"/>
    </row>
    <row r="415" spans="1:19" ht="26.25" customHeight="1">
      <c r="A415" s="110"/>
      <c r="B415" s="110" t="s">
        <v>353</v>
      </c>
      <c r="C415" s="111" t="s">
        <v>139</v>
      </c>
      <c r="D415" s="126"/>
      <c r="E415" s="252"/>
      <c r="F415" s="111"/>
      <c r="G415" s="126"/>
      <c r="H415" s="111"/>
      <c r="I415" s="252"/>
      <c r="J415" s="111"/>
      <c r="K415" s="126"/>
      <c r="L415" s="111"/>
      <c r="M415" s="252"/>
      <c r="N415" s="111"/>
      <c r="O415" s="252"/>
      <c r="P415" s="111"/>
      <c r="Q415" s="138"/>
      <c r="R415" s="136"/>
      <c r="S415" s="137"/>
    </row>
    <row r="416" spans="1:19" ht="26.25" customHeight="1">
      <c r="A416" s="110"/>
      <c r="B416" s="110"/>
      <c r="C416" s="111"/>
      <c r="D416" s="126"/>
      <c r="E416" s="252"/>
      <c r="F416" s="111"/>
      <c r="G416" s="126"/>
      <c r="H416" s="111"/>
      <c r="I416" s="252"/>
      <c r="J416" s="111"/>
      <c r="K416" s="126"/>
      <c r="L416" s="111"/>
      <c r="M416" s="252"/>
      <c r="N416" s="111"/>
      <c r="O416" s="126"/>
      <c r="P416" s="111"/>
      <c r="Q416" s="138"/>
      <c r="R416" s="136"/>
      <c r="S416" s="137"/>
    </row>
    <row r="417" spans="1:19" ht="26.25" customHeight="1">
      <c r="A417" s="110"/>
      <c r="B417" s="110"/>
      <c r="C417" s="111"/>
      <c r="D417" s="126"/>
      <c r="E417" s="252"/>
      <c r="F417" s="111"/>
      <c r="G417" s="126"/>
      <c r="H417" s="111"/>
      <c r="I417" s="252"/>
      <c r="J417" s="111"/>
      <c r="K417" s="126"/>
      <c r="L417" s="111"/>
      <c r="M417" s="252"/>
      <c r="N417" s="111"/>
      <c r="O417" s="126"/>
      <c r="P417" s="111"/>
      <c r="Q417" s="138"/>
      <c r="R417" s="136"/>
      <c r="S417" s="137"/>
    </row>
    <row r="418" spans="1:19" ht="26.25" customHeight="1">
      <c r="A418" s="110"/>
      <c r="B418" s="110"/>
      <c r="C418" s="111"/>
      <c r="D418" s="126"/>
      <c r="E418" s="252"/>
      <c r="F418" s="111"/>
      <c r="G418" s="126"/>
      <c r="H418" s="111"/>
      <c r="I418" s="252"/>
      <c r="J418" s="111"/>
      <c r="K418" s="126"/>
      <c r="L418" s="111"/>
      <c r="M418" s="252"/>
      <c r="N418" s="111"/>
      <c r="O418" s="126"/>
      <c r="P418" s="111"/>
      <c r="Q418" s="138"/>
      <c r="R418" s="136"/>
      <c r="S418" s="137"/>
    </row>
    <row r="419" spans="1:19" ht="26.25" customHeight="1">
      <c r="A419" s="110"/>
      <c r="B419" s="110"/>
      <c r="C419" s="111"/>
      <c r="D419" s="126"/>
      <c r="E419" s="252"/>
      <c r="F419" s="111"/>
      <c r="G419" s="126"/>
      <c r="H419" s="111"/>
      <c r="I419" s="252"/>
      <c r="J419" s="111"/>
      <c r="K419" s="126"/>
      <c r="L419" s="111"/>
      <c r="M419" s="252"/>
      <c r="N419" s="111"/>
      <c r="O419" s="126"/>
      <c r="P419" s="111"/>
      <c r="Q419" s="138"/>
      <c r="R419" s="136"/>
      <c r="S419" s="137"/>
    </row>
    <row r="420" spans="1:19" ht="26.25" customHeight="1">
      <c r="A420" s="110"/>
      <c r="B420" s="110"/>
      <c r="C420" s="111"/>
      <c r="D420" s="126"/>
      <c r="E420" s="252"/>
      <c r="F420" s="111"/>
      <c r="G420" s="126"/>
      <c r="H420" s="111"/>
      <c r="I420" s="252"/>
      <c r="J420" s="111"/>
      <c r="K420" s="126"/>
      <c r="L420" s="111"/>
      <c r="M420" s="252"/>
      <c r="N420" s="111"/>
      <c r="O420" s="126"/>
      <c r="P420" s="111"/>
      <c r="Q420" s="138"/>
      <c r="R420" s="136"/>
      <c r="S420" s="137"/>
    </row>
    <row r="421" spans="1:19" ht="26.25" customHeight="1">
      <c r="A421" s="110"/>
      <c r="B421" s="110"/>
      <c r="C421" s="111"/>
      <c r="D421" s="126"/>
      <c r="E421" s="252"/>
      <c r="F421" s="111"/>
      <c r="G421" s="126"/>
      <c r="H421" s="111"/>
      <c r="I421" s="252"/>
      <c r="J421" s="111"/>
      <c r="K421" s="126"/>
      <c r="L421" s="111"/>
      <c r="M421" s="252"/>
      <c r="N421" s="111"/>
      <c r="O421" s="126"/>
      <c r="P421" s="111"/>
      <c r="Q421" s="138"/>
      <c r="R421" s="136"/>
      <c r="S421" s="137"/>
    </row>
    <row r="422" spans="1:19" ht="26.25" customHeight="1">
      <c r="A422" s="110"/>
      <c r="B422" s="110"/>
      <c r="C422" s="111"/>
      <c r="D422" s="126"/>
      <c r="E422" s="252"/>
      <c r="F422" s="111"/>
      <c r="G422" s="126"/>
      <c r="H422" s="111"/>
      <c r="I422" s="252"/>
      <c r="J422" s="111"/>
      <c r="K422" s="126"/>
      <c r="L422" s="111"/>
      <c r="M422" s="252"/>
      <c r="N422" s="111"/>
      <c r="O422" s="126"/>
      <c r="P422" s="111"/>
      <c r="Q422" s="138"/>
      <c r="R422" s="136"/>
      <c r="S422" s="137"/>
    </row>
    <row r="423" spans="1:19" ht="26.25" customHeight="1">
      <c r="A423" s="110"/>
      <c r="B423" s="110"/>
      <c r="C423" s="111"/>
      <c r="D423" s="126"/>
      <c r="E423" s="252"/>
      <c r="F423" s="111"/>
      <c r="G423" s="126"/>
      <c r="H423" s="111"/>
      <c r="I423" s="252"/>
      <c r="J423" s="111"/>
      <c r="K423" s="126"/>
      <c r="L423" s="111"/>
      <c r="M423" s="252"/>
      <c r="N423" s="111"/>
      <c r="O423" s="126"/>
      <c r="P423" s="111"/>
      <c r="Q423" s="138"/>
      <c r="R423" s="136"/>
      <c r="S423" s="137"/>
    </row>
    <row r="424" spans="1:19" ht="26.25" customHeight="1">
      <c r="A424" s="110"/>
      <c r="B424" s="110"/>
      <c r="C424" s="111"/>
      <c r="D424" s="126"/>
      <c r="E424" s="252"/>
      <c r="F424" s="111"/>
      <c r="G424" s="126"/>
      <c r="H424" s="111"/>
      <c r="I424" s="252"/>
      <c r="J424" s="111"/>
      <c r="K424" s="126"/>
      <c r="L424" s="111"/>
      <c r="M424" s="252"/>
      <c r="N424" s="111"/>
      <c r="O424" s="126"/>
      <c r="P424" s="111"/>
      <c r="Q424" s="138"/>
      <c r="R424" s="136"/>
      <c r="S424" s="137"/>
    </row>
    <row r="425" spans="1:19" ht="26.25" customHeight="1">
      <c r="A425" s="110"/>
      <c r="B425" s="110"/>
      <c r="C425" s="111"/>
      <c r="D425" s="126"/>
      <c r="E425" s="252"/>
      <c r="F425" s="111"/>
      <c r="G425" s="126"/>
      <c r="H425" s="111"/>
      <c r="I425" s="252"/>
      <c r="J425" s="111"/>
      <c r="K425" s="126"/>
      <c r="L425" s="111"/>
      <c r="M425" s="252"/>
      <c r="N425" s="111"/>
      <c r="O425" s="126"/>
      <c r="P425" s="111"/>
      <c r="Q425" s="138"/>
      <c r="R425" s="136"/>
      <c r="S425" s="137"/>
    </row>
    <row r="426" spans="1:19" ht="26.25" customHeight="1">
      <c r="A426" s="110"/>
      <c r="B426" s="110"/>
      <c r="C426" s="111"/>
      <c r="D426" s="126"/>
      <c r="E426" s="252"/>
      <c r="F426" s="111"/>
      <c r="G426" s="126"/>
      <c r="H426" s="111"/>
      <c r="I426" s="252"/>
      <c r="J426" s="111"/>
      <c r="K426" s="126"/>
      <c r="L426" s="111"/>
      <c r="M426" s="252"/>
      <c r="N426" s="111"/>
      <c r="O426" s="126"/>
      <c r="P426" s="111"/>
      <c r="Q426" s="138"/>
      <c r="R426" s="136"/>
      <c r="S426" s="137"/>
    </row>
    <row r="427" spans="1:19" ht="26.25" customHeight="1">
      <c r="A427" s="110"/>
      <c r="B427" s="110"/>
      <c r="C427" s="111"/>
      <c r="D427" s="126"/>
      <c r="E427" s="252"/>
      <c r="F427" s="111"/>
      <c r="G427" s="126"/>
      <c r="H427" s="111"/>
      <c r="I427" s="252"/>
      <c r="J427" s="111"/>
      <c r="K427" s="126"/>
      <c r="L427" s="111"/>
      <c r="M427" s="252"/>
      <c r="N427" s="111"/>
      <c r="O427" s="126"/>
      <c r="P427" s="111"/>
      <c r="Q427" s="138"/>
      <c r="R427" s="136"/>
      <c r="S427" s="137"/>
    </row>
    <row r="428" spans="1:19" ht="26.25" customHeight="1">
      <c r="A428" s="897" t="s">
        <v>140</v>
      </c>
      <c r="B428" s="897"/>
      <c r="C428" s="897"/>
      <c r="D428" s="897"/>
      <c r="E428" s="112"/>
      <c r="F428" s="111">
        <f>SUM(F405:F427)</f>
        <v>0</v>
      </c>
      <c r="G428" s="111"/>
      <c r="H428" s="687">
        <f>SUM(H405:H427)</f>
        <v>0</v>
      </c>
      <c r="I428" s="112"/>
      <c r="J428" s="111">
        <f>SUM(J405:J427)</f>
        <v>0</v>
      </c>
      <c r="K428" s="111"/>
      <c r="L428" s="111"/>
      <c r="M428" s="112"/>
      <c r="N428" s="111">
        <f>SUM(N405:N427)</f>
        <v>0</v>
      </c>
      <c r="O428" s="111"/>
      <c r="P428" s="111"/>
      <c r="Q428" s="138"/>
      <c r="R428" s="136">
        <f>IF(S428="",D428,IF(S428&gt;D428,D428,S428))</f>
        <v>0</v>
      </c>
      <c r="S428" s="137"/>
    </row>
    <row r="429" spans="1:19" ht="15" customHeight="1">
      <c r="F429" s="108"/>
    </row>
    <row r="430" spans="1:19" ht="15" customHeight="1">
      <c r="F430" s="108"/>
    </row>
    <row r="431" spans="1:19" ht="15" customHeight="1">
      <c r="F431" s="108"/>
    </row>
    <row r="432" spans="1:19" ht="15" customHeight="1">
      <c r="F432" s="108"/>
    </row>
    <row r="433" spans="6:6" ht="15" customHeight="1">
      <c r="F433" s="108"/>
    </row>
    <row r="434" spans="6:6" ht="15" customHeight="1">
      <c r="F434" s="108"/>
    </row>
    <row r="435" spans="6:6" ht="15" customHeight="1">
      <c r="F435" s="108"/>
    </row>
    <row r="436" spans="6:6" ht="15" customHeight="1">
      <c r="F436" s="108"/>
    </row>
    <row r="437" spans="6:6" ht="15" customHeight="1">
      <c r="F437" s="108"/>
    </row>
    <row r="438" spans="6:6" ht="15" customHeight="1">
      <c r="F438" s="108"/>
    </row>
    <row r="439" spans="6:6" ht="15" customHeight="1">
      <c r="F439" s="108"/>
    </row>
    <row r="440" spans="6:6" ht="15" customHeight="1">
      <c r="F440" s="108"/>
    </row>
    <row r="441" spans="6:6" ht="15" customHeight="1">
      <c r="F441" s="108"/>
    </row>
    <row r="442" spans="6:6" ht="15" customHeight="1">
      <c r="F442" s="108"/>
    </row>
    <row r="443" spans="6:6" ht="15" customHeight="1">
      <c r="F443" s="108"/>
    </row>
    <row r="444" spans="6:6" ht="15" customHeight="1">
      <c r="F444" s="108"/>
    </row>
    <row r="445" spans="6:6" ht="15" customHeight="1">
      <c r="F445" s="108"/>
    </row>
    <row r="446" spans="6:6" ht="15" customHeight="1">
      <c r="F446" s="108"/>
    </row>
    <row r="447" spans="6:6" ht="15" customHeight="1">
      <c r="F447" s="108"/>
    </row>
    <row r="448" spans="6:6" ht="15" customHeight="1">
      <c r="F448" s="108"/>
    </row>
    <row r="449" spans="6:6" ht="15" customHeight="1">
      <c r="F449" s="108"/>
    </row>
    <row r="450" spans="6:6" ht="15" customHeight="1">
      <c r="F450" s="108"/>
    </row>
    <row r="451" spans="6:6" ht="15" customHeight="1">
      <c r="F451" s="108"/>
    </row>
    <row r="452" spans="6:6" ht="15" customHeight="1">
      <c r="F452" s="108"/>
    </row>
    <row r="453" spans="6:6" ht="15" customHeight="1">
      <c r="F453" s="108"/>
    </row>
    <row r="454" spans="6:6" ht="15" customHeight="1">
      <c r="F454" s="108"/>
    </row>
    <row r="455" spans="6:6" ht="15" customHeight="1">
      <c r="F455" s="108"/>
    </row>
    <row r="456" spans="6:6" ht="15" customHeight="1">
      <c r="F456" s="108"/>
    </row>
    <row r="457" spans="6:6" ht="15" customHeight="1">
      <c r="F457" s="108"/>
    </row>
    <row r="458" spans="6:6" ht="15" customHeight="1">
      <c r="F458" s="108"/>
    </row>
    <row r="459" spans="6:6" ht="15" customHeight="1">
      <c r="F459" s="108"/>
    </row>
    <row r="460" spans="6:6" ht="15" customHeight="1">
      <c r="F460" s="108"/>
    </row>
    <row r="461" spans="6:6" ht="15" customHeight="1">
      <c r="F461" s="108"/>
    </row>
    <row r="462" spans="6:6" ht="15" customHeight="1">
      <c r="F462" s="108"/>
    </row>
    <row r="463" spans="6:6" ht="15" customHeight="1">
      <c r="F463" s="108"/>
    </row>
  </sheetData>
  <mergeCells count="32">
    <mergeCell ref="A16:D16"/>
    <mergeCell ref="D2:D3"/>
    <mergeCell ref="A240:D240"/>
    <mergeCell ref="A203:D203"/>
    <mergeCell ref="Q2:Q3"/>
    <mergeCell ref="A2:A3"/>
    <mergeCell ref="E2:H2"/>
    <mergeCell ref="A28:D28"/>
    <mergeCell ref="B2:B3"/>
    <mergeCell ref="C2:C3"/>
    <mergeCell ref="I2:L2"/>
    <mergeCell ref="M2:P2"/>
    <mergeCell ref="A178:D178"/>
    <mergeCell ref="A228:D228"/>
    <mergeCell ref="A165:D165"/>
    <mergeCell ref="A78:D78"/>
    <mergeCell ref="A428:D428"/>
    <mergeCell ref="A278:D278"/>
    <mergeCell ref="A253:D253"/>
    <mergeCell ref="A191:D191"/>
    <mergeCell ref="A220:D220"/>
    <mergeCell ref="A39:D39"/>
    <mergeCell ref="A266:D266"/>
    <mergeCell ref="A353:D353"/>
    <mergeCell ref="A403:D403"/>
    <mergeCell ref="A378:D378"/>
    <mergeCell ref="A66:D66"/>
    <mergeCell ref="A103:D103"/>
    <mergeCell ref="A140:D140"/>
    <mergeCell ref="A53:D53"/>
    <mergeCell ref="A128:D128"/>
    <mergeCell ref="A153:D153"/>
  </mergeCells>
  <phoneticPr fontId="2"/>
  <printOptions horizontalCentered="1"/>
  <pageMargins left="0.25" right="0.25" top="0.75" bottom="0.75" header="0.3" footer="0.3"/>
  <pageSetup paperSize="9" scale="70" fitToHeight="18" orientation="landscape" r:id="rId1"/>
  <headerFooter alignWithMargins="0">
    <oddFooter>&amp;C&amp;P / &amp;N ページ</oddFooter>
  </headerFooter>
  <rowBreaks count="10" manualBreakCount="10">
    <brk id="28" max="16" man="1"/>
    <brk id="53" max="16" man="1"/>
    <brk id="104" max="16" man="1"/>
    <brk id="128" max="16" man="1"/>
    <brk id="153" max="16" man="1"/>
    <brk id="178" max="16" man="1"/>
    <brk id="203" max="16" man="1"/>
    <brk id="228" max="16" man="1"/>
    <brk id="378" max="16" man="1"/>
    <brk id="40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223</vt:i4>
      </vt:variant>
    </vt:vector>
  </HeadingPairs>
  <TitlesOfParts>
    <vt:vector size="245" baseType="lpstr">
      <vt:lpstr>現状変更 入力シート</vt:lpstr>
      <vt:lpstr>申請書（現状変更）</vt:lpstr>
      <vt:lpstr>補助金交付申請入力シート</vt:lpstr>
      <vt:lpstr>補助金申請書（当初）様式１</vt:lpstr>
      <vt:lpstr>補助金申請書（変更）</vt:lpstr>
      <vt:lpstr>補助金申請書（完了） </vt:lpstr>
      <vt:lpstr>様式２</vt:lpstr>
      <vt:lpstr>支出内訳総括表</vt:lpstr>
      <vt:lpstr>内訳書</vt:lpstr>
      <vt:lpstr>木材明細(当初修理）</vt:lpstr>
      <vt:lpstr>木材明細(当初修景）</vt:lpstr>
      <vt:lpstr>木材明細(変更修理）</vt:lpstr>
      <vt:lpstr>木材明細(変更修景）</vt:lpstr>
      <vt:lpstr>木材明細(実績修理）</vt:lpstr>
      <vt:lpstr>木材明細(実績修景）</vt:lpstr>
      <vt:lpstr>同意書</vt:lpstr>
      <vt:lpstr>消費税仕入税額控除チェックリスト</vt:lpstr>
      <vt:lpstr>様式７</vt:lpstr>
      <vt:lpstr>事業完了届け</vt:lpstr>
      <vt:lpstr>入札執行調書</vt:lpstr>
      <vt:lpstr>請求書</vt:lpstr>
      <vt:lpstr>data</vt:lpstr>
      <vt:lpstr>'申請書（現状変更）'!_NHO1</vt:lpstr>
      <vt:lpstr>'補助金申請書（完了） '!_NHO1</vt:lpstr>
      <vt:lpstr>'補助金申請書（当初）様式１'!_NHO1</vt:lpstr>
      <vt:lpstr>'補助金申請書（変更）'!_NHO1</vt:lpstr>
      <vt:lpstr>'申請書（現状変更）'!_NHO2</vt:lpstr>
      <vt:lpstr>'補助金申請書（完了） '!_NHO2</vt:lpstr>
      <vt:lpstr>'補助金申請書（当初）様式１'!_NHO2</vt:lpstr>
      <vt:lpstr>'補助金申請書（変更）'!_NHO2</vt:lpstr>
      <vt:lpstr>'申請書（現状変更）'!_NHO3</vt:lpstr>
      <vt:lpstr>'補助金申請書（完了） '!_NHO3</vt:lpstr>
      <vt:lpstr>'補助金申請書（当初）様式１'!_NHO3</vt:lpstr>
      <vt:lpstr>'補助金申請書（変更）'!_NHO3</vt:lpstr>
      <vt:lpstr>'申請書（現状変更）'!_NHO4</vt:lpstr>
      <vt:lpstr>'補助金申請書（完了） '!_NHO4</vt:lpstr>
      <vt:lpstr>'補助金申請書（当初）様式１'!_NHO4</vt:lpstr>
      <vt:lpstr>'補助金申請書（変更）'!_NHO4</vt:lpstr>
      <vt:lpstr>'申請書（現状変更）'!_NHO5</vt:lpstr>
      <vt:lpstr>'補助金申請書（完了） '!_NHO5</vt:lpstr>
      <vt:lpstr>'補助金申請書（当初）様式１'!_NHO5</vt:lpstr>
      <vt:lpstr>'補助金申請書（変更）'!_NHO5</vt:lpstr>
      <vt:lpstr>'申請書（現状変更）'!_NHO6</vt:lpstr>
      <vt:lpstr>'補助金申請書（完了） '!_NHO6</vt:lpstr>
      <vt:lpstr>'補助金申請書（当初）様式１'!_NHO6</vt:lpstr>
      <vt:lpstr>'補助金申請書（変更）'!_NHO6</vt:lpstr>
      <vt:lpstr>'申請書（現状変更）'!DOCNUM</vt:lpstr>
      <vt:lpstr>'補助金申請書（当初）様式１'!DOCNUM</vt:lpstr>
      <vt:lpstr>'申請書（現状変更）'!EXTENTIONNUM</vt:lpstr>
      <vt:lpstr>'補助金申請書（完了） '!EXTENTIONNUM</vt:lpstr>
      <vt:lpstr>'補助金申請書（当初）様式１'!EXTENTIONNUM</vt:lpstr>
      <vt:lpstr>'補助金申請書（変更）'!EXTENTIONNUM</vt:lpstr>
      <vt:lpstr>'申請書（現状変更）'!GOUGISPACE102</vt:lpstr>
      <vt:lpstr>'申請書（現状変更）'!GOUGISPACE103</vt:lpstr>
      <vt:lpstr>'補助金申請書（完了） '!GOUGISPACE103</vt:lpstr>
      <vt:lpstr>'補助金申請書（当初）様式１'!GOUGISPACE103</vt:lpstr>
      <vt:lpstr>'補助金申請書（変更）'!GOUGISPACE103</vt:lpstr>
      <vt:lpstr>'申請書（現状変更）'!GOUGISPACE104</vt:lpstr>
      <vt:lpstr>'補助金申請書（完了） '!GOUGISPACE104</vt:lpstr>
      <vt:lpstr>'補助金申請書（当初）様式１'!GOUGISPACE104</vt:lpstr>
      <vt:lpstr>'補助金申請書（変更）'!GOUGISPACE104</vt:lpstr>
      <vt:lpstr>'申請書（現状変更）'!GOUGISPACE105</vt:lpstr>
      <vt:lpstr>'補助金申請書（完了） '!GOUGISPACE105</vt:lpstr>
      <vt:lpstr>'補助金申請書（当初）様式１'!GOUGISPACE105</vt:lpstr>
      <vt:lpstr>'補助金申請書（変更）'!GOUGISPACE105</vt:lpstr>
      <vt:lpstr>'申請書（現状変更）'!GOUGISPACE106</vt:lpstr>
      <vt:lpstr>'補助金申請書（完了） '!GOUGISPACE106</vt:lpstr>
      <vt:lpstr>'補助金申請書（当初）様式１'!GOUGISPACE106</vt:lpstr>
      <vt:lpstr>'補助金申請書（変更）'!GOUGISPACE106</vt:lpstr>
      <vt:lpstr>'申請書（現状変更）'!GOUGISPACE107</vt:lpstr>
      <vt:lpstr>'補助金申請書（完了） '!GOUGISPACE107</vt:lpstr>
      <vt:lpstr>'補助金申請書（当初）様式１'!GOUGISPACE107</vt:lpstr>
      <vt:lpstr>'補助金申請書（変更）'!GOUGISPACE107</vt:lpstr>
      <vt:lpstr>'申請書（現状変更）'!GOUGISPACE108</vt:lpstr>
      <vt:lpstr>'補助金申請書（完了） '!GOUGISPACE108</vt:lpstr>
      <vt:lpstr>'補助金申請書（当初）様式１'!GOUGISPACE108</vt:lpstr>
      <vt:lpstr>'補助金申請書（変更）'!GOUGISPACE108</vt:lpstr>
      <vt:lpstr>'申請書（現状変更）'!GOUGISPACE109</vt:lpstr>
      <vt:lpstr>'補助金申請書（完了） '!GOUGISPACE109</vt:lpstr>
      <vt:lpstr>'補助金申請書（当初）様式１'!GOUGISPACE109</vt:lpstr>
      <vt:lpstr>'補助金申請書（変更）'!GOUGISPACE109</vt:lpstr>
      <vt:lpstr>'申請書（現状変更）'!GOUGISPACE110</vt:lpstr>
      <vt:lpstr>'補助金申請書（完了） '!GOUGISPACE110</vt:lpstr>
      <vt:lpstr>'補助金申請書（当初）様式１'!GOUGISPACE110</vt:lpstr>
      <vt:lpstr>'補助金申請書（変更）'!GOUGISPACE110</vt:lpstr>
      <vt:lpstr>'申請書（現状変更）'!GOUGISPACE111</vt:lpstr>
      <vt:lpstr>'補助金申請書（完了） '!GOUGISPACE111</vt:lpstr>
      <vt:lpstr>'補助金申請書（当初）様式１'!GOUGISPACE111</vt:lpstr>
      <vt:lpstr>'補助金申請書（変更）'!GOUGISPACE111</vt:lpstr>
      <vt:lpstr>'申請書（現状変更）'!GOUGISPACE112</vt:lpstr>
      <vt:lpstr>'補助金申請書（完了） '!GOUGISPACE112</vt:lpstr>
      <vt:lpstr>'補助金申請書（当初）様式１'!GOUGISPACE112</vt:lpstr>
      <vt:lpstr>'補助金申請書（変更）'!GOUGISPACE112</vt:lpstr>
      <vt:lpstr>'申請書（現状変更）'!GOUGISPACE113</vt:lpstr>
      <vt:lpstr>'補助金申請書（完了） '!GOUGISPACE113</vt:lpstr>
      <vt:lpstr>'補助金申請書（当初）様式１'!GOUGISPACE113</vt:lpstr>
      <vt:lpstr>'補助金申請書（変更）'!GOUGISPACE113</vt:lpstr>
      <vt:lpstr>'申請書（現状変更）'!GOUGISPACE114</vt:lpstr>
      <vt:lpstr>'補助金申請書（完了） '!GOUGISPACE114</vt:lpstr>
      <vt:lpstr>'補助金申請書（当初）様式１'!GOUGISPACE114</vt:lpstr>
      <vt:lpstr>'補助金申請書（変更）'!GOUGISPACE114</vt:lpstr>
      <vt:lpstr>'申請書（現状変更）'!GOUGISPACE115</vt:lpstr>
      <vt:lpstr>'補助金申請書（完了） '!GOUGISPACE115</vt:lpstr>
      <vt:lpstr>'補助金申請書（当初）様式１'!GOUGISPACE115</vt:lpstr>
      <vt:lpstr>'補助金申請書（変更）'!GOUGISPACE115</vt:lpstr>
      <vt:lpstr>'申請書（現状変更）'!GOUGISPACE116</vt:lpstr>
      <vt:lpstr>'補助金申請書（完了） '!GOUGISPACE116</vt:lpstr>
      <vt:lpstr>'補助金申請書（当初）様式１'!GOUGISPACE116</vt:lpstr>
      <vt:lpstr>'補助金申請書（変更）'!GOUGISPACE116</vt:lpstr>
      <vt:lpstr>'申請書（現状変更）'!GOUGISPACE117</vt:lpstr>
      <vt:lpstr>'補助金申請書（完了） '!GOUGISPACE117</vt:lpstr>
      <vt:lpstr>'補助金申請書（当初）様式１'!GOUGISPACE117</vt:lpstr>
      <vt:lpstr>'補助金申請書（変更）'!GOUGISPACE117</vt:lpstr>
      <vt:lpstr>'申請書（現状変更）'!GOUGISPACE118</vt:lpstr>
      <vt:lpstr>'補助金申請書（完了） '!GOUGISPACE118</vt:lpstr>
      <vt:lpstr>'補助金申請書（当初）様式１'!GOUGISPACE118</vt:lpstr>
      <vt:lpstr>'補助金申請書（変更）'!GOUGISPACE118</vt:lpstr>
      <vt:lpstr>'申請書（現状変更）'!GOUGISPACE119</vt:lpstr>
      <vt:lpstr>'補助金申請書（完了） '!GOUGISPACE119</vt:lpstr>
      <vt:lpstr>'補助金申請書（当初）様式１'!GOUGISPACE119</vt:lpstr>
      <vt:lpstr>'補助金申請書（変更）'!GOUGISPACE119</vt:lpstr>
      <vt:lpstr>'申請書（現状変更）'!GOUGISPACE120</vt:lpstr>
      <vt:lpstr>'補助金申請書（完了） '!GOUGISPACE120</vt:lpstr>
      <vt:lpstr>'補助金申請書（当初）様式１'!GOUGISPACE120</vt:lpstr>
      <vt:lpstr>'補助金申請書（変更）'!GOUGISPACE120</vt:lpstr>
      <vt:lpstr>'申請書（現状変更）'!GOUGISPACE121</vt:lpstr>
      <vt:lpstr>'補助金申請書（完了） '!GOUGISPACE121</vt:lpstr>
      <vt:lpstr>'補助金申請書（当初）様式１'!GOUGISPACE121</vt:lpstr>
      <vt:lpstr>'補助金申請書（変更）'!GOUGISPACE121</vt:lpstr>
      <vt:lpstr>'申請書（現状変更）'!GOUGISPACE122</vt:lpstr>
      <vt:lpstr>'補助金申請書（完了） '!GOUGISPACE122</vt:lpstr>
      <vt:lpstr>'補助金申請書（当初）様式１'!GOUGISPACE122</vt:lpstr>
      <vt:lpstr>'補助金申請書（変更）'!GOUGISPACE122</vt:lpstr>
      <vt:lpstr>'申請書（現状変更）'!GOUGISPACE123</vt:lpstr>
      <vt:lpstr>'補助金申請書（完了） '!GOUGISPACE123</vt:lpstr>
      <vt:lpstr>'補助金申請書（当初）様式１'!GOUGISPACE123</vt:lpstr>
      <vt:lpstr>'補助金申請書（変更）'!GOUGISPACE123</vt:lpstr>
      <vt:lpstr>'申請書（現状変更）'!GOUGISPACE201</vt:lpstr>
      <vt:lpstr>'補助金申請書（当初）様式１'!GOUGISPACE201</vt:lpstr>
      <vt:lpstr>'申請書（現状変更）'!GOUGISPACE203</vt:lpstr>
      <vt:lpstr>'申請書（現状変更）'!GOUGISPACE204</vt:lpstr>
      <vt:lpstr>'申請書（現状変更）'!GOUGISPACE205</vt:lpstr>
      <vt:lpstr>'申請書（現状変更）'!GOUGISPACE206</vt:lpstr>
      <vt:lpstr>'補助金申請書（完了） '!GOUGISPACE206</vt:lpstr>
      <vt:lpstr>'補助金申請書（当初）様式１'!GOUGISPACE206</vt:lpstr>
      <vt:lpstr>'補助金申請書（変更）'!GOUGISPACE206</vt:lpstr>
      <vt:lpstr>'申請書（現状変更）'!GOUGISPACE207</vt:lpstr>
      <vt:lpstr>'補助金申請書（完了） '!GOUGISPACE207</vt:lpstr>
      <vt:lpstr>'補助金申請書（当初）様式１'!GOUGISPACE207</vt:lpstr>
      <vt:lpstr>'補助金申請書（変更）'!GOUGISPACE207</vt:lpstr>
      <vt:lpstr>'申請書（現状変更）'!GOUGISPACE208</vt:lpstr>
      <vt:lpstr>'補助金申請書（完了） '!GOUGISPACE208</vt:lpstr>
      <vt:lpstr>'補助金申請書（当初）様式１'!GOUGISPACE208</vt:lpstr>
      <vt:lpstr>'補助金申請書（変更）'!GOUGISPACE208</vt:lpstr>
      <vt:lpstr>'申請書（現状変更）'!GOUGISPACE209</vt:lpstr>
      <vt:lpstr>'補助金申請書（完了） '!GOUGISPACE209</vt:lpstr>
      <vt:lpstr>'補助金申請書（当初）様式１'!GOUGISPACE209</vt:lpstr>
      <vt:lpstr>'補助金申請書（変更）'!GOUGISPACE209</vt:lpstr>
      <vt:lpstr>'申請書（現状変更）'!GOUGISPACE210</vt:lpstr>
      <vt:lpstr>'補助金申請書（完了） '!GOUGISPACE210</vt:lpstr>
      <vt:lpstr>'補助金申請書（当初）様式１'!GOUGISPACE210</vt:lpstr>
      <vt:lpstr>'補助金申請書（変更）'!GOUGISPACE210</vt:lpstr>
      <vt:lpstr>'申請書（現状変更）'!GOUGISPACE211</vt:lpstr>
      <vt:lpstr>'補助金申請書（完了） '!GOUGISPACE211</vt:lpstr>
      <vt:lpstr>'補助金申請書（当初）様式１'!GOUGISPACE211</vt:lpstr>
      <vt:lpstr>'補助金申請書（変更）'!GOUGISPACE211</vt:lpstr>
      <vt:lpstr>'申請書（現状変更）'!GOUGISPACE212</vt:lpstr>
      <vt:lpstr>'補助金申請書（完了） '!GOUGISPACE212</vt:lpstr>
      <vt:lpstr>'補助金申請書（当初）様式１'!GOUGISPACE212</vt:lpstr>
      <vt:lpstr>'補助金申請書（変更）'!GOUGISPACE212</vt:lpstr>
      <vt:lpstr>'申請書（現状変更）'!GOUGISPACE213</vt:lpstr>
      <vt:lpstr>'補助金申請書（完了） '!GOUGISPACE213</vt:lpstr>
      <vt:lpstr>'補助金申請書（当初）様式１'!GOUGISPACE213</vt:lpstr>
      <vt:lpstr>'補助金申請書（変更）'!GOUGISPACE213</vt:lpstr>
      <vt:lpstr>'申請書（現状変更）'!GOUGISPACE214</vt:lpstr>
      <vt:lpstr>'補助金申請書（完了） '!GOUGISPACE214</vt:lpstr>
      <vt:lpstr>'補助金申請書（当初）様式１'!GOUGISPACE214</vt:lpstr>
      <vt:lpstr>'補助金申請書（変更）'!GOUGISPACE214</vt:lpstr>
      <vt:lpstr>'申請書（現状変更）'!GOUGISPACE215</vt:lpstr>
      <vt:lpstr>'補助金申請書（完了） '!GOUGISPACE215</vt:lpstr>
      <vt:lpstr>'補助金申請書（当初）様式１'!GOUGISPACE215</vt:lpstr>
      <vt:lpstr>'補助金申請書（変更）'!GOUGISPACE215</vt:lpstr>
      <vt:lpstr>'申請書（現状変更）'!GOUGISPACE216</vt:lpstr>
      <vt:lpstr>'補助金申請書（完了） '!GOUGISPACE216</vt:lpstr>
      <vt:lpstr>'補助金申請書（当初）様式１'!GOUGISPACE216</vt:lpstr>
      <vt:lpstr>'補助金申請書（変更）'!GOUGISPACE216</vt:lpstr>
      <vt:lpstr>'申請書（現状変更）'!GOUGISPACE217</vt:lpstr>
      <vt:lpstr>'補助金申請書（完了） '!GOUGISPACE217</vt:lpstr>
      <vt:lpstr>'補助金申請書（当初）様式１'!GOUGISPACE217</vt:lpstr>
      <vt:lpstr>'補助金申請書（変更）'!GOUGISPACE217</vt:lpstr>
      <vt:lpstr>'申請書（現状変更）'!GOUGISPACE218</vt:lpstr>
      <vt:lpstr>'補助金申請書（完了） '!GOUGISPACE218</vt:lpstr>
      <vt:lpstr>'補助金申請書（当初）様式１'!GOUGISPACE218</vt:lpstr>
      <vt:lpstr>'補助金申請書（変更）'!GOUGISPACE218</vt:lpstr>
      <vt:lpstr>'申請書（現状変更）'!KIANDATE</vt:lpstr>
      <vt:lpstr>'補助金申請書（変更）'!KIANDATE</vt:lpstr>
      <vt:lpstr>'補助金申請書（当初）様式１'!KIANDIVISI</vt:lpstr>
      <vt:lpstr>'申請書（現状変更）'!KIANMONTH</vt:lpstr>
      <vt:lpstr>'補助金申請書（変更）'!KIANMONTH</vt:lpstr>
      <vt:lpstr>'申請書（現状変更）'!KIANYEAR</vt:lpstr>
      <vt:lpstr>'補助金申請書（変更）'!KIANYEAR</vt:lpstr>
      <vt:lpstr>data!Print_Area</vt:lpstr>
      <vt:lpstr>'現状変更 入力シート'!Print_Area</vt:lpstr>
      <vt:lpstr>支出内訳総括表!Print_Area</vt:lpstr>
      <vt:lpstr>事業完了届け!Print_Area</vt:lpstr>
      <vt:lpstr>消費税仕入税額控除チェックリスト!Print_Area</vt:lpstr>
      <vt:lpstr>'申請書（現状変更）'!Print_Area</vt:lpstr>
      <vt:lpstr>請求書!Print_Area</vt:lpstr>
      <vt:lpstr>内訳書!Print_Area</vt:lpstr>
      <vt:lpstr>入札執行調書!Print_Area</vt:lpstr>
      <vt:lpstr>'補助金申請書（完了） '!Print_Area</vt:lpstr>
      <vt:lpstr>'補助金申請書（当初）様式１'!Print_Area</vt:lpstr>
      <vt:lpstr>'補助金申請書（変更）'!Print_Area</vt:lpstr>
      <vt:lpstr>'木材明細(実績修景）'!Print_Area</vt:lpstr>
      <vt:lpstr>'木材明細(実績修理）'!Print_Area</vt:lpstr>
      <vt:lpstr>'木材明細(当初修景）'!Print_Area</vt:lpstr>
      <vt:lpstr>'木材明細(当初修理）'!Print_Area</vt:lpstr>
      <vt:lpstr>'木材明細(変更修景）'!Print_Area</vt:lpstr>
      <vt:lpstr>'木材明細(変更修理）'!Print_Area</vt:lpstr>
      <vt:lpstr>様式２!Print_Area</vt:lpstr>
      <vt:lpstr>様式７!Print_Area</vt:lpstr>
      <vt:lpstr>内訳書!Print_Titles</vt:lpstr>
      <vt:lpstr>'木材明細(実績修景）'!Print_Titles</vt:lpstr>
      <vt:lpstr>'木材明細(実績修理）'!Print_Titles</vt:lpstr>
      <vt:lpstr>'木材明細(当初修景）'!Print_Titles</vt:lpstr>
      <vt:lpstr>'木材明細(当初修理）'!Print_Titles</vt:lpstr>
      <vt:lpstr>'木材明細(変更修景）'!Print_Titles</vt:lpstr>
      <vt:lpstr>'木材明細(変更修理）'!Print_Titles</vt:lpstr>
      <vt:lpstr>'申請書（現状変更）'!SECRETDOC</vt:lpstr>
      <vt:lpstr>'補助金申請書（当初）様式１'!SECRETDOC</vt:lpstr>
      <vt:lpstr>'申請書（現状変更）'!TITLE</vt:lpstr>
      <vt:lpstr>'補助金申請書（当初）様式１'!TITLE</vt:lpstr>
      <vt:lpstr>現状変更シート</vt:lpstr>
      <vt:lpstr>同意書建物</vt:lpstr>
      <vt:lpstr>消費税仕入税額控除チェックリスト!同意書土地</vt:lpstr>
      <vt:lpstr>同意書土地</vt:lpstr>
      <vt:lpstr>補助金交付申請シート</vt:lpstr>
      <vt:lpstr>補助金変更または完了シート</vt:lpstr>
      <vt:lpstr>豊田市伝統的建造物群保存地区補助金交付申請</vt:lpstr>
      <vt:lpstr>様式第_１号_第２条関係</vt:lpstr>
      <vt:lpstr>様式第_1号_第８条関係</vt:lpstr>
      <vt:lpstr>'補助金申請書（変更）'!様式第_４号_第９条関係</vt:lpstr>
      <vt:lpstr>様式第４号_第４条関係</vt:lpstr>
      <vt:lpstr>様式第５号_第５条関係</vt:lpstr>
      <vt:lpstr>'補助金申請書（完了） '!様式第６号_第１０条関係</vt:lpstr>
    </vt:vector>
  </TitlesOfParts>
  <Company>ise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ise7486</dc:creator>
  <cp:lastModifiedBy>data</cp:lastModifiedBy>
  <cp:lastPrinted>2020-01-30T13:00:14Z</cp:lastPrinted>
  <dcterms:created xsi:type="dcterms:W3CDTF">2004-11-18T12:26:15Z</dcterms:created>
  <dcterms:modified xsi:type="dcterms:W3CDTF">2021-04-06T02:44:06Z</dcterms:modified>
</cp:coreProperties>
</file>