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toyota01\dfsroot\各課共有ﾌｫﾙﾀﾞ\農業振興課共有\2 農村\中山間地域等直接支払制度\★第6期（R7～11）\HP\R7\"/>
    </mc:Choice>
  </mc:AlternateContent>
  <bookViews>
    <workbookView xWindow="-105" yWindow="-105" windowWidth="23250" windowHeight="12570" tabRatio="926"/>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選択肢】" sheetId="91" r:id="rId26"/>
    <sheet name="【活動項目番号表】 " sheetId="90" r:id="rId27"/>
  </sheets>
  <definedNames>
    <definedName name="_xlnm.Print_Area" localSheetId="0">はじめに!$A$1:$H$64</definedName>
    <definedName name="_xlnm.Print_Area" localSheetId="3">参４_申請!$A$1:$F$28</definedName>
    <definedName name="_xlnm.Print_Area" localSheetId="7">別紙１③!$A$1:$O$63</definedName>
    <definedName name="_xlnm.Print_Area" localSheetId="8">別紙１④!$A$1:$Z$280</definedName>
    <definedName name="畑" localSheetId="12">#REF!</definedName>
    <definedName name="畑">プルダウンリスト!$B$3:$B$10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4" l="1"/>
  <c r="AD11" i="80" l="1"/>
  <c r="O45" i="24"/>
  <c r="R47" i="24" l="1"/>
  <c r="P81" i="91"/>
  <c r="P82" i="91"/>
  <c r="P83" i="91"/>
  <c r="P84" i="91"/>
  <c r="P76" i="91"/>
  <c r="P74" i="91"/>
  <c r="P77" i="91"/>
  <c r="P73" i="91"/>
  <c r="P75" i="91"/>
  <c r="P78" i="91"/>
  <c r="P79" i="91"/>
  <c r="P80" i="91"/>
  <c r="K22" i="100" l="1"/>
  <c r="X7" i="100"/>
  <c r="B103" i="54"/>
  <c r="L60" i="54"/>
  <c r="A1" i="54"/>
  <c r="E6" i="94"/>
  <c r="E5" i="94"/>
  <c r="D21" i="24" l="1"/>
  <c r="D3" i="25"/>
  <c r="D19" i="24"/>
  <c r="G13" i="24"/>
  <c r="G10" i="24"/>
  <c r="G7" i="24"/>
  <c r="AA5" i="78"/>
  <c r="L24" i="75"/>
  <c r="G21" i="75"/>
  <c r="G23" i="75" s="1"/>
  <c r="D47" i="74"/>
  <c r="B11" i="73"/>
  <c r="B6" i="72"/>
  <c r="I119" i="54"/>
  <c r="F119" i="54"/>
  <c r="D119" i="54"/>
  <c r="B119" i="54"/>
  <c r="I110" i="54"/>
  <c r="F110" i="54"/>
  <c r="D110" i="54"/>
  <c r="B110" i="54"/>
  <c r="K103" i="54"/>
  <c r="N90" i="54"/>
  <c r="N89" i="54"/>
  <c r="N88" i="54"/>
  <c r="E80" i="54"/>
  <c r="B80" i="54"/>
  <c r="J72" i="54"/>
  <c r="H72" i="54"/>
  <c r="E71" i="54"/>
  <c r="B71" i="54"/>
  <c r="V56" i="54"/>
  <c r="Q56" i="54"/>
  <c r="L56" i="54"/>
  <c r="G56" i="54"/>
  <c r="H33" i="54"/>
  <c r="A33" i="54"/>
  <c r="H3" i="53"/>
  <c r="O46" i="24"/>
  <c r="G6" i="95"/>
  <c r="G5" i="95"/>
  <c r="F107" i="65"/>
  <c r="U18" i="65"/>
  <c r="I18" i="65" s="1"/>
  <c r="J18" i="65" s="1"/>
  <c r="P85" i="91"/>
  <c r="P72" i="91"/>
  <c r="P71" i="91"/>
  <c r="P70" i="91"/>
  <c r="P69" i="91"/>
  <c r="P68" i="91"/>
  <c r="P67" i="91"/>
  <c r="P66" i="91"/>
  <c r="P65" i="91"/>
  <c r="P64" i="91"/>
  <c r="P63" i="91"/>
  <c r="P62" i="91"/>
  <c r="P61" i="91"/>
  <c r="P60" i="91"/>
  <c r="P59" i="91"/>
  <c r="P58" i="91"/>
  <c r="P57" i="91"/>
  <c r="P56" i="91"/>
  <c r="P55" i="91"/>
  <c r="P54" i="91"/>
  <c r="P53" i="91"/>
  <c r="P52" i="91"/>
  <c r="P51" i="91"/>
  <c r="P50" i="91"/>
  <c r="P49" i="91"/>
  <c r="P48" i="91"/>
  <c r="P47" i="91"/>
  <c r="P46" i="91"/>
  <c r="P45" i="91"/>
  <c r="P44" i="91"/>
  <c r="P43" i="91"/>
  <c r="P42" i="91"/>
  <c r="P41" i="91"/>
  <c r="P40" i="91"/>
  <c r="P39" i="91"/>
  <c r="P38" i="91"/>
  <c r="P37" i="91"/>
  <c r="P36" i="91"/>
  <c r="P35" i="91"/>
  <c r="P34" i="91"/>
  <c r="P33" i="91"/>
  <c r="P32" i="91"/>
  <c r="P31" i="91"/>
  <c r="P30" i="91"/>
  <c r="P29" i="91"/>
  <c r="P28" i="91"/>
  <c r="P27" i="91"/>
  <c r="P26" i="91"/>
  <c r="P25" i="91"/>
  <c r="P24" i="91"/>
  <c r="P23" i="91"/>
  <c r="P22" i="91"/>
  <c r="P21" i="91"/>
  <c r="P20" i="91"/>
  <c r="P19" i="91"/>
  <c r="P18" i="91"/>
  <c r="P17" i="91"/>
  <c r="P16" i="91"/>
  <c r="P15" i="91"/>
  <c r="P14" i="91"/>
  <c r="P13" i="91"/>
  <c r="P12" i="91"/>
  <c r="P11" i="91"/>
  <c r="P10" i="91"/>
  <c r="P9" i="91"/>
  <c r="P8" i="91"/>
  <c r="P7" i="91"/>
  <c r="P6" i="91"/>
  <c r="E25" i="75" l="1"/>
  <c r="N110" i="54"/>
  <c r="P110" i="54" s="1"/>
  <c r="N119" i="54"/>
  <c r="P119" i="54" s="1"/>
  <c r="A274" i="54" s="1"/>
  <c r="P72" i="54"/>
  <c r="N80" i="54"/>
  <c r="S80" i="54" s="1"/>
  <c r="P88" i="54"/>
  <c r="S88" i="54" s="1"/>
  <c r="P71" i="54"/>
  <c r="A266" i="54" l="1"/>
  <c r="A270" i="54"/>
  <c r="A262" i="54"/>
  <c r="G6" i="65"/>
  <c r="A248" i="54" l="1"/>
  <c r="D15" i="69" l="1"/>
  <c r="D43" i="69"/>
  <c r="U20" i="65"/>
  <c r="I20" i="65" s="1"/>
  <c r="J20" i="65" s="1"/>
  <c r="U21" i="65"/>
  <c r="I21" i="65" s="1"/>
  <c r="J21" i="65" s="1"/>
  <c r="U22" i="65"/>
  <c r="I22" i="65" s="1"/>
  <c r="J22" i="65" s="1"/>
  <c r="U23" i="65"/>
  <c r="I23" i="65" s="1"/>
  <c r="J23" i="65" s="1"/>
  <c r="U24" i="65"/>
  <c r="I24" i="65" s="1"/>
  <c r="J24" i="65" s="1"/>
  <c r="U25" i="65"/>
  <c r="I25" i="65" s="1"/>
  <c r="J25" i="65" s="1"/>
  <c r="U26" i="65"/>
  <c r="I26" i="65" s="1"/>
  <c r="J26" i="65" s="1"/>
  <c r="U27" i="65"/>
  <c r="I27" i="65" s="1"/>
  <c r="J27" i="65" s="1"/>
  <c r="U28" i="65"/>
  <c r="I28" i="65" s="1"/>
  <c r="J28" i="65" s="1"/>
  <c r="U29" i="65"/>
  <c r="I29" i="65" s="1"/>
  <c r="J29" i="65" s="1"/>
  <c r="U30" i="65"/>
  <c r="I30" i="65" s="1"/>
  <c r="J30" i="65" s="1"/>
  <c r="U31" i="65"/>
  <c r="I31" i="65" s="1"/>
  <c r="J31" i="65" s="1"/>
  <c r="U32" i="65"/>
  <c r="I32" i="65" s="1"/>
  <c r="J32" i="65" s="1"/>
  <c r="U33" i="65"/>
  <c r="I33" i="65" s="1"/>
  <c r="J33" i="65" s="1"/>
  <c r="U34" i="65"/>
  <c r="I34" i="65" s="1"/>
  <c r="J34" i="65" s="1"/>
  <c r="U35" i="65"/>
  <c r="I35" i="65" s="1"/>
  <c r="J35" i="65" s="1"/>
  <c r="U36" i="65"/>
  <c r="I36" i="65" s="1"/>
  <c r="J36" i="65" s="1"/>
  <c r="U37" i="65"/>
  <c r="I37" i="65" s="1"/>
  <c r="J37" i="65" s="1"/>
  <c r="U38" i="65"/>
  <c r="I38" i="65" s="1"/>
  <c r="J38" i="65" s="1"/>
  <c r="U39" i="65"/>
  <c r="I39" i="65" s="1"/>
  <c r="J39" i="65" s="1"/>
  <c r="U40" i="65"/>
  <c r="I40" i="65" s="1"/>
  <c r="J40" i="65" s="1"/>
  <c r="U41" i="65"/>
  <c r="I41" i="65" s="1"/>
  <c r="J41" i="65" s="1"/>
  <c r="U42" i="65"/>
  <c r="I42" i="65" s="1"/>
  <c r="J42" i="65" s="1"/>
  <c r="U43" i="65"/>
  <c r="I43" i="65" s="1"/>
  <c r="J43" i="65" s="1"/>
  <c r="U44" i="65"/>
  <c r="I44" i="65" s="1"/>
  <c r="J44" i="65" s="1"/>
  <c r="U45" i="65"/>
  <c r="I45" i="65" s="1"/>
  <c r="J45" i="65" s="1"/>
  <c r="U46" i="65"/>
  <c r="I46" i="65" s="1"/>
  <c r="J46" i="65" s="1"/>
  <c r="U47" i="65"/>
  <c r="I47" i="65" s="1"/>
  <c r="J47" i="65" s="1"/>
  <c r="U48" i="65"/>
  <c r="I48" i="65" s="1"/>
  <c r="J48" i="65" s="1"/>
  <c r="U49" i="65"/>
  <c r="I49" i="65" s="1"/>
  <c r="J49" i="65" s="1"/>
  <c r="U50" i="65"/>
  <c r="I50" i="65" s="1"/>
  <c r="J50" i="65" s="1"/>
  <c r="U51" i="65"/>
  <c r="I51" i="65" s="1"/>
  <c r="J51" i="65" s="1"/>
  <c r="U52" i="65"/>
  <c r="I52" i="65" s="1"/>
  <c r="J52" i="65" s="1"/>
  <c r="U53" i="65"/>
  <c r="I53" i="65" s="1"/>
  <c r="J53" i="65" s="1"/>
  <c r="U54" i="65"/>
  <c r="I54" i="65" s="1"/>
  <c r="J54" i="65" s="1"/>
  <c r="U55" i="65"/>
  <c r="I55" i="65" s="1"/>
  <c r="J55" i="65" s="1"/>
  <c r="U56" i="65"/>
  <c r="I56" i="65" s="1"/>
  <c r="J56" i="65" s="1"/>
  <c r="U57" i="65"/>
  <c r="I57" i="65" s="1"/>
  <c r="J57" i="65" s="1"/>
  <c r="U58" i="65"/>
  <c r="I58" i="65" s="1"/>
  <c r="J58" i="65" s="1"/>
  <c r="U59" i="65"/>
  <c r="I59" i="65" s="1"/>
  <c r="J59" i="65" s="1"/>
  <c r="U60" i="65"/>
  <c r="I60" i="65" s="1"/>
  <c r="J60" i="65" s="1"/>
  <c r="U61" i="65"/>
  <c r="I61" i="65" s="1"/>
  <c r="J61" i="65" s="1"/>
  <c r="U62" i="65"/>
  <c r="I62" i="65" s="1"/>
  <c r="J62" i="65" s="1"/>
  <c r="U63" i="65"/>
  <c r="I63" i="65" s="1"/>
  <c r="J63" i="65" s="1"/>
  <c r="U64" i="65"/>
  <c r="I64" i="65" s="1"/>
  <c r="J64" i="65" s="1"/>
  <c r="U65" i="65"/>
  <c r="I65" i="65" s="1"/>
  <c r="J65" i="65" s="1"/>
  <c r="U66" i="65"/>
  <c r="I66" i="65" s="1"/>
  <c r="J66" i="65" s="1"/>
  <c r="U67" i="65"/>
  <c r="I67" i="65" s="1"/>
  <c r="J67" i="65" s="1"/>
  <c r="U68" i="65"/>
  <c r="I68" i="65" s="1"/>
  <c r="J68" i="65" s="1"/>
  <c r="U69" i="65"/>
  <c r="I69" i="65" s="1"/>
  <c r="J69" i="65" s="1"/>
  <c r="U70" i="65"/>
  <c r="I70" i="65" s="1"/>
  <c r="J70" i="65" s="1"/>
  <c r="U71" i="65"/>
  <c r="I71" i="65" s="1"/>
  <c r="J71" i="65" s="1"/>
  <c r="U72" i="65"/>
  <c r="I72" i="65" s="1"/>
  <c r="J72" i="65" s="1"/>
  <c r="U73" i="65"/>
  <c r="I73" i="65" s="1"/>
  <c r="J73" i="65" s="1"/>
  <c r="U74" i="65"/>
  <c r="I74" i="65" s="1"/>
  <c r="J74" i="65" s="1"/>
  <c r="U75" i="65"/>
  <c r="I75" i="65" s="1"/>
  <c r="J75" i="65" s="1"/>
  <c r="U76" i="65"/>
  <c r="I76" i="65" s="1"/>
  <c r="J76" i="65" s="1"/>
  <c r="U77" i="65"/>
  <c r="I77" i="65" s="1"/>
  <c r="J77" i="65" s="1"/>
  <c r="U78" i="65"/>
  <c r="I78" i="65" s="1"/>
  <c r="J78" i="65" s="1"/>
  <c r="U79" i="65"/>
  <c r="I79" i="65" s="1"/>
  <c r="J79" i="65" s="1"/>
  <c r="U80" i="65"/>
  <c r="I80" i="65" s="1"/>
  <c r="J80" i="65" s="1"/>
  <c r="U81" i="65"/>
  <c r="I81" i="65" s="1"/>
  <c r="J81" i="65" s="1"/>
  <c r="U82" i="65"/>
  <c r="I82" i="65" s="1"/>
  <c r="J82" i="65" s="1"/>
  <c r="U83" i="65"/>
  <c r="I83" i="65" s="1"/>
  <c r="J83" i="65" s="1"/>
  <c r="U84" i="65"/>
  <c r="I84" i="65" s="1"/>
  <c r="J84" i="65" s="1"/>
  <c r="U85" i="65"/>
  <c r="I85" i="65" s="1"/>
  <c r="J85" i="65" s="1"/>
  <c r="U86" i="65"/>
  <c r="I86" i="65" s="1"/>
  <c r="J86" i="65" s="1"/>
  <c r="U87" i="65"/>
  <c r="I87" i="65" s="1"/>
  <c r="J87" i="65" s="1"/>
  <c r="U88" i="65"/>
  <c r="I88" i="65" s="1"/>
  <c r="J88" i="65" s="1"/>
  <c r="U89" i="65"/>
  <c r="I89" i="65" s="1"/>
  <c r="J89" i="65" s="1"/>
  <c r="U90" i="65"/>
  <c r="I90" i="65" s="1"/>
  <c r="J90" i="65" s="1"/>
  <c r="U91" i="65"/>
  <c r="I91" i="65" s="1"/>
  <c r="J91" i="65" s="1"/>
  <c r="U92" i="65"/>
  <c r="U93" i="65"/>
  <c r="U94" i="65"/>
  <c r="U95" i="65"/>
  <c r="U96" i="65"/>
  <c r="U97" i="65"/>
  <c r="U98" i="65"/>
  <c r="U99" i="65"/>
  <c r="U100" i="65"/>
  <c r="U101" i="65"/>
  <c r="U102" i="65"/>
  <c r="U103" i="65"/>
  <c r="U104" i="65"/>
  <c r="U105" i="65"/>
  <c r="U19" i="65"/>
  <c r="I19" i="65" s="1"/>
  <c r="J19" i="65" s="1"/>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G8" i="65" l="1"/>
  <c r="F3" i="25" l="1"/>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Z22" i="100" l="1"/>
  <c r="M56" i="54"/>
  <c r="N56" i="54" s="1"/>
  <c r="H56" i="54"/>
  <c r="I56" i="54" s="1"/>
  <c r="H59" i="54"/>
  <c r="I59" i="54" s="1"/>
  <c r="R56" i="54"/>
  <c r="S56" i="54" s="1"/>
  <c r="W56" i="54"/>
  <c r="X56" i="54" s="1"/>
  <c r="I105" i="65"/>
  <c r="J105" i="65" s="1"/>
  <c r="I97" i="65"/>
  <c r="J97" i="65" s="1"/>
  <c r="I104" i="65"/>
  <c r="J104"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K48" i="24"/>
  <c r="E63" i="54"/>
  <c r="M48" i="24"/>
  <c r="H48" i="24"/>
  <c r="E48" i="24"/>
  <c r="H57" i="54"/>
  <c r="I57" i="54" s="1"/>
  <c r="W58" i="54"/>
  <c r="X58" i="54" s="1"/>
  <c r="R60" i="54"/>
  <c r="S60" i="54" s="1"/>
  <c r="M60" i="54"/>
  <c r="N60" i="54" s="1"/>
  <c r="H58" i="54"/>
  <c r="I58" i="54" s="1"/>
  <c r="W57" i="54"/>
  <c r="X57" i="54" s="1"/>
  <c r="R59" i="54"/>
  <c r="S59" i="54" s="1"/>
  <c r="M59" i="54"/>
  <c r="N59" i="54" s="1"/>
  <c r="H61" i="54"/>
  <c r="I61" i="54" s="1"/>
  <c r="W60" i="54"/>
  <c r="X60" i="54" s="1"/>
  <c r="R58" i="54"/>
  <c r="S58" i="54" s="1"/>
  <c r="R62" i="54"/>
  <c r="S62" i="54" s="1"/>
  <c r="M58" i="54"/>
  <c r="N58" i="54" s="1"/>
  <c r="H60" i="54"/>
  <c r="I60" i="54" s="1"/>
  <c r="W59" i="54"/>
  <c r="X59" i="54" s="1"/>
  <c r="R57" i="54"/>
  <c r="S57" i="54" s="1"/>
  <c r="R61" i="54"/>
  <c r="S61" i="54" s="1"/>
  <c r="M57" i="54"/>
  <c r="N57" i="54" s="1"/>
  <c r="M61" i="54"/>
  <c r="N61" i="54" s="1"/>
  <c r="O63" i="54"/>
  <c r="J47" i="24" s="1"/>
  <c r="T63" i="54"/>
  <c r="L47" i="24" s="1"/>
  <c r="J63" i="54"/>
  <c r="G47" i="24" s="1"/>
  <c r="N33" i="54"/>
  <c r="I63" i="54" l="1"/>
  <c r="D47" i="24"/>
  <c r="C63" i="54"/>
  <c r="S63" i="54"/>
  <c r="N63" i="54"/>
  <c r="X63" i="54"/>
  <c r="U240" i="54" l="1"/>
  <c r="O47" i="24"/>
  <c r="F11" i="73"/>
  <c r="F15" i="73" s="1"/>
  <c r="F11" i="74"/>
  <c r="F15" i="74" s="1"/>
  <c r="J38" i="24"/>
  <c r="B64" i="24" l="1"/>
  <c r="H3" i="25"/>
  <c r="S47" i="24" l="1"/>
</calcChain>
</file>

<file path=xl/sharedStrings.xml><?xml version="1.0" encoding="utf-8"?>
<sst xmlns="http://schemas.openxmlformats.org/spreadsheetml/2006/main" count="2658" uniqueCount="1475">
  <si>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</si>
  <si>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</si>
  <si>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</si>
  <si>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</si>
  <si>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</si>
  <si>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</si>
  <si>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</si>
  <si>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</si>
  <si>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</si>
  <si>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</si>
  <si>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</si>
  <si>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</si>
  <si>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</si>
  <si>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</si>
  <si>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</si>
  <si>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</si>
  <si>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</si>
  <si>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</si>
  <si>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</si>
  <si>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</si>
  <si>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</si>
  <si>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</si>
  <si>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</si>
  <si>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</si>
  <si>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</si>
  <si>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</si>
  <si>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</si>
  <si>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</si>
  <si>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</si>
  <si>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</si>
  <si>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</si>
  <si>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</si>
  <si>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</si>
  <si>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</si>
  <si>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</si>
  <si>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</si>
  <si>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</si>
  <si>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</si>
  <si>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</si>
  <si>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</si>
  <si>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</si>
  <si>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</si>
  <si>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</si>
  <si>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</si>
  <si>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</si>
  <si>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</si>
  <si>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</si>
  <si>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</si>
  <si>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</si>
  <si>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</si>
  <si>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</si>
  <si>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</si>
  <si>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</si>
  <si>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</si>
  <si>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</si>
  <si>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</si>
  <si>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</si>
  <si>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</si>
  <si>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</si>
  <si>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</si>
  <si>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</si>
  <si>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</si>
  <si>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</si>
  <si>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</si>
  <si>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</si>
  <si>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</si>
  <si>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</si>
  <si>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</si>
  <si>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</si>
  <si>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</si>
  <si>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</si>
  <si>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</si>
  <si>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</si>
  <si>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</si>
  <si>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</si>
  <si>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</si>
  <si>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</si>
  <si>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</si>
  <si>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</si>
  <si>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</si>
  <si>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</si>
  <si>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</si>
  <si>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</si>
  <si>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</si>
  <si>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</si>
  <si>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</si>
  <si>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</si>
  <si>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</si>
  <si>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</si>
  <si>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</si>
  <si>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</si>
  <si>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</si>
  <si>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</si>
  <si>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</si>
  <si>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</si>
  <si>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</si>
  <si>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</si>
  <si>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</si>
  <si>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</si>
  <si>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</si>
  <si>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</si>
  <si>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</si>
  <si>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</si>
  <si>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</si>
  <si>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</si>
  <si>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</si>
  <si>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</si>
  <si>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</si>
  <si>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</si>
  <si>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</si>
  <si>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</si>
  <si>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</si>
  <si>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</si>
  <si>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</si>
  <si>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</si>
  <si>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</si>
  <si>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</si>
  <si>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</si>
  <si>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</si>
  <si>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</si>
  <si>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</si>
  <si>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</si>
  <si>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</si>
  <si>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</si>
  <si>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</si>
  <si>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</si>
  <si>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</si>
  <si>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</si>
  <si>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</si>
  <si>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</si>
  <si>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</si>
  <si>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</si>
  <si>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</si>
  <si>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</si>
  <si>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</si>
  <si>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</si>
  <si>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</si>
  <si>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</si>
  <si>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</si>
  <si>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</si>
  <si>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</si>
  <si>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</si>
  <si>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</si>
  <si>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</si>
  <si>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</si>
  <si>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</si>
  <si>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</si>
  <si>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</si>
  <si>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</si>
  <si>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</si>
  <si>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</si>
  <si>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</si>
  <si>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</si>
  <si>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</si>
  <si>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</si>
  <si>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</si>
  <si>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</si>
  <si>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</si>
  <si>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</si>
  <si>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</si>
  <si>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</si>
  <si>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</si>
  <si>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</si>
  <si>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</si>
  <si>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</si>
  <si>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</si>
  <si>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</si>
  <si>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</si>
  <si>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</si>
  <si>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</si>
  <si>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</si>
  <si>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</si>
  <si>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</si>
  <si>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</si>
  <si>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</si>
  <si>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</si>
  <si>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</si>
  <si>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</si>
  <si>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</si>
  <si>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</si>
  <si>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</si>
  <si>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</si>
  <si>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</si>
  <si>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</si>
  <si>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</si>
  <si>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</si>
  <si>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</si>
  <si>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</si>
  <si>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</si>
  <si>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</si>
  <si>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</si>
  <si>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</si>
  <si>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</si>
  <si>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</si>
  <si>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</si>
  <si>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</si>
  <si>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</si>
  <si>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</si>
  <si>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</si>
  <si>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</si>
  <si>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</si>
  <si>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</si>
  <si>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</si>
  <si>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</si>
  <si>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</si>
  <si>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</si>
  <si>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</si>
  <si>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</si>
  <si>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</si>
  <si>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</si>
  <si>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</si>
  <si>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</si>
  <si>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</si>
  <si>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</si>
  <si>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</si>
  <si>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</si>
  <si>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</si>
  <si>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</si>
  <si>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</si>
  <si>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</si>
  <si>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</si>
  <si>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</si>
  <si>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</si>
  <si>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</si>
  <si>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</si>
  <si>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</si>
  <si>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</si>
  <si>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</si>
  <si>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</si>
  <si>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</si>
  <si>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</si>
  <si>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</si>
  <si>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</si>
  <si>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</si>
  <si>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</si>
  <si>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</si>
  <si>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</si>
  <si>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</si>
  <si>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</si>
  <si>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</si>
  <si>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</si>
  <si>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</si>
  <si>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</si>
  <si>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</si>
  <si>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</si>
  <si>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</si>
  <si>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</si>
  <si>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</si>
  <si>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</si>
  <si>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</si>
  <si>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</si>
  <si>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</si>
  <si>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</si>
  <si>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</si>
  <si>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</si>
  <si>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</si>
  <si>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</si>
  <si>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</si>
  <si>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</si>
  <si>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</si>
  <si>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</si>
  <si>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</si>
  <si>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</si>
  <si>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</si>
  <si>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</si>
  <si>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</si>
  <si>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</si>
  <si>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</si>
  <si>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</si>
  <si>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</si>
  <si>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</si>
  <si>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</si>
  <si>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</si>
  <si>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</si>
  <si>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</si>
  <si>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</si>
  <si>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</si>
  <si>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</si>
  <si>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</si>
  <si>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</si>
  <si>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</si>
  <si>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</si>
  <si>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</si>
  <si>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</si>
  <si>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</si>
  <si>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</si>
  <si>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</si>
  <si>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</si>
  <si>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</si>
  <si>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</si>
  <si>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</si>
  <si>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</si>
  <si>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</si>
  <si>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</si>
  <si>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</si>
  <si>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</si>
  <si>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</si>
  <si>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</si>
  <si>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</si>
  <si>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</si>
  <si>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</si>
  <si>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</si>
  <si>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</si>
  <si>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</si>
  <si>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</si>
  <si>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</si>
  <si>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</si>
  <si>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</si>
  <si>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</si>
  <si>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</si>
  <si>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</si>
  <si>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</si>
  <si>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</si>
  <si>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</si>
  <si>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</si>
  <si>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</si>
  <si>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</si>
  <si>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</si>
  <si>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</si>
  <si>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</si>
  <si>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</si>
  <si>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</si>
  <si>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</si>
  <si>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</si>
  <si>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</si>
  <si>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</si>
  <si>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</si>
  <si>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</si>
  <si>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</si>
  <si>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</si>
  <si>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</si>
  <si>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</si>
  <si>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</si>
  <si>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</si>
  <si>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</si>
  <si>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</si>
  <si>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</si>
  <si>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</si>
  <si>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</si>
  <si>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</si>
  <si>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</si>
  <si>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</si>
  <si>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</si>
  <si>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</si>
  <si>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</si>
  <si>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</si>
  <si>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</si>
  <si>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</si>
  <si>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</si>
  <si>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</si>
  <si>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</si>
  <si>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</si>
  <si>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</si>
  <si>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</si>
  <si>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</si>
  <si>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</si>
  <si>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</si>
  <si>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</si>
  <si>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その他</t>
    <rPh sb="2" eb="3">
      <t>タ</t>
    </rPh>
    <phoneticPr fontId="3"/>
  </si>
  <si>
    <t>その他</t>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</si>
  <si>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</si>
  <si>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</si>
  <si>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</si>
  <si>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t>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</si>
  <si>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</si>
  <si>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</si>
  <si>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</si>
  <si>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</si>
  <si>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</si>
  <si>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</si>
  <si>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</si>
  <si>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</si>
  <si>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</si>
  <si>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</si>
  <si>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</si>
  <si>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</si>
  <si>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</si>
  <si>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</si>
  <si>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</si>
  <si>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</si>
  <si>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</si>
  <si>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</si>
  <si>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</si>
  <si>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</si>
  <si>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</si>
  <si>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</si>
  <si>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</si>
  <si>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</si>
  <si>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</si>
  <si>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</si>
  <si>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</si>
  <si>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</si>
  <si>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</si>
  <si>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</si>
  <si>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</si>
  <si>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</si>
  <si>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</si>
  <si>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</si>
  <si>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</si>
  <si>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</si>
  <si>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</si>
  <si>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</si>
  <si>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</si>
  <si>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</si>
  <si>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</si>
  <si>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</si>
  <si>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</si>
  <si>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</si>
  <si>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</si>
  <si>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</si>
  <si>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</si>
  <si>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</si>
  <si>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</si>
  <si>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</si>
  <si>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</si>
  <si>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</si>
  <si>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</si>
  <si>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</si>
  <si>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</si>
  <si>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</si>
  <si>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</si>
  <si>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</si>
  <si>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</si>
  <si>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</si>
  <si>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</si>
  <si>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</si>
  <si>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</si>
  <si>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</si>
  <si>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</si>
  <si>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</si>
  <si>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</si>
  <si>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</si>
  <si>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</si>
  <si>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</si>
  <si>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</si>
  <si>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</si>
  <si>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</si>
  <si>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</si>
  <si>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</si>
  <si>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</si>
  <si>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1"/>
  </si>
  <si>
    <t>取組</t>
    <rPh sb="0" eb="2">
      <t>トリクミ</t>
    </rPh>
    <phoneticPr fontId="81"/>
  </si>
  <si>
    <t>対象協定</t>
    <rPh sb="0" eb="4">
      <t>タイショウキョウテイ</t>
    </rPh>
    <phoneticPr fontId="81"/>
  </si>
  <si>
    <t>要記載項目</t>
    <rPh sb="0" eb="3">
      <t>ヨウキサイ</t>
    </rPh>
    <rPh sb="3" eb="5">
      <t>コウモク</t>
    </rPh>
    <phoneticPr fontId="81"/>
  </si>
  <si>
    <r>
      <t>①ネットワーク化</t>
    </r>
    <r>
      <rPr>
        <vertAlign val="superscript"/>
        <sz val="11"/>
        <rFont val="ＭＳ 明朝"/>
        <family val="1"/>
        <charset val="128"/>
      </rPr>
      <t>注２）</t>
    </r>
    <rPh sb="7" eb="8">
      <t>カ</t>
    </rPh>
    <rPh sb="8" eb="9">
      <t>チュウ</t>
    </rPh>
    <phoneticPr fontId="81"/>
  </si>
  <si>
    <t>新たにネットワーク化を行い10ha以上のネットワークを形成する集落協定</t>
    <phoneticPr fontId="81"/>
  </si>
  <si>
    <t>２－１～２－７</t>
    <phoneticPr fontId="81"/>
  </si>
  <si>
    <t>新たにネットワーク化を行う予定はないが、既に10ha以上のネットワークを形成しており、体制の維持、向上を図ろうとする集落協定</t>
    <phoneticPr fontId="81"/>
  </si>
  <si>
    <r>
      <t>②統合</t>
    </r>
    <r>
      <rPr>
        <vertAlign val="superscript"/>
        <sz val="11"/>
        <rFont val="ＭＳ 明朝"/>
        <family val="1"/>
        <charset val="128"/>
      </rPr>
      <t>注３）</t>
    </r>
    <rPh sb="1" eb="3">
      <t>トウゴウ</t>
    </rPh>
    <rPh sb="3" eb="4">
      <t>チュウ</t>
    </rPh>
    <phoneticPr fontId="81"/>
  </si>
  <si>
    <t>新たに統合を行い10ha以上の集落協定を形成する集落協定</t>
    <phoneticPr fontId="81"/>
  </si>
  <si>
    <t>３－１～３－５</t>
    <phoneticPr fontId="81"/>
  </si>
  <si>
    <t>新たに統合を行う予定はないが、既に10ha以上の集落協定となっており、体制の維持、向上を図ろうとする集落協定</t>
    <phoneticPr fontId="81"/>
  </si>
  <si>
    <t>３－２、
３－６、３－７</t>
    <phoneticPr fontId="8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</si>
  <si>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1"/>
  </si>
  <si>
    <t>１組織以上の農業者団体以外の組織又は構成員の10%以上の非農業者が活動に参画する集落協定</t>
    <phoneticPr fontId="81"/>
  </si>
  <si>
    <t>４－１～４－３</t>
    <phoneticPr fontId="8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</si>
  <si>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</si>
  <si>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</si>
  <si>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</si>
  <si>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</si>
  <si>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1"/>
  </si>
  <si>
    <t>第１回変更</t>
    <rPh sb="0" eb="1">
      <t>ダイ</t>
    </rPh>
    <rPh sb="2" eb="3">
      <t>カイ</t>
    </rPh>
    <rPh sb="3" eb="5">
      <t>ヘンコウ</t>
    </rPh>
    <phoneticPr fontId="81"/>
  </si>
  <si>
    <t>第２回変更</t>
    <rPh sb="0" eb="1">
      <t>ダイ</t>
    </rPh>
    <rPh sb="2" eb="3">
      <t>カイ</t>
    </rPh>
    <rPh sb="3" eb="5">
      <t>ヘンコウ</t>
    </rPh>
    <phoneticPr fontId="81"/>
  </si>
  <si>
    <t>第３回変更</t>
    <rPh sb="0" eb="1">
      <t>ダイ</t>
    </rPh>
    <rPh sb="2" eb="3">
      <t>カイ</t>
    </rPh>
    <rPh sb="3" eb="5">
      <t>ヘンコウ</t>
    </rPh>
    <phoneticPr fontId="8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</si>
  <si>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</si>
  <si>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</si>
  <si>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</si>
  <si>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</si>
  <si>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1"/>
  </si>
  <si>
    <t>協定面積</t>
    <rPh sb="0" eb="4">
      <t>キョウテイメンセキ</t>
    </rPh>
    <phoneticPr fontId="81"/>
  </si>
  <si>
    <t>地域計画</t>
    <rPh sb="0" eb="4">
      <t>チイキケイカク</t>
    </rPh>
    <phoneticPr fontId="81"/>
  </si>
  <si>
    <t>現在の連携状況</t>
    <rPh sb="0" eb="2">
      <t>ゲンザイ</t>
    </rPh>
    <rPh sb="3" eb="7">
      <t>レンケイジョウキョウ</t>
    </rPh>
    <phoneticPr fontId="81"/>
  </si>
  <si>
    <t>自協定が存する計画区域内</t>
    <rPh sb="0" eb="3">
      <t>ジキョウテイ</t>
    </rPh>
    <rPh sb="4" eb="5">
      <t>ゾン</t>
    </rPh>
    <rPh sb="7" eb="12">
      <t>ケイカククイキナイ</t>
    </rPh>
    <phoneticPr fontId="81"/>
  </si>
  <si>
    <t>別の計画区域内</t>
    <rPh sb="0" eb="1">
      <t>ベツ</t>
    </rPh>
    <rPh sb="2" eb="7">
      <t>ケイカククイキナイ</t>
    </rPh>
    <phoneticPr fontId="81"/>
  </si>
  <si>
    <t>連携済</t>
    <rPh sb="0" eb="3">
      <t>レンケイズ</t>
    </rPh>
    <phoneticPr fontId="81"/>
  </si>
  <si>
    <t>今後連携</t>
    <rPh sb="0" eb="4">
      <t>コンゴレンケイ</t>
    </rPh>
    <phoneticPr fontId="81"/>
  </si>
  <si>
    <t>（自協定）</t>
  </si>
  <si>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</si>
  <si>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</si>
  <si>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</si>
  <si>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1"/>
  </si>
  <si>
    <t>①リーダーの人材不足</t>
    <rPh sb="6" eb="10">
      <t>ジンザイブソク</t>
    </rPh>
    <phoneticPr fontId="81"/>
  </si>
  <si>
    <t>⑤農作業機械や施設の不足</t>
    <rPh sb="1" eb="6">
      <t>ノウサギョウキカイ</t>
    </rPh>
    <rPh sb="7" eb="9">
      <t>シセツ</t>
    </rPh>
    <rPh sb="10" eb="12">
      <t>フソク</t>
    </rPh>
    <phoneticPr fontId="81"/>
  </si>
  <si>
    <t>②事務担当者の人材不足</t>
    <rPh sb="1" eb="6">
      <t>ジムタントウシャ</t>
    </rPh>
    <rPh sb="7" eb="11">
      <t>ジンザイブソク</t>
    </rPh>
    <phoneticPr fontId="81"/>
  </si>
  <si>
    <t>⑥知見や技術の不足</t>
    <rPh sb="1" eb="3">
      <t>チケン</t>
    </rPh>
    <rPh sb="4" eb="6">
      <t>ギジュツ</t>
    </rPh>
    <rPh sb="7" eb="9">
      <t>フソク</t>
    </rPh>
    <phoneticPr fontId="81"/>
  </si>
  <si>
    <t>③共同取組活動参加者の附則</t>
    <rPh sb="1" eb="3">
      <t>キョウドウ</t>
    </rPh>
    <rPh sb="3" eb="7">
      <t>トリクミカツドウ</t>
    </rPh>
    <rPh sb="7" eb="10">
      <t>サンカシャ</t>
    </rPh>
    <rPh sb="11" eb="13">
      <t>フソク</t>
    </rPh>
    <phoneticPr fontId="81"/>
  </si>
  <si>
    <t>④農業の担い手の人材不足</t>
    <rPh sb="1" eb="3">
      <t>ノウギョウ</t>
    </rPh>
    <rPh sb="4" eb="5">
      <t>ニナ</t>
    </rPh>
    <rPh sb="6" eb="7">
      <t>テ</t>
    </rPh>
    <rPh sb="8" eb="12">
      <t>ジンザイブソク</t>
    </rPh>
    <phoneticPr fontId="8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</si>
  <si>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</si>
  <si>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</si>
  <si>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</si>
  <si>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1"/>
  </si>
  <si>
    <t>⑥農業の担い手育成</t>
    <rPh sb="1" eb="3">
      <t>ノウギョウ</t>
    </rPh>
    <rPh sb="4" eb="5">
      <t>ニナ</t>
    </rPh>
    <rPh sb="6" eb="7">
      <t>テ</t>
    </rPh>
    <rPh sb="7" eb="9">
      <t>イクセイ</t>
    </rPh>
    <phoneticPr fontId="81"/>
  </si>
  <si>
    <t>⑦地場農産物の加工・販売</t>
    <rPh sb="1" eb="3">
      <t>ジバ</t>
    </rPh>
    <rPh sb="3" eb="6">
      <t>ノウサンブツ</t>
    </rPh>
    <rPh sb="7" eb="9">
      <t>カコウ</t>
    </rPh>
    <rPh sb="10" eb="12">
      <t>ハンバイ</t>
    </rPh>
    <phoneticPr fontId="8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</si>
  <si>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1"/>
  </si>
  <si>
    <t>⑧鳥獣害対策</t>
    <rPh sb="1" eb="6">
      <t>チョウジュウガイタイサク</t>
    </rPh>
    <phoneticPr fontId="81"/>
  </si>
  <si>
    <t>③水路・農道等の維持管理</t>
    <rPh sb="1" eb="3">
      <t>スイロ</t>
    </rPh>
    <rPh sb="4" eb="6">
      <t>ノウドウ</t>
    </rPh>
    <rPh sb="6" eb="7">
      <t>トウ</t>
    </rPh>
    <rPh sb="8" eb="10">
      <t>イジ</t>
    </rPh>
    <rPh sb="10" eb="12">
      <t>カンリ</t>
    </rPh>
    <phoneticPr fontId="81"/>
  </si>
  <si>
    <t>⑨多面的機能を増進する活動</t>
    <rPh sb="1" eb="6">
      <t>タメンテキキノウ</t>
    </rPh>
    <rPh sb="7" eb="9">
      <t>ゾウシン</t>
    </rPh>
    <rPh sb="11" eb="13">
      <t>カツドウ</t>
    </rPh>
    <phoneticPr fontId="81"/>
  </si>
  <si>
    <t>④機械・施設の共同利用</t>
    <rPh sb="1" eb="3">
      <t>キカイ</t>
    </rPh>
    <rPh sb="4" eb="6">
      <t>シセツ</t>
    </rPh>
    <rPh sb="7" eb="9">
      <t>キョウドウ</t>
    </rPh>
    <rPh sb="9" eb="11">
      <t>リヨウ</t>
    </rPh>
    <phoneticPr fontId="81"/>
  </si>
  <si>
    <t>⑤農作業の共同化</t>
    <rPh sb="1" eb="4">
      <t>ノウサギョウ</t>
    </rPh>
    <rPh sb="5" eb="8">
      <t>キョウドウカ</t>
    </rPh>
    <phoneticPr fontId="81"/>
  </si>
  <si>
    <t>２－５．連携方法</t>
    <rPh sb="4" eb="8">
      <t>レンケイホウホウ</t>
    </rPh>
    <phoneticPr fontId="3"/>
  </si>
  <si>
    <t>連携方法</t>
    <rPh sb="0" eb="4">
      <t>レンケイホウホウ</t>
    </rPh>
    <phoneticPr fontId="81"/>
  </si>
  <si>
    <r>
      <t>①協議会型</t>
    </r>
    <r>
      <rPr>
        <vertAlign val="superscript"/>
        <sz val="11"/>
        <rFont val="ＭＳ 明朝"/>
        <family val="1"/>
        <charset val="128"/>
      </rPr>
      <t>注１）</t>
    </r>
    <rPh sb="1" eb="4">
      <t>キョウギカイ</t>
    </rPh>
    <rPh sb="4" eb="5">
      <t>ガタ</t>
    </rPh>
    <rPh sb="5" eb="6">
      <t>チュウ</t>
    </rPh>
    <phoneticPr fontId="81"/>
  </si>
  <si>
    <r>
      <t>③共同委託型</t>
    </r>
    <r>
      <rPr>
        <vertAlign val="superscript"/>
        <sz val="11"/>
        <rFont val="ＭＳ 明朝"/>
        <family val="1"/>
        <charset val="128"/>
      </rPr>
      <t>注３）</t>
    </r>
    <rPh sb="1" eb="5">
      <t>キョウドウイタク</t>
    </rPh>
    <rPh sb="5" eb="6">
      <t>ガタ</t>
    </rPh>
    <rPh sb="6" eb="7">
      <t>チュウ</t>
    </rPh>
    <phoneticPr fontId="81"/>
  </si>
  <si>
    <r>
      <t>②活動連携型</t>
    </r>
    <r>
      <rPr>
        <vertAlign val="superscript"/>
        <sz val="11"/>
        <rFont val="ＭＳ 明朝"/>
        <family val="1"/>
        <charset val="128"/>
      </rPr>
      <t>注２）</t>
    </r>
    <rPh sb="1" eb="3">
      <t>カツドウ</t>
    </rPh>
    <rPh sb="3" eb="5">
      <t>レンケイ</t>
    </rPh>
    <rPh sb="5" eb="6">
      <t>ガタ</t>
    </rPh>
    <rPh sb="6" eb="7">
      <t>チュウ</t>
    </rPh>
    <phoneticPr fontId="8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</si>
  <si>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</si>
  <si>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</si>
  <si>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1"/>
  </si>
  <si>
    <t>R6以前</t>
    <rPh sb="2" eb="4">
      <t>イゼン</t>
    </rPh>
    <phoneticPr fontId="81"/>
  </si>
  <si>
    <t>R7</t>
    <phoneticPr fontId="81"/>
  </si>
  <si>
    <t>R8</t>
    <phoneticPr fontId="81"/>
  </si>
  <si>
    <t>R9</t>
    <phoneticPr fontId="81"/>
  </si>
  <si>
    <t>R10</t>
    <phoneticPr fontId="81"/>
  </si>
  <si>
    <t>R11</t>
    <phoneticPr fontId="81"/>
  </si>
  <si>
    <t>R12以降</t>
    <rPh sb="3" eb="5">
      <t>イコウ</t>
    </rPh>
    <phoneticPr fontId="81"/>
  </si>
  <si>
    <t>ネットワーク化に向けた話合い（協定内）</t>
    <rPh sb="6" eb="7">
      <t>カ</t>
    </rPh>
    <rPh sb="8" eb="9">
      <t>ム</t>
    </rPh>
    <rPh sb="11" eb="13">
      <t>ハナシア</t>
    </rPh>
    <rPh sb="15" eb="18">
      <t>キョウテイナイ</t>
    </rPh>
    <phoneticPr fontId="81"/>
  </si>
  <si>
    <t>ネットワーク化に向けた話合い（協定間）</t>
    <rPh sb="6" eb="7">
      <t>カ</t>
    </rPh>
    <rPh sb="8" eb="9">
      <t>ム</t>
    </rPh>
    <rPh sb="11" eb="13">
      <t>ハナシア</t>
    </rPh>
    <rPh sb="15" eb="17">
      <t>キョウテイ</t>
    </rPh>
    <rPh sb="17" eb="18">
      <t>アイダ</t>
    </rPh>
    <phoneticPr fontId="8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</si>
  <si>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1"/>
  </si>
  <si>
    <t>協議会等の設置（協議会型の場合）</t>
    <rPh sb="0" eb="3">
      <t>キョウギカイ</t>
    </rPh>
    <rPh sb="3" eb="4">
      <t>トウ</t>
    </rPh>
    <rPh sb="5" eb="7">
      <t>セッチ</t>
    </rPh>
    <rPh sb="8" eb="12">
      <t>キョウギカイガタ</t>
    </rPh>
    <rPh sb="13" eb="15">
      <t>バアイ</t>
    </rPh>
    <phoneticPr fontId="81"/>
  </si>
  <si>
    <t>ネットワーク化加算の適用（加算措置を利用する場合）</t>
    <rPh sb="6" eb="7">
      <t>カ</t>
    </rPh>
    <rPh sb="7" eb="9">
      <t>カサン</t>
    </rPh>
    <rPh sb="10" eb="12">
      <t>テキヨウ</t>
    </rPh>
    <rPh sb="13" eb="17">
      <t>カサンソチ</t>
    </rPh>
    <rPh sb="18" eb="20">
      <t>リヨウ</t>
    </rPh>
    <rPh sb="22" eb="24">
      <t>バアイ</t>
    </rPh>
    <phoneticPr fontId="8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</si>
  <si>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</si>
  <si>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</si>
  <si>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</si>
  <si>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1"/>
  </si>
  <si>
    <t>③時期は未定だが将来的に統合を検討する</t>
    <rPh sb="1" eb="3">
      <t>ジキ</t>
    </rPh>
    <rPh sb="4" eb="6">
      <t>ミテイ</t>
    </rPh>
    <rPh sb="8" eb="11">
      <t>ショウライテキ</t>
    </rPh>
    <rPh sb="12" eb="14">
      <t>トウゴウ</t>
    </rPh>
    <rPh sb="15" eb="17">
      <t>ケントウ</t>
    </rPh>
    <phoneticPr fontId="81"/>
  </si>
  <si>
    <t>④未定</t>
    <rPh sb="1" eb="3">
      <t>ミテイ</t>
    </rPh>
    <phoneticPr fontId="81"/>
  </si>
  <si>
    <t>⑤統合は必要ないと考えている</t>
    <rPh sb="1" eb="3">
      <t>トウゴウ</t>
    </rPh>
    <rPh sb="4" eb="6">
      <t>ヒツヨウ</t>
    </rPh>
    <rPh sb="9" eb="10">
      <t>カンガ</t>
    </rPh>
    <phoneticPr fontId="8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</si>
  <si>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</si>
  <si>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</si>
  <si>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</si>
  <si>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</si>
  <si>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</si>
  <si>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</si>
  <si>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1"/>
  </si>
  <si>
    <t>３－４．統合により体制を強化したい活動</t>
    <rPh sb="4" eb="6">
      <t>トウゴウ</t>
    </rPh>
    <rPh sb="9" eb="11">
      <t>タイセイ</t>
    </rPh>
    <rPh sb="12" eb="14">
      <t>キョウカ</t>
    </rPh>
    <rPh sb="17" eb="19">
      <t>カツドウ</t>
    </rPh>
    <phoneticPr fontId="3"/>
  </si>
  <si>
    <t>体制を強化したい活動</t>
    <phoneticPr fontId="81"/>
  </si>
  <si>
    <t>①リーダー等の人材確保</t>
    <rPh sb="5" eb="6">
      <t>トウ</t>
    </rPh>
    <rPh sb="7" eb="9">
      <t>ジンザイ</t>
    </rPh>
    <rPh sb="9" eb="11">
      <t>カクホ</t>
    </rPh>
    <phoneticPr fontId="81"/>
  </si>
  <si>
    <t>⑦農業の担い手育成</t>
    <rPh sb="1" eb="3">
      <t>ノウギョウ</t>
    </rPh>
    <rPh sb="4" eb="5">
      <t>ニナ</t>
    </rPh>
    <rPh sb="6" eb="7">
      <t>テ</t>
    </rPh>
    <rPh sb="7" eb="9">
      <t>イクセイ</t>
    </rPh>
    <phoneticPr fontId="81"/>
  </si>
  <si>
    <t>②事務局機能の強化</t>
    <rPh sb="1" eb="4">
      <t>ジムキョク</t>
    </rPh>
    <rPh sb="4" eb="6">
      <t>キノウ</t>
    </rPh>
    <rPh sb="7" eb="9">
      <t>キョウカ</t>
    </rPh>
    <phoneticPr fontId="81"/>
  </si>
  <si>
    <t>⑧地場農産物の加工・販売</t>
    <rPh sb="1" eb="3">
      <t>ジバ</t>
    </rPh>
    <rPh sb="3" eb="6">
      <t>ノウサンブツ</t>
    </rPh>
    <rPh sb="7" eb="9">
      <t>カコウ</t>
    </rPh>
    <rPh sb="10" eb="12">
      <t>ハンバイ</t>
    </rPh>
    <phoneticPr fontId="8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</si>
  <si>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1"/>
  </si>
  <si>
    <t>⑨鳥獣害対策</t>
    <rPh sb="1" eb="6">
      <t>チョウジュウガイタイサク</t>
    </rPh>
    <phoneticPr fontId="81"/>
  </si>
  <si>
    <t>④水路・農道等の維持管理</t>
    <rPh sb="1" eb="3">
      <t>スイロ</t>
    </rPh>
    <rPh sb="4" eb="6">
      <t>ノウドウ</t>
    </rPh>
    <rPh sb="6" eb="7">
      <t>トウ</t>
    </rPh>
    <rPh sb="8" eb="10">
      <t>イジ</t>
    </rPh>
    <rPh sb="10" eb="12">
      <t>カンリ</t>
    </rPh>
    <phoneticPr fontId="81"/>
  </si>
  <si>
    <t>⑩多面的機能を増進する活動</t>
    <rPh sb="1" eb="6">
      <t>タメンテキキノウ</t>
    </rPh>
    <rPh sb="7" eb="9">
      <t>ゾウシン</t>
    </rPh>
    <rPh sb="11" eb="13">
      <t>カツドウ</t>
    </rPh>
    <phoneticPr fontId="81"/>
  </si>
  <si>
    <t>⑤機械・施設の共同利用</t>
    <rPh sb="1" eb="3">
      <t>キカイ</t>
    </rPh>
    <rPh sb="4" eb="6">
      <t>シセツ</t>
    </rPh>
    <rPh sb="7" eb="9">
      <t>キョウドウ</t>
    </rPh>
    <rPh sb="9" eb="11">
      <t>リヨウ</t>
    </rPh>
    <phoneticPr fontId="81"/>
  </si>
  <si>
    <t>⑥農作業の共同化</t>
    <rPh sb="1" eb="4">
      <t>ノウサギョウ</t>
    </rPh>
    <rPh sb="5" eb="8">
      <t>キョウドウカ</t>
    </rPh>
    <phoneticPr fontId="8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</si>
  <si>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</si>
  <si>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1"/>
  </si>
  <si>
    <t>②統合に向けた話合い（協定間）</t>
    <rPh sb="1" eb="3">
      <t>トウゴウ</t>
    </rPh>
    <rPh sb="4" eb="5">
      <t>ム</t>
    </rPh>
    <rPh sb="7" eb="9">
      <t>ハナシア</t>
    </rPh>
    <rPh sb="11" eb="13">
      <t>キョウテイ</t>
    </rPh>
    <rPh sb="13" eb="14">
      <t>アイダ</t>
    </rPh>
    <phoneticPr fontId="81"/>
  </si>
  <si>
    <t>③統合</t>
    <rPh sb="1" eb="3">
      <t>トウゴウ</t>
    </rPh>
    <phoneticPr fontId="8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</si>
  <si>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1"/>
  </si>
  <si>
    <t>３－６．役員の継承計画</t>
    <rPh sb="4" eb="6">
      <t>ヤクイン</t>
    </rPh>
    <rPh sb="7" eb="11">
      <t>ケイショウケイカク</t>
    </rPh>
    <phoneticPr fontId="3"/>
  </si>
  <si>
    <t>役職名等</t>
    <rPh sb="0" eb="3">
      <t>ヤクショクメイ</t>
    </rPh>
    <rPh sb="3" eb="4">
      <t>トウ</t>
    </rPh>
    <phoneticPr fontId="81"/>
  </si>
  <si>
    <t>氏名（現体制）</t>
    <rPh sb="0" eb="2">
      <t>シメイ</t>
    </rPh>
    <rPh sb="3" eb="6">
      <t>ゲンタイセイ</t>
    </rPh>
    <phoneticPr fontId="81"/>
  </si>
  <si>
    <t>氏名（後任予定者）</t>
    <rPh sb="0" eb="2">
      <t>シメイ</t>
    </rPh>
    <rPh sb="3" eb="8">
      <t>コウニンヨテイシャ</t>
    </rPh>
    <phoneticPr fontId="81"/>
  </si>
  <si>
    <t>継承予定時期</t>
    <rPh sb="0" eb="4">
      <t>ケイショウヨテイ</t>
    </rPh>
    <rPh sb="4" eb="6">
      <t>ジキ</t>
    </rPh>
    <phoneticPr fontId="81"/>
  </si>
  <si>
    <t>代表者</t>
    <rPh sb="0" eb="3">
      <t>ダイヒョウシャ</t>
    </rPh>
    <phoneticPr fontId="81"/>
  </si>
  <si>
    <t>書記担当</t>
    <rPh sb="0" eb="2">
      <t>ショキ</t>
    </rPh>
    <rPh sb="2" eb="4">
      <t>タントウ</t>
    </rPh>
    <phoneticPr fontId="81"/>
  </si>
  <si>
    <t>会計担当</t>
    <rPh sb="0" eb="2">
      <t>カイケイ</t>
    </rPh>
    <rPh sb="2" eb="4">
      <t>タントウ</t>
    </rPh>
    <phoneticPr fontId="81"/>
  </si>
  <si>
    <t>共同機械担当</t>
    <rPh sb="0" eb="4">
      <t>キョウドウキカイ</t>
    </rPh>
    <rPh sb="4" eb="6">
      <t>タントウ</t>
    </rPh>
    <phoneticPr fontId="81"/>
  </si>
  <si>
    <t>土地改良施設担当</t>
    <rPh sb="0" eb="4">
      <t>トチカイリョウ</t>
    </rPh>
    <rPh sb="4" eb="8">
      <t>シセツタントウ</t>
    </rPh>
    <phoneticPr fontId="81"/>
  </si>
  <si>
    <t>法面点検担当</t>
    <rPh sb="0" eb="2">
      <t>ノリメン</t>
    </rPh>
    <rPh sb="2" eb="6">
      <t>テンケンタントウ</t>
    </rPh>
    <phoneticPr fontId="8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</si>
  <si>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1"/>
  </si>
  <si>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</si>
  <si>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</si>
  <si>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</si>
  <si>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</si>
  <si>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1"/>
  </si>
  <si>
    <t>（１）農業者団体以外の組織</t>
    <rPh sb="3" eb="6">
      <t>ノウギョウシャ</t>
    </rPh>
    <rPh sb="6" eb="8">
      <t>ダンタイ</t>
    </rPh>
    <rPh sb="8" eb="10">
      <t>イガイ</t>
    </rPh>
    <rPh sb="11" eb="13">
      <t>ソシキ</t>
    </rPh>
    <phoneticPr fontId="3"/>
  </si>
  <si>
    <t>参画方法</t>
    <rPh sb="0" eb="4">
      <t>サンカクホウホウ</t>
    </rPh>
    <phoneticPr fontId="81"/>
  </si>
  <si>
    <t>組織名</t>
    <rPh sb="0" eb="3">
      <t>ソシキメイ</t>
    </rPh>
    <phoneticPr fontId="81"/>
  </si>
  <si>
    <t>①集落協定の構成員</t>
    <rPh sb="1" eb="5">
      <t>シュウラクキョウテイ</t>
    </rPh>
    <rPh sb="6" eb="9">
      <t>コウセイイン</t>
    </rPh>
    <phoneticPr fontId="81"/>
  </si>
  <si>
    <t>②別途協定等を締結</t>
    <rPh sb="1" eb="3">
      <t>ベット</t>
    </rPh>
    <rPh sb="3" eb="6">
      <t>キョウテイトウ</t>
    </rPh>
    <rPh sb="7" eb="9">
      <t>テイケツ</t>
    </rPh>
    <phoneticPr fontId="8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</si>
  <si>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</si>
  <si>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</si>
  <si>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1"/>
  </si>
  <si>
    <t>人数</t>
    <rPh sb="0" eb="2">
      <t>ニンズウ</t>
    </rPh>
    <phoneticPr fontId="81"/>
  </si>
  <si>
    <t>②別途協定等を締結</t>
    <rPh sb="1" eb="5">
      <t>ベットキョウテイ</t>
    </rPh>
    <rPh sb="5" eb="6">
      <t>トウ</t>
    </rPh>
    <rPh sb="7" eb="9">
      <t>テイケツ</t>
    </rPh>
    <phoneticPr fontId="81"/>
  </si>
  <si>
    <t>合計</t>
    <rPh sb="0" eb="2">
      <t>ゴウケイ</t>
    </rPh>
    <phoneticPr fontId="8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</si>
  <si>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</si>
  <si>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</si>
  <si>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1"/>
  </si>
  <si>
    <t>④知見や技術の不足</t>
    <rPh sb="1" eb="3">
      <t>チケン</t>
    </rPh>
    <rPh sb="4" eb="6">
      <t>ギジュツ</t>
    </rPh>
    <rPh sb="7" eb="9">
      <t>フソク</t>
    </rPh>
    <phoneticPr fontId="81"/>
  </si>
  <si>
    <t>②共同取組活動参加者の不足</t>
    <rPh sb="1" eb="3">
      <t>キョウドウ</t>
    </rPh>
    <rPh sb="3" eb="5">
      <t>トリクミ</t>
    </rPh>
    <rPh sb="5" eb="7">
      <t>カツドウ</t>
    </rPh>
    <rPh sb="7" eb="10">
      <t>サンカシャ</t>
    </rPh>
    <rPh sb="11" eb="13">
      <t>フソク</t>
    </rPh>
    <phoneticPr fontId="81"/>
  </si>
  <si>
    <t>③農業作業の人材不足</t>
    <rPh sb="1" eb="3">
      <t>ノウギョウ</t>
    </rPh>
    <rPh sb="3" eb="5">
      <t>サギョウ</t>
    </rPh>
    <rPh sb="6" eb="8">
      <t>ジンザイ</t>
    </rPh>
    <rPh sb="8" eb="10">
      <t>ブソク</t>
    </rPh>
    <phoneticPr fontId="8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</si>
  <si>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</si>
  <si>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1"/>
  </si>
  <si>
    <t>①事務の適切な実施</t>
    <phoneticPr fontId="81"/>
  </si>
  <si>
    <t>⑥鳥獣害対策</t>
    <rPh sb="1" eb="3">
      <t>チョウジュウ</t>
    </rPh>
    <rPh sb="3" eb="4">
      <t>ガイ</t>
    </rPh>
    <rPh sb="4" eb="6">
      <t>タイサク</t>
    </rPh>
    <phoneticPr fontId="81"/>
  </si>
  <si>
    <t>⑦多面的機能を増進する活動</t>
    <phoneticPr fontId="81"/>
  </si>
  <si>
    <t>④農作業</t>
    <rPh sb="1" eb="4">
      <t>ノウサギョウ</t>
    </rPh>
    <phoneticPr fontId="81"/>
  </si>
  <si>
    <t>⑤地場農産物の加工・販売</t>
    <rPh sb="1" eb="3">
      <t>ジバ</t>
    </rPh>
    <rPh sb="3" eb="6">
      <t>ノウサンブツ</t>
    </rPh>
    <rPh sb="7" eb="9">
      <t>カコウ</t>
    </rPh>
    <rPh sb="10" eb="12">
      <t>ハンバイ</t>
    </rPh>
    <phoneticPr fontId="81"/>
  </si>
  <si>
    <t>①＋②が③に占める割合</t>
    <phoneticPr fontId="3"/>
  </si>
  <si>
    <t>（小数点以下切り捨て）</t>
    <phoneticPr fontId="3"/>
  </si>
  <si>
    <t>③集落協定の全構成員数（集落協定の構成員数（農業者数＋①※組織数は含めない）に②を加えた人数）</t>
    <phoneticPr fontId="8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</si>
  <si>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</si>
  <si>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</si>
  <si>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</si>
  <si>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</si>
  <si>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</si>
  <si>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</si>
  <si>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</si>
  <si>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</si>
  <si>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</si>
  <si>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</si>
  <si>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</si>
  <si>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</si>
  <si>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</si>
  <si>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</si>
  <si>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</si>
  <si>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</si>
  <si>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</si>
  <si>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</si>
  <si>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</si>
  <si>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</si>
  <si>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</si>
  <si>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</si>
  <si>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</si>
  <si>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</si>
  <si>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</si>
  <si>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</si>
  <si>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</si>
  <si>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</si>
  <si>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</si>
  <si>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</si>
  <si>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</si>
  <si>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</si>
  <si>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</si>
  <si>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</si>
  <si>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</si>
  <si>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</si>
  <si>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</si>
  <si>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</si>
  <si>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</si>
  <si>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</si>
  <si>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</si>
  <si>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</si>
  <si>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</si>
  <si>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</si>
  <si>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</si>
  <si>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</si>
  <si>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</si>
  <si>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</si>
  <si>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</si>
  <si>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</si>
  <si>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</si>
  <si>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</si>
  <si>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</si>
  <si>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</si>
  <si>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</si>
  <si>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</si>
  <si>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</si>
  <si>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</si>
  <si>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</si>
  <si>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</si>
  <si>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</si>
  <si>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</si>
  <si>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</si>
  <si>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</si>
  <si>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</si>
  <si>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</si>
  <si>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</si>
  <si>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</si>
  <si>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</si>
  <si>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</si>
  <si>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</si>
  <si>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</si>
  <si>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</si>
  <si>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</si>
  <si>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</si>
  <si>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</si>
  <si>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</si>
  <si>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</si>
  <si>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</si>
  <si>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</si>
  <si>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ふりがな</t>
    <phoneticPr fontId="3"/>
  </si>
  <si>
    <t>農道の補修</t>
    <rPh sb="0" eb="2">
      <t>ノウドウ</t>
    </rPh>
    <rPh sb="3" eb="5">
      <t>ホシュウ</t>
    </rPh>
    <phoneticPr fontId="3"/>
  </si>
  <si>
    <t>水路の補修</t>
    <rPh sb="0" eb="2">
      <t>スイロ</t>
    </rPh>
    <rPh sb="3" eb="5">
      <t>ホシュウ</t>
    </rPh>
    <phoneticPr fontId="3"/>
  </si>
  <si>
    <t>①</t>
    <phoneticPr fontId="3"/>
  </si>
  <si>
    <t>②</t>
    <phoneticPr fontId="3"/>
  </si>
  <si>
    <t>③</t>
    <phoneticPr fontId="3"/>
  </si>
  <si>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</si>
  <si>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</si>
  <si>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</si>
  <si>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</si>
  <si>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</si>
  <si>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</si>
  <si>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</si>
  <si>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</si>
  <si>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この線より上に行を挿入してください。</t>
  </si>
  <si>
    <t>支払区分</t>
    <rPh sb="0" eb="2">
      <t>シハライ</t>
    </rPh>
    <rPh sb="2" eb="4">
      <t>クブン</t>
    </rPh>
    <phoneticPr fontId="3"/>
  </si>
  <si>
    <t>活動項目</t>
    <rPh sb="0" eb="2">
      <t>カツドウ</t>
    </rPh>
    <rPh sb="2" eb="4">
      <t>コウモク</t>
    </rPh>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</si>
  <si>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</si>
  <si>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</si>
  <si>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</si>
  <si>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</si>
  <si>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</si>
  <si>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（地域資源の基礎的な保全活動）</t>
    <phoneticPr fontId="3"/>
  </si>
  <si>
    <t>活動区分</t>
    <rPh sb="2" eb="4">
      <t>クブン</t>
    </rPh>
    <phoneticPr fontId="81"/>
  </si>
  <si>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</si>
  <si>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</si>
  <si>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</si>
  <si>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</si>
  <si>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点検</t>
  </si>
  <si>
    <t>点検</t>
    <rPh sb="0" eb="2">
      <t>テンケン</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</si>
  <si>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</si>
  <si>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</si>
  <si>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計画策定</t>
    <rPh sb="0" eb="2">
      <t>ケイカク</t>
    </rPh>
    <rPh sb="2" eb="4">
      <t>サクテイ</t>
    </rPh>
    <phoneticPr fontId="3"/>
  </si>
  <si>
    <t>年度活動計画の策定</t>
    <rPh sb="0" eb="2">
      <t>ネンド</t>
    </rPh>
    <rPh sb="2" eb="4">
      <t>カツドウ</t>
    </rPh>
    <rPh sb="4" eb="6">
      <t>ケイカク</t>
    </rPh>
    <rPh sb="7" eb="9">
      <t>サクテイ</t>
    </rPh>
    <phoneticPr fontId="3"/>
  </si>
  <si>
    <t>研修</t>
    <rPh sb="0" eb="2">
      <t>ケンシュウ</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</si>
  <si>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</si>
  <si>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</si>
  <si>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実践活動</t>
    <rPh sb="0" eb="2">
      <t>ジッセン</t>
    </rPh>
    <rPh sb="2" eb="4">
      <t>カツドウ</t>
    </rPh>
    <phoneticPr fontId="3"/>
  </si>
  <si>
    <t>農用地</t>
    <rPh sb="1" eb="3">
      <t>ヨウチ</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</si>
  <si>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</si>
  <si>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</si>
  <si>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</si>
  <si>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</si>
  <si>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</si>
  <si>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</si>
  <si>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</si>
  <si>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</si>
  <si>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t>
    <phoneticPr fontId="3"/>
  </si>
  <si>
    <t>水路の草刈り</t>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</si>
  <si>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</si>
  <si>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</si>
  <si>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</si>
  <si>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</si>
  <si>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</si>
  <si>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</si>
  <si>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</si>
  <si>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</si>
  <si>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</si>
  <si>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農道</t>
    <rPh sb="1" eb="2">
      <t>ミチ</t>
    </rPh>
    <phoneticPr fontId="3"/>
  </si>
  <si>
    <t>農道の草刈り</t>
    <rPh sb="0" eb="2">
      <t>ノウドウ</t>
    </rPh>
    <phoneticPr fontId="3"/>
  </si>
  <si>
    <t>路肩・法面の草刈り</t>
    <rPh sb="0" eb="2">
      <t>ロカタ</t>
    </rPh>
    <rPh sb="3" eb="5">
      <t>ノリメン</t>
    </rPh>
    <rPh sb="6" eb="8">
      <t>クサカ</t>
    </rPh>
    <phoneticPr fontId="3"/>
  </si>
  <si>
    <t>農道側溝の泥上げ</t>
    <rPh sb="0" eb="2">
      <t>ノウドウ</t>
    </rPh>
    <rPh sb="2" eb="4">
      <t>ソッコウ</t>
    </rPh>
    <phoneticPr fontId="3"/>
  </si>
  <si>
    <t>側溝の泥上げ</t>
    <rPh sb="0" eb="2">
      <t>ソッコウ</t>
    </rPh>
    <rPh sb="3" eb="4">
      <t>ドロ</t>
    </rPh>
    <rPh sb="4" eb="5">
      <t>ア</t>
    </rPh>
    <phoneticPr fontId="3"/>
  </si>
  <si>
    <t>路面の維持</t>
    <rPh sb="0" eb="2">
      <t>ロメン</t>
    </rPh>
    <rPh sb="3" eb="5">
      <t>イジ</t>
    </rPh>
    <phoneticPr fontId="3"/>
  </si>
  <si>
    <t>ため池の草刈り</t>
    <phoneticPr fontId="3"/>
  </si>
  <si>
    <t>ため池の草刈り</t>
    <rPh sb="2" eb="3">
      <t>イケ</t>
    </rPh>
    <rPh sb="4" eb="6">
      <t>クサカ</t>
    </rPh>
    <phoneticPr fontId="3"/>
  </si>
  <si>
    <t>ため池の泥上げ</t>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</si>
  <si>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</si>
  <si>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</si>
  <si>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</si>
  <si>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</si>
  <si>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</si>
  <si>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共通</t>
    <rPh sb="0" eb="2">
      <t>キョウツウ</t>
    </rPh>
    <phoneticPr fontId="3"/>
  </si>
  <si>
    <t>異常気象時の対応</t>
    <rPh sb="0" eb="2">
      <t>イジョウ</t>
    </rPh>
    <rPh sb="2" eb="5">
      <t>キショウジ</t>
    </rPh>
    <rPh sb="6" eb="8">
      <t>タイオウ</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</si>
  <si>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</si>
  <si>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</si>
  <si>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</si>
  <si>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</si>
  <si>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</si>
  <si>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農業者の検討会の開催</t>
    <phoneticPr fontId="3"/>
  </si>
  <si>
    <t>農業者（入り作農家、土地持ち非農家を含む）による検討会の開催</t>
  </si>
  <si>
    <t>農業者に対する意向調査、現地調査</t>
    <phoneticPr fontId="3"/>
  </si>
  <si>
    <t>農業者に対する意向調査、農業者による現地調査</t>
    <phoneticPr fontId="3"/>
  </si>
  <si>
    <t>不在村地主との連絡体制の整備等</t>
    <rPh sb="14" eb="15">
      <t>トウ</t>
    </rPh>
    <phoneticPr fontId="3"/>
  </si>
  <si>
    <t>不在村地主との連絡体制の整備、調整、それに必要な調査</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</si>
  <si>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</si>
  <si>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地域住民等（集落外の住民・組織等も含む）との意見交換・ワークショップ・交流会の開催</t>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</si>
  <si>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</si>
  <si>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地域住民等に対する意向調査、地域住民等との集落内調査</t>
    <phoneticPr fontId="3"/>
  </si>
  <si>
    <t>有識者等による研修会、検討会の開催</t>
    <phoneticPr fontId="3"/>
  </si>
  <si>
    <t>有識者等による研修会、有識者を交えた検討会の開催</t>
    <phoneticPr fontId="3"/>
  </si>
  <si>
    <t>-</t>
    <phoneticPr fontId="3"/>
  </si>
  <si>
    <t>【資源向上活動（地域資源の質的向上を図る共同活動）】</t>
    <phoneticPr fontId="3"/>
  </si>
  <si>
    <t>（施設の軽微な補修）</t>
    <phoneticPr fontId="3"/>
  </si>
  <si>
    <t>２（資源向上）</t>
    <rPh sb="2" eb="4">
      <t>シゲン</t>
    </rPh>
    <rPh sb="4" eb="6">
      <t>コウジョウ</t>
    </rPh>
    <phoneticPr fontId="3"/>
  </si>
  <si>
    <t>機能診断・
計画策定</t>
    <rPh sb="0" eb="2">
      <t>キノウ</t>
    </rPh>
    <rPh sb="2" eb="4">
      <t>シンダン</t>
    </rPh>
    <rPh sb="6" eb="8">
      <t>ケイカク</t>
    </rPh>
    <rPh sb="8" eb="10">
      <t>サクテイ</t>
    </rPh>
    <phoneticPr fontId="3"/>
  </si>
  <si>
    <t>機能診断</t>
  </si>
  <si>
    <t>農用地の機能診断</t>
    <rPh sb="4" eb="6">
      <t>キノウ</t>
    </rPh>
    <rPh sb="6" eb="8">
      <t>シンダン</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</si>
  <si>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</si>
  <si>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</si>
  <si>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水路の機能診断</t>
    <rPh sb="3" eb="5">
      <t>キノウ</t>
    </rPh>
    <rPh sb="5" eb="7">
      <t>シンダン</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</si>
  <si>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</si>
  <si>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</si>
  <si>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農道の機能診断</t>
    <rPh sb="3" eb="5">
      <t>キノウ</t>
    </rPh>
    <rPh sb="5" eb="7">
      <t>シンダン</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</si>
  <si>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</si>
  <si>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</si>
  <si>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ため池の機能診断</t>
    <rPh sb="4" eb="6">
      <t>キノウ</t>
    </rPh>
    <rPh sb="6" eb="8">
      <t>シンダン</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</si>
  <si>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</si>
  <si>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</si>
  <si>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</si>
  <si>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</si>
  <si>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</si>
  <si>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</si>
  <si>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農用地</t>
    <rPh sb="0" eb="3">
      <t>ノウヨウチ</t>
    </rPh>
    <phoneticPr fontId="3"/>
  </si>
  <si>
    <t>農用地の軽微な補修等</t>
    <rPh sb="0" eb="3">
      <t>ノウヨウチ</t>
    </rPh>
    <rPh sb="4" eb="6">
      <t>ケイビ</t>
    </rPh>
    <rPh sb="7" eb="9">
      <t>ホシュウ</t>
    </rPh>
    <rPh sb="9" eb="10">
      <t>トウ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</si>
  <si>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</si>
  <si>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</si>
  <si>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</si>
  <si>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</si>
  <si>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</si>
  <si>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</si>
  <si>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</si>
  <si>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水路の軽微な補修等</t>
    <rPh sb="0" eb="2">
      <t>スイロ</t>
    </rPh>
    <rPh sb="3" eb="5">
      <t>ケイビ</t>
    </rPh>
    <rPh sb="6" eb="8">
      <t>ホシュウ</t>
    </rPh>
    <rPh sb="8" eb="9">
      <t>トウ</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</si>
  <si>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</si>
  <si>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</si>
  <si>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</si>
  <si>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</si>
  <si>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</si>
  <si>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</si>
  <si>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</si>
  <si>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</si>
  <si>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</si>
  <si>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</si>
  <si>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</si>
  <si>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</si>
  <si>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</si>
  <si>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</si>
  <si>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</si>
  <si>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</si>
  <si>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農道の軽微な補修等</t>
    <rPh sb="3" eb="5">
      <t>ケイビ</t>
    </rPh>
    <rPh sb="6" eb="8">
      <t>ホシュウ</t>
    </rPh>
    <rPh sb="8" eb="9">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</si>
  <si>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</si>
  <si>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</si>
  <si>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</si>
  <si>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</si>
  <si>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</si>
  <si>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</si>
  <si>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</si>
  <si>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</si>
  <si>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ため池の軽微な補修等</t>
    <rPh sb="2" eb="3">
      <t>イケ</t>
    </rPh>
    <rPh sb="4" eb="6">
      <t>ケイビ</t>
    </rPh>
    <rPh sb="7" eb="9">
      <t>ホシュウ</t>
    </rPh>
    <rPh sb="9" eb="10">
      <t>トウ</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</si>
  <si>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</si>
  <si>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</si>
  <si>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</si>
  <si>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</si>
  <si>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</si>
  <si>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</si>
  <si>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</si>
  <si>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</si>
  <si>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81"/>
  </si>
  <si>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</si>
  <si>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</si>
  <si>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</si>
  <si>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3"/>
  </si>
  <si>
    <t>水質保全</t>
  </si>
  <si>
    <t>水質保全計画、農地保全計画の策定</t>
    <rPh sb="7" eb="9">
      <t>ノウチ</t>
    </rPh>
    <rPh sb="9" eb="11">
      <t>ホゼン</t>
    </rPh>
    <rPh sb="11" eb="13">
      <t>ケイカク</t>
    </rPh>
    <rPh sb="14" eb="16">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</si>
  <si>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</si>
  <si>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</si>
  <si>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</si>
  <si>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</si>
  <si>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</si>
  <si>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</si>
  <si>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</si>
  <si>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</si>
  <si>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</si>
  <si>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</si>
  <si>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</si>
  <si>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</si>
  <si>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</si>
  <si>
    <t>生物の生息状況の把握</t>
    <rPh sb="0" eb="2">
      <t>セイブツ</t>
    </rPh>
    <rPh sb="3" eb="5">
      <t>セイソク</t>
    </rPh>
    <rPh sb="5" eb="7">
      <t>ジョウキョウ</t>
    </rPh>
    <rPh sb="8" eb="10">
      <t>ハアク</t>
    </rPh>
    <phoneticPr fontId="3"/>
  </si>
  <si>
    <t>外来種の駆除</t>
  </si>
  <si>
    <t>外来種の駆除</t>
    <rPh sb="0" eb="3">
      <t>ガイライシュ</t>
    </rPh>
    <rPh sb="4" eb="6">
      <t>クジョ</t>
    </rPh>
    <phoneticPr fontId="3"/>
  </si>
  <si>
    <t>その他（生態系保全）</t>
    <rPh sb="2" eb="3">
      <t>タ</t>
    </rPh>
    <rPh sb="4" eb="7">
      <t>セイタイケイ</t>
    </rPh>
    <rPh sb="7" eb="9">
      <t>ホゼン</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</si>
  <si>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</si>
  <si>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</si>
  <si>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</si>
  <si>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</si>
  <si>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</si>
  <si>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水質保全</t>
    <rPh sb="0" eb="2">
      <t>スイシツ</t>
    </rPh>
    <rPh sb="2" eb="4">
      <t>ホゼン</t>
    </rPh>
    <phoneticPr fontId="3"/>
  </si>
  <si>
    <t>水質モニタリングの実施・記録管理</t>
  </si>
  <si>
    <t>水質モニタリングの実施・記録管理</t>
    <rPh sb="0" eb="2">
      <t>スイシツ</t>
    </rPh>
    <rPh sb="9" eb="11">
      <t>ジッシ</t>
    </rPh>
    <rPh sb="12" eb="14">
      <t>キロク</t>
    </rPh>
    <rPh sb="14" eb="16">
      <t>カンリ</t>
    </rPh>
    <phoneticPr fontId="3"/>
  </si>
  <si>
    <t>畑からの土砂流出対策</t>
    <rPh sb="0" eb="1">
      <t>ハタケ</t>
    </rPh>
    <rPh sb="4" eb="6">
      <t>ドシャ</t>
    </rPh>
    <rPh sb="6" eb="8">
      <t>リュウシュツ</t>
    </rPh>
    <rPh sb="8" eb="10">
      <t>タイサク</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</si>
  <si>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</si>
  <si>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</si>
  <si>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</si>
  <si>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その他（水質保全）</t>
    <rPh sb="2" eb="3">
      <t>タ</t>
    </rPh>
    <rPh sb="4" eb="6">
      <t>スイシツ</t>
    </rPh>
    <rPh sb="6" eb="8">
      <t>ホゼン</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</si>
  <si>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</si>
  <si>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</si>
  <si>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</si>
  <si>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</si>
  <si>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</si>
  <si>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植栽等の景観形成活動</t>
    <rPh sb="0" eb="2">
      <t>ショクサイ</t>
    </rPh>
    <rPh sb="2" eb="3">
      <t>トウ</t>
    </rPh>
    <rPh sb="4" eb="6">
      <t>ケイカン</t>
    </rPh>
    <rPh sb="6" eb="8">
      <t>ケイセイ</t>
    </rPh>
    <rPh sb="8" eb="10">
      <t>カツドウ</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</si>
  <si>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</si>
  <si>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</si>
  <si>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</si>
  <si>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</si>
  <si>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</si>
  <si>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</si>
  <si>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</si>
  <si>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</si>
  <si>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</si>
  <si>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</si>
  <si>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</si>
  <si>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</si>
  <si>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</si>
  <si>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</si>
  <si>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3"/>
  </si>
  <si>
    <t>啓発・普及</t>
    <rPh sb="0" eb="2">
      <t>ケイハツ</t>
    </rPh>
    <rPh sb="3" eb="5">
      <t>フキュウ</t>
    </rPh>
    <phoneticPr fontId="3"/>
  </si>
  <si>
    <t>啓発・普及活動</t>
    <rPh sb="0" eb="2">
      <t>ケイハツ</t>
    </rPh>
    <rPh sb="3" eb="5">
      <t>フキュウ</t>
    </rPh>
    <rPh sb="5" eb="7">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</si>
  <si>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</si>
  <si>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</si>
  <si>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</si>
  <si>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</si>
  <si>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</si>
  <si>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</si>
  <si>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</si>
  <si>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</si>
  <si>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</si>
  <si>
    <t>遊休農地の有効活用</t>
    <rPh sb="0" eb="2">
      <t>ユウキュウ</t>
    </rPh>
    <rPh sb="2" eb="4">
      <t>ノウチ</t>
    </rPh>
    <rPh sb="5" eb="7">
      <t>ユウコウ</t>
    </rPh>
    <rPh sb="7" eb="9">
      <t>カツヨウ</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</si>
  <si>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</si>
  <si>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</si>
  <si>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</si>
  <si>
    <t>地域住民による直営施工</t>
    <rPh sb="0" eb="2">
      <t>チイキ</t>
    </rPh>
    <rPh sb="2" eb="4">
      <t>ジュウミン</t>
    </rPh>
    <rPh sb="7" eb="9">
      <t>チョクエイ</t>
    </rPh>
    <rPh sb="9" eb="11">
      <t>セコウ</t>
    </rPh>
    <phoneticPr fontId="3"/>
  </si>
  <si>
    <t>防災・減災力の強化</t>
  </si>
  <si>
    <t>防災・減災力の強化</t>
    <rPh sb="0" eb="2">
      <t>ボウサイ</t>
    </rPh>
    <rPh sb="3" eb="5">
      <t>ゲンサイ</t>
    </rPh>
    <rPh sb="5" eb="6">
      <t>リョク</t>
    </rPh>
    <rPh sb="7" eb="9">
      <t>キョウカ</t>
    </rPh>
    <phoneticPr fontId="3"/>
  </si>
  <si>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</si>
  <si>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3"/>
  </si>
  <si>
    <t>やすらぎ・福祉及び教育機能の活用</t>
    <phoneticPr fontId="81"/>
  </si>
  <si>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</si>
  <si>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</si>
  <si>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</si>
  <si>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</si>
  <si>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11">
      <t>ノウテキカンケイジンコウ</t>
    </rPh>
    <rPh sb="12" eb="14">
      <t>カクダイ</t>
    </rPh>
    <phoneticPr fontId="3"/>
  </si>
  <si>
    <t>【資源向上活動（施設の長寿命化のための活動）】</t>
    <rPh sb="8" eb="10">
      <t>シセツ</t>
    </rPh>
    <rPh sb="11" eb="15">
      <t>チョウジュミョウカ</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</si>
  <si>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</si>
  <si>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</si>
  <si>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</si>
  <si>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</si>
  <si>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</si>
  <si>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</si>
  <si>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</si>
  <si>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</si>
  <si>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水路の更新等</t>
    <rPh sb="0" eb="2">
      <t>スイロ</t>
    </rPh>
    <rPh sb="3" eb="5">
      <t>コウシン</t>
    </rPh>
    <rPh sb="5" eb="6">
      <t>トウ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</si>
  <si>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</si>
  <si>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</si>
  <si>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</si>
  <si>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</si>
  <si>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</si>
  <si>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</si>
  <si>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</si>
  <si>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農道の更新等</t>
    <rPh sb="0" eb="2">
      <t>ノウドウ</t>
    </rPh>
    <rPh sb="3" eb="5">
      <t>コウシン</t>
    </rPh>
    <rPh sb="5" eb="6">
      <t>トウ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</si>
  <si>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</si>
  <si>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</si>
  <si>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</si>
  <si>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ため池の補修</t>
    <rPh sb="2" eb="3">
      <t>イケ</t>
    </rPh>
    <rPh sb="4" eb="6">
      <t>ホシュウ</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</si>
  <si>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</si>
  <si>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</si>
  <si>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</si>
  <si>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</si>
  <si>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ため池（附帯施設）の更新等</t>
    <rPh sb="2" eb="3">
      <t>イケ</t>
    </rPh>
    <rPh sb="4" eb="6">
      <t>フタイ</t>
    </rPh>
    <rPh sb="6" eb="8">
      <t>シセツ</t>
    </rPh>
    <rPh sb="10" eb="12">
      <t>コウシン</t>
    </rPh>
    <rPh sb="12" eb="13">
      <t>トウ</t>
    </rPh>
    <phoneticPr fontId="3"/>
  </si>
  <si>
    <t>ゲート・バルブの更新</t>
    <rPh sb="8" eb="10">
      <t>コウシン</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</si>
  <si>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</si>
  <si>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</si>
  <si>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</si>
  <si>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</si>
  <si>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2"/>
  </si>
  <si>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</si>
  <si>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</si>
  <si>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</si>
  <si>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</si>
  <si>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</si>
  <si>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</si>
  <si>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</si>
  <si>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</si>
  <si>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</si>
  <si>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</si>
  <si>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</si>
  <si>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活動区分</t>
    <rPh sb="0" eb="2">
      <t>カツドウ</t>
    </rPh>
    <rPh sb="2" eb="4">
      <t>クブン</t>
    </rPh>
    <phoneticPr fontId="2"/>
  </si>
  <si>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</si>
  <si>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</si>
  <si>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</si>
  <si>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</si>
  <si>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</si>
  <si>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</si>
  <si>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200 事務処理</t>
  </si>
  <si>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2"/>
  </si>
  <si>
    <t>□</t>
    <phoneticPr fontId="3"/>
  </si>
  <si>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</si>
  <si>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</si>
  <si>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</si>
  <si>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</si>
  <si>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</si>
  <si>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</si>
  <si>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3"/>
  </si>
  <si>
    <t>300 会議</t>
  </si>
  <si>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</si>
  <si>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</si>
  <si>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</si>
  <si>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</si>
  <si>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</si>
  <si>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</si>
  <si>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</si>
  <si>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</si>
  <si>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</si>
  <si>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</si>
  <si>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農地維持</t>
    <rPh sb="0" eb="2">
      <t>ノウチ</t>
    </rPh>
    <rPh sb="2" eb="4">
      <t>イジ</t>
    </rPh>
    <phoneticPr fontId="3"/>
  </si>
  <si>
    <t>点検・計画策定</t>
    <rPh sb="0" eb="2">
      <t>テンケン</t>
    </rPh>
    <rPh sb="3" eb="5">
      <t>ケイカク</t>
    </rPh>
    <rPh sb="5" eb="7">
      <t>サクテイ</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</si>
  <si>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</si>
  <si>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</si>
  <si>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</si>
  <si>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</si>
  <si>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</si>
  <si>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2 年度活動計画の策定</t>
  </si>
  <si>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</si>
  <si>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</si>
  <si>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</si>
  <si>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3 事務・組織運営等に関する研修、機械の安全使用に関する研修</t>
    <phoneticPr fontId="81"/>
  </si>
  <si>
    <t>水環境の回復</t>
    <rPh sb="0" eb="3">
      <t>ミズカンキョウ</t>
    </rPh>
    <rPh sb="4" eb="6">
      <t>カイフク</t>
    </rPh>
    <phoneticPr fontId="2"/>
  </si>
  <si>
    <t>７.女性会</t>
    <rPh sb="2" eb="5">
      <t>ジョセイカイ</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</si>
  <si>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</si>
  <si>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</si>
  <si>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</si>
  <si>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</si>
  <si>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</si>
  <si>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</si>
  <si>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</si>
  <si>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</si>
  <si>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</si>
  <si>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</si>
  <si>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</si>
  <si>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</si>
  <si>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2"/>
  </si>
  <si>
    <t>11.学校・PTA</t>
    <rPh sb="3" eb="5">
      <t>ガッコウ</t>
    </rPh>
    <phoneticPr fontId="2"/>
  </si>
  <si>
    <t>8 水路の泥上げ</t>
  </si>
  <si>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</si>
  <si>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</si>
  <si>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</si>
  <si>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</si>
  <si>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</si>
  <si>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</si>
  <si>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</si>
  <si>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</si>
  <si>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</si>
  <si>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</si>
  <si>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</si>
  <si>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</si>
  <si>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</si>
  <si>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</si>
  <si>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</si>
  <si>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</si>
  <si>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</si>
  <si>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</si>
  <si>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3"/>
  </si>
  <si>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</si>
  <si>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</si>
  <si>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</si>
  <si>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</si>
  <si>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</si>
  <si>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</si>
  <si>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</si>
  <si>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</si>
  <si>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</si>
  <si>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</si>
  <si>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</si>
  <si>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</si>
  <si>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新たに行を追加し、追加した活動項目を入力する。</t>
    <rPh sb="16" eb="18">
      <t>カツドウ</t>
    </rPh>
    <rPh sb="18" eb="20">
      <t>コウモク</t>
    </rPh>
    <rPh sb="21" eb="23">
      <t>ニュウリョク</t>
    </rPh>
    <phoneticPr fontId="2"/>
  </si>
  <si>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</si>
  <si>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</si>
  <si>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</si>
  <si>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</si>
  <si>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</si>
  <si>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</si>
  <si>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</si>
  <si>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</si>
  <si>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</si>
  <si>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</si>
  <si>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</si>
  <si>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</si>
  <si>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</si>
  <si>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</si>
  <si>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</si>
  <si>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</si>
  <si>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</si>
  <si>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</si>
  <si>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</si>
  <si>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</si>
  <si>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</si>
  <si>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</si>
  <si>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</si>
  <si>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</si>
  <si>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</si>
  <si>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</si>
  <si>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</si>
  <si>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</si>
  <si>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</si>
  <si>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</si>
  <si>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</si>
  <si>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</si>
  <si>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</si>
  <si>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</si>
  <si>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</si>
  <si>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</si>
  <si>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</si>
  <si>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</si>
  <si>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</si>
  <si>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</si>
  <si>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</si>
  <si>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2"/>
  </si>
  <si>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</si>
  <si>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</si>
  <si>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</si>
  <si>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</si>
  <si>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81"/>
  </si>
  <si>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</si>
  <si>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</si>
  <si>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</si>
  <si>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</si>
  <si>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</si>
  <si>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</si>
  <si>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</si>
  <si>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81"/>
  </si>
  <si>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</si>
  <si>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</si>
  <si>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</si>
  <si>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</si>
  <si>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</si>
  <si>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8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</si>
  <si>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</si>
  <si>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</si>
  <si>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</si>
  <si>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</si>
  <si>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</si>
  <si>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</si>
  <si>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</si>
  <si>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</si>
  <si>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</si>
  <si>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</si>
  <si>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</si>
  <si>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</si>
  <si>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</si>
  <si>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</si>
  <si>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（参考）</t>
    <rPh sb="1" eb="3">
      <t>サンコウ</t>
    </rPh>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</si>
  <si>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</si>
  <si>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</si>
  <si>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</si>
  <si>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</si>
  <si>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</si>
  <si>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</si>
  <si>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</si>
  <si>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</si>
  <si>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</si>
  <si>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</si>
  <si>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</si>
  <si>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</si>
  <si>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</si>
  <si>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</si>
  <si>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</si>
  <si>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12"/>
  </si>
  <si>
    <t>１ 多面的機能発揮促進事業の目標</t>
    <phoneticPr fontId="112"/>
  </si>
  <si>
    <t>１．現況</t>
    <rPh sb="2" eb="4">
      <t>ゲンキョウ</t>
    </rPh>
    <phoneticPr fontId="112"/>
  </si>
  <si>
    <t>２．目標</t>
    <rPh sb="2" eb="4">
      <t>モクヒョウ</t>
    </rPh>
    <phoneticPr fontId="112"/>
  </si>
  <si>
    <t>２ 多面的機能発揮促進事業の内容</t>
    <phoneticPr fontId="112"/>
  </si>
  <si>
    <t>　（１）多面的機能発揮促進事業の種類及び実施区域</t>
    <phoneticPr fontId="112"/>
  </si>
  <si>
    <t>　　① 種類（実施するものに○を付すこと。）</t>
    <phoneticPr fontId="112"/>
  </si>
  <si>
    <r>
      <t>１号事業</t>
    </r>
    <r>
      <rPr>
        <sz val="12"/>
        <color indexed="8"/>
        <rFont val="ＭＳ 明朝"/>
        <family val="1"/>
        <charset val="128"/>
      </rPr>
      <t>（多面的機能支払交付金）</t>
    </r>
    <phoneticPr fontId="112"/>
  </si>
  <si>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1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</si>
  <si>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12"/>
  </si>
  <si>
    <r>
      <t>２号事業</t>
    </r>
    <r>
      <rPr>
        <sz val="12"/>
        <color indexed="8"/>
        <rFont val="ＭＳ 明朝"/>
        <family val="1"/>
        <charset val="128"/>
      </rPr>
      <t>（中山間地域等直接支払交付金）</t>
    </r>
    <phoneticPr fontId="112"/>
  </si>
  <si>
    <r>
      <t>３号事業</t>
    </r>
    <r>
      <rPr>
        <sz val="12"/>
        <color indexed="8"/>
        <rFont val="ＭＳ 明朝"/>
        <family val="1"/>
        <charset val="128"/>
      </rPr>
      <t>（環境保全型農業直接支払交付金）</t>
    </r>
    <phoneticPr fontId="112"/>
  </si>
  <si>
    <r>
      <t>４号事業</t>
    </r>
    <r>
      <rPr>
        <sz val="12"/>
        <color indexed="8"/>
        <rFont val="ＭＳ 明朝"/>
        <family val="1"/>
        <charset val="128"/>
      </rPr>
      <t>（その他農業の有する多面的機能の発揮の促進に資する事業）</t>
    </r>
    <phoneticPr fontId="112"/>
  </si>
  <si>
    <t>　　② 実施区域</t>
    <phoneticPr fontId="112"/>
  </si>
  <si>
    <t>　（２）活動の内容等</t>
    <rPh sb="4" eb="6">
      <t>カツドウ</t>
    </rPh>
    <rPh sb="7" eb="9">
      <t>ナイヨウ</t>
    </rPh>
    <rPh sb="9" eb="10">
      <t>トウ</t>
    </rPh>
    <phoneticPr fontId="112"/>
  </si>
  <si>
    <t>　　②２号事業</t>
    <rPh sb="4" eb="5">
      <t>ゴウ</t>
    </rPh>
    <rPh sb="5" eb="7">
      <t>ジギョウ</t>
    </rPh>
    <phoneticPr fontId="112"/>
  </si>
  <si>
    <t xml:space="preserve">  　 １）農業生産活動の内容</t>
    <rPh sb="6" eb="8">
      <t>ノウギョウ</t>
    </rPh>
    <rPh sb="8" eb="10">
      <t>セイサン</t>
    </rPh>
    <rPh sb="10" eb="12">
      <t>カツドウ</t>
    </rPh>
    <rPh sb="13" eb="15">
      <t>ナイヨウ</t>
    </rPh>
    <phoneticPr fontId="112"/>
  </si>
  <si>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12"/>
  </si>
  <si>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</si>
  <si>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</si>
  <si>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</si>
  <si>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　１　交付金は、集落を代表して</t>
    <phoneticPr fontId="3"/>
  </si>
  <si>
    <t>が市町村より受け取る。</t>
    <phoneticPr fontId="3"/>
  </si>
  <si>
    <t>年度土地改良通年施行実施計画書</t>
    <phoneticPr fontId="3"/>
  </si>
  <si>
    <t>（集落協定名：</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</si>
  <si>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</si>
  <si>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</si>
  <si>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</si>
  <si>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</si>
  <si>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</si>
  <si>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</si>
  <si>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</si>
  <si>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</si>
  <si>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</si>
  <si>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</si>
  <si>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</si>
  <si>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</si>
  <si>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</si>
  <si>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</si>
  <si>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</si>
  <si>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</si>
  <si>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</si>
  <si>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</si>
  <si>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</si>
  <si>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に要する経費（具体的に記入）</t>
    <rPh sb="7" eb="10">
      <t>グタイテキ</t>
    </rPh>
    <rPh sb="11" eb="13">
      <t>キニュウ</t>
    </rPh>
    <phoneticPr fontId="3"/>
  </si>
  <si>
    <t>　○ 使途：　</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</si>
  <si>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</si>
  <si>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</si>
  <si>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</si>
  <si>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</si>
  <si>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</si>
  <si>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</si>
  <si>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</si>
  <si>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</si>
  <si>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</si>
  <si>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</si>
  <si>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</si>
  <si>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</si>
  <si>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</si>
  <si>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</si>
  <si>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</si>
  <si>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</si>
  <si>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</si>
  <si>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</si>
  <si>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</si>
  <si>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</si>
  <si>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</si>
  <si>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</si>
  <si>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</si>
  <si>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</si>
  <si>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</si>
  <si>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</si>
  <si>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</si>
  <si>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</si>
  <si>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</si>
  <si>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</si>
  <si>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</si>
  <si>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</si>
  <si>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</si>
  <si>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</si>
  <si>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</si>
  <si>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</si>
  <si>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</si>
  <si>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</si>
  <si>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</si>
  <si>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</si>
  <si>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</si>
  <si>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</si>
  <si>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</si>
  <si>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</si>
  <si>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</si>
  <si>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</si>
  <si>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</si>
  <si>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</si>
  <si>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</si>
  <si>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</si>
  <si>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</si>
  <si>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</si>
  <si>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</si>
  <si>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</si>
  <si>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</si>
  <si>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</si>
  <si>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</si>
  <si>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</si>
  <si>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</si>
  <si>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</si>
  <si>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</si>
  <si>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</si>
  <si>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</si>
  <si>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</si>
  <si>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</si>
  <si>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</si>
  <si>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</si>
  <si>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</si>
  <si>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1"/>
  </si>
  <si>
    <t>④その他（</t>
    <rPh sb="3" eb="4">
      <t>タ</t>
    </rPh>
    <phoneticPr fontId="81"/>
  </si>
  <si>
    <t>　　　）</t>
    <phoneticPr fontId="3"/>
  </si>
  <si>
    <t>⑥その他（</t>
    <rPh sb="3" eb="4">
      <t>タ</t>
    </rPh>
    <phoneticPr fontId="8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</si>
  <si>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</si>
  <si>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</si>
  <si>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t>農作業機械の老朽化及びオペレーターの不足</t>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</si>
  <si>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</si>
  <si>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1"/>
  </si>
  <si>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</si>
  <si>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</si>
  <si>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</si>
  <si>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</si>
  <si>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</si>
  <si>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</si>
  <si>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</si>
  <si>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</si>
  <si>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</si>
  <si>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</si>
  <si>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</si>
  <si>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</si>
  <si>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</si>
  <si>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</si>
  <si>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</si>
  <si>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</si>
  <si>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</si>
  <si>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</si>
  <si>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</si>
  <si>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</si>
  <si>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</si>
  <si>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</si>
  <si>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</si>
  <si>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</si>
  <si>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</si>
  <si>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</si>
  <si>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</si>
  <si>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</si>
  <si>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</si>
  <si>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</si>
  <si>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</si>
  <si>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</si>
  <si>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</si>
  <si>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</si>
  <si>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</si>
  <si>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</si>
  <si>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</si>
  <si>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</si>
  <si>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</si>
  <si>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</si>
  <si>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</si>
  <si>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</si>
  <si>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</si>
  <si>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</si>
  <si>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</si>
  <si>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</si>
  <si>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</si>
  <si>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</si>
  <si>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</si>
  <si>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</si>
  <si>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</si>
  <si>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</si>
  <si>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</si>
  <si>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</si>
  <si>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</si>
  <si>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</si>
  <si>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</si>
  <si>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</si>
  <si>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</si>
  <si>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</si>
  <si>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</si>
  <si>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</si>
  <si>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</si>
  <si>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</si>
  <si>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</si>
  <si>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</si>
  <si>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</si>
  <si>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</si>
  <si>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</si>
  <si>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</si>
  <si>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</si>
  <si>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</si>
  <si>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</si>
  <si>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</si>
  <si>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</si>
  <si>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</si>
  <si>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</si>
  <si>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</si>
  <si>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</si>
  <si>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</si>
  <si>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</si>
  <si>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</si>
  <si>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</si>
  <si>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</si>
  <si>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</si>
  <si>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</si>
  <si>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</si>
  <si>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</si>
  <si>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</si>
  <si>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</si>
  <si>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</si>
  <si>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 xml:space="preserve">別紙様式１
</t>
    </r>
    <r>
      <rPr>
        <sz val="8"/>
        <rFont val="メイリオ"/>
        <family val="3"/>
        <charset val="128"/>
      </rPr>
      <t>（共通部分）</t>
    </r>
    <phoneticPr fontId="3"/>
  </si>
  <si>
    <t>ウ）その他（</t>
    <phoneticPr fontId="3"/>
  </si>
  <si>
    <t>中山間直払</t>
    <rPh sb="0" eb="3">
      <t>チュウサンカン</t>
    </rPh>
    <rPh sb="3" eb="5">
      <t>チョクバラ</t>
    </rPh>
    <phoneticPr fontId="3"/>
  </si>
  <si>
    <t>農地法面の見回り</t>
    <rPh sb="0" eb="2">
      <t>ノウチ</t>
    </rPh>
    <rPh sb="2" eb="4">
      <t>ノリメン</t>
    </rPh>
    <rPh sb="5" eb="7">
      <t>ミマワ</t>
    </rPh>
    <phoneticPr fontId="3"/>
  </si>
  <si>
    <t>鳥獣被害防止対策</t>
    <rPh sb="0" eb="8">
      <t>チョウジュウヒガイボウシタイサク</t>
    </rPh>
    <phoneticPr fontId="3"/>
  </si>
  <si>
    <t>水路管理活動</t>
    <rPh sb="0" eb="2">
      <t>スイロ</t>
    </rPh>
    <rPh sb="2" eb="6">
      <t>カンリカツドウ</t>
    </rPh>
    <phoneticPr fontId="3"/>
  </si>
  <si>
    <t>農道管理活動</t>
    <rPh sb="0" eb="2">
      <t>ノウドウ</t>
    </rPh>
    <rPh sb="2" eb="6">
      <t>カンリカツドウ</t>
    </rPh>
    <phoneticPr fontId="3"/>
  </si>
  <si>
    <t>周辺林地の下草刈り</t>
    <rPh sb="0" eb="2">
      <t>シュウヘン</t>
    </rPh>
    <rPh sb="2" eb="4">
      <t>リンチ</t>
    </rPh>
    <rPh sb="5" eb="6">
      <t>シタ</t>
    </rPh>
    <rPh sb="6" eb="8">
      <t>クサカ</t>
    </rPh>
    <phoneticPr fontId="3"/>
  </si>
  <si>
    <t>景観作物作付け活動</t>
    <rPh sb="0" eb="2">
      <t>ケイカン</t>
    </rPh>
    <rPh sb="2" eb="4">
      <t>サクモツ</t>
    </rPh>
    <rPh sb="4" eb="6">
      <t>サクツ</t>
    </rPh>
    <rPh sb="7" eb="9">
      <t>カツドウ</t>
    </rPh>
    <phoneticPr fontId="3"/>
  </si>
  <si>
    <t>ネットワーク化活動計画の話合い</t>
    <rPh sb="6" eb="7">
      <t>カ</t>
    </rPh>
    <rPh sb="7" eb="11">
      <t>カツドウケイカク</t>
    </rPh>
    <rPh sb="12" eb="14">
      <t>ハナシア</t>
    </rPh>
    <phoneticPr fontId="3"/>
  </si>
  <si>
    <t>総会</t>
    <rPh sb="0" eb="2">
      <t>ソウカイ</t>
    </rPh>
    <phoneticPr fontId="3"/>
  </si>
  <si>
    <t>役員会</t>
    <rPh sb="0" eb="3">
      <t>ヤクインカイ</t>
    </rPh>
    <phoneticPr fontId="3"/>
  </si>
  <si>
    <t>現地確認立会い</t>
    <rPh sb="0" eb="5">
      <t>ゲンチカクニンタ</t>
    </rPh>
    <rPh sb="5" eb="6">
      <t>ア</t>
    </rPh>
    <phoneticPr fontId="3"/>
  </si>
  <si>
    <t>市役所打合せ</t>
    <rPh sb="0" eb="3">
      <t>シヤクショ</t>
    </rPh>
    <rPh sb="3" eb="5">
      <t>ウチアワ</t>
    </rPh>
    <phoneticPr fontId="3"/>
  </si>
  <si>
    <t>※適宜【選択肢】シートに項目を追加ください</t>
    <rPh sb="1" eb="3">
      <t>テキギ</t>
    </rPh>
    <rPh sb="4" eb="7">
      <t>センタクシ</t>
    </rPh>
    <rPh sb="12" eb="14">
      <t>コウモク</t>
    </rPh>
    <rPh sb="15" eb="17">
      <t>ツイカ</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</si>
  <si>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</si>
  <si>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</si>
  <si>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</si>
  <si>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</si>
  <si>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</si>
  <si>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</si>
  <si>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</si>
  <si>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</si>
  <si>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</si>
  <si>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</si>
  <si>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</si>
  <si>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</si>
  <si>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</si>
  <si>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</si>
  <si>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</si>
  <si>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</si>
  <si>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</si>
  <si>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</si>
  <si>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</si>
  <si>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</si>
  <si>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</si>
  <si>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</si>
  <si>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</si>
  <si>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</si>
  <si>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</si>
  <si>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</si>
  <si>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</si>
  <si>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</si>
  <si>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</si>
  <si>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</si>
  <si>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</si>
  <si>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</si>
  <si>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</si>
  <si>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</si>
  <si>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</si>
  <si>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</si>
  <si>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</si>
  <si>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</si>
  <si>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</si>
  <si>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</si>
  <si>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</si>
  <si>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</si>
  <si>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</si>
  <si>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</si>
  <si>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</si>
  <si>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</si>
  <si>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</si>
  <si>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</si>
  <si>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</si>
  <si>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④その他（自由記載）</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</si>
  <si>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</si>
  <si>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</si>
  <si>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</si>
  <si>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</si>
  <si>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</si>
  <si>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</si>
  <si>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</si>
  <si>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</si>
  <si>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</si>
  <si>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</si>
  <si>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</si>
  <si>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</si>
  <si>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</si>
  <si>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81"/>
  </si>
  <si>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</si>
  <si>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</si>
  <si>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</si>
  <si>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</si>
  <si>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</si>
  <si>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</si>
  <si>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</si>
  <si>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</si>
  <si>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</si>
  <si>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</si>
  <si>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</si>
  <si>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</si>
  <si>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</si>
  <si>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</si>
  <si>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</si>
  <si>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</si>
  <si>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</si>
  <si>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</si>
  <si>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</si>
  <si>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</si>
  <si>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</si>
  <si>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</si>
  <si>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愛知県</t>
    <rPh sb="0" eb="3">
      <t>アイチケン</t>
    </rPh>
    <phoneticPr fontId="3"/>
  </si>
  <si>
    <t>豊田市</t>
    <rPh sb="0" eb="3">
      <t>トヨタシ</t>
    </rPh>
    <phoneticPr fontId="3"/>
  </si>
  <si>
    <t>　　　　　集落協定</t>
    <rPh sb="5" eb="7">
      <t>シュウラク</t>
    </rPh>
    <rPh sb="7" eb="9">
      <t>キョウテイ</t>
    </rPh>
    <phoneticPr fontId="3"/>
  </si>
  <si>
    <t>愛知県豊田市　　　町</t>
    <rPh sb="0" eb="3">
      <t>アイチケン</t>
    </rPh>
    <rPh sb="3" eb="6">
      <t>トヨタシ</t>
    </rPh>
    <rPh sb="9" eb="10">
      <t>チョウ</t>
    </rPh>
    <phoneticPr fontId="3"/>
  </si>
  <si>
    <t xml:space="preserve">③その他（別途の規約）
</t>
    <phoneticPr fontId="3"/>
  </si>
  <si>
    <r>
      <rPr>
        <sz val="9"/>
        <rFont val="ＭＳ ゴシック"/>
        <family val="3"/>
        <charset val="128"/>
      </rPr>
      <t>[ア　棚田等の保全]</t>
    </r>
    <r>
      <rPr>
        <sz val="9"/>
        <color rgb="FFFF0000"/>
        <rFont val="ＭＳ ゴシック"/>
        <family val="3"/>
        <charset val="128"/>
      </rPr>
      <t xml:space="preserve">
</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</si>
  <si>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t>
    </r>
    <phoneticPr fontId="3"/>
  </si>
  <si>
    <r>
      <rPr>
        <sz val="9"/>
        <rFont val="ＭＳ ゴシック"/>
        <family val="3"/>
        <charset val="128"/>
      </rPr>
      <t>[ウ　棚田を核とした棚田地域の振興]</t>
    </r>
    <r>
      <rPr>
        <sz val="9"/>
        <color rgb="FFFF0000"/>
        <rFont val="ＭＳ ゴシック"/>
        <family val="3"/>
        <charset val="128"/>
      </rPr>
      <t xml:space="preserve">
</t>
    </r>
    <phoneticPr fontId="3"/>
  </si>
  <si>
    <r>
      <rPr>
        <sz val="9"/>
        <rFont val="ＭＳ ゴシック"/>
        <family val="3"/>
        <charset val="128"/>
      </rPr>
      <t>［超急傾斜農地の保全］</t>
    </r>
    <r>
      <rPr>
        <sz val="9"/>
        <color rgb="FFFF0000"/>
        <rFont val="ＭＳ ゴシック"/>
        <family val="3"/>
        <charset val="128"/>
      </rPr>
      <t xml:space="preserve">
</t>
    </r>
    <r>
      <rPr>
        <sz val="9"/>
        <rFont val="ＭＳ ゴシック"/>
        <family val="3"/>
        <charset val="128"/>
      </rPr>
      <t>［農産物の販売促進等］</t>
    </r>
    <r>
      <rPr>
        <sz val="9"/>
        <color rgb="FFFF0000"/>
        <rFont val="ＭＳ ゴシック"/>
        <family val="3"/>
        <charset val="128"/>
      </rPr>
      <t xml:space="preserve">
</t>
    </r>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</si>
  <si>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t>
    </r>
    <phoneticPr fontId="3"/>
  </si>
  <si>
    <r>
      <rPr>
        <sz val="9"/>
        <rFont val="ＭＳ ゴシック"/>
        <family val="3"/>
        <charset val="128"/>
      </rPr>
      <t>［新たな人材の確保に関する取組］</t>
    </r>
    <r>
      <rPr>
        <sz val="9"/>
        <color rgb="FFFF0000"/>
        <rFont val="ＭＳ ゴシック"/>
        <family val="3"/>
        <charset val="128"/>
      </rPr>
      <t xml:space="preserve">
</t>
    </r>
    <r>
      <rPr>
        <sz val="9"/>
        <rFont val="ＭＳ ゴシック"/>
        <family val="3"/>
        <charset val="128"/>
      </rPr>
      <t xml:space="preserve">[集落機能を強化する取組]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</si>
  <si>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t>
    </r>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</si>
  <si>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81"/>
  </si>
  <si>
    <t xml:space="preserve">（２－２～２－５を踏まえたネットワーク化の進め方を記載）
</t>
    <phoneticPr fontId="81"/>
  </si>
  <si>
    <t xml:space="preserve">（該当する課題について詳細を記載）
</t>
    <rPh sb="1" eb="3">
      <t>ガイトウ</t>
    </rPh>
    <rPh sb="5" eb="7">
      <t>カダイ</t>
    </rPh>
    <rPh sb="11" eb="13">
      <t>ショウサイ</t>
    </rPh>
    <rPh sb="14" eb="16">
      <t>キサイ</t>
    </rPh>
    <phoneticPr fontId="81"/>
  </si>
  <si>
    <t xml:space="preserve">（３－２～３－４を踏まえた統合の進め方を記載）
</t>
    <phoneticPr fontId="81"/>
  </si>
  <si>
    <r>
      <t xml:space="preserve">（役員の継承に向けた取組を記載）
</t>
    </r>
    <r>
      <rPr>
        <sz val="11"/>
        <color rgb="FFFF0000"/>
        <rFont val="ＭＳ 明朝"/>
        <family val="1"/>
        <charset val="128"/>
      </rPr>
      <t/>
    </r>
    <phoneticPr fontId="81"/>
  </si>
  <si>
    <t xml:space="preserve">（構成員や活動参加者の安定的な確保に向けた取組を記載）
</t>
    <phoneticPr fontId="81"/>
  </si>
  <si>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1"/>
  </si>
  <si>
    <t>　　　　　　集落組合（以下「組合」という。）が導入した機械及び施設（以下「機械等」という。）の管理及び運営は、この規定に定めるところによる。</t>
    <phoneticPr fontId="3"/>
  </si>
  <si>
    <r>
      <t>　機械等の利用料金は</t>
    </r>
    <r>
      <rPr>
        <sz val="11"/>
        <color rgb="FFFF0000"/>
        <rFont val="ＭＳ 明朝"/>
        <family val="1"/>
        <charset val="128"/>
      </rPr>
      <t>　　　</t>
    </r>
    <r>
      <rPr>
        <sz val="11"/>
        <rFont val="ＭＳ 明朝"/>
        <family val="1"/>
        <charset val="128"/>
      </rPr>
      <t>とする。ただし、組合員以外の者が利用する場合はこの限りではない。</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</si>
</sst>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0.0&quot;ha&quot;"/>
    <numFmt numFmtId="195" formatCode="0&quot;人&quot;"/>
    <numFmt numFmtId="196" formatCode="0_);[Red]\(0\)"/>
    <numFmt numFmtId="197" formatCode="#0.0&quot; ha&quot;"/>
    <numFmt numFmtId="198" formatCode="General;;"/>
    <numFmt numFmtId="199" formatCode="[$-411]ggge&quot;年&quot;m&quot;月&quot;d&quot;日&quot;;@"/>
    <numFmt numFmtId="200" formatCode="#&quot;日&quot;"/>
    <numFmt numFmtId="201" formatCode="#&quot; 日&quot;"/>
  </numFmts>
  <fonts count="1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b/>
      <u/>
      <sz val="10"/>
      <color rgb="FFFF0000"/>
      <name val="HG丸ｺﾞｼｯｸM-PRO"/>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sz val="11"/>
      <name val="Meiryo UI"/>
      <family val="3"/>
      <charset val="128"/>
    </font>
    <font>
      <sz val="9"/>
      <name val="メイリオ"/>
      <family val="3"/>
      <charset val="128"/>
    </font>
    <font>
      <b/>
      <sz val="24"/>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4"/>
      <color theme="1"/>
      <name val="ＭＳ Ｐゴシック"/>
      <family val="3"/>
      <charset val="128"/>
      <scheme val="minor"/>
    </font>
    <font>
      <sz val="12"/>
      <name val="Meiryo UI"/>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sz val="8"/>
      <name val="メイリオ"/>
      <family val="3"/>
      <charset val="128"/>
    </font>
    <font>
      <sz val="9"/>
      <color rgb="FFFF0000"/>
      <name val="HG丸ｺﾞｼｯｸM-PRO"/>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9"/>
      <color rgb="FF000000"/>
      <name val="Meiryo UI"/>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79998168889431442"/>
        <bgColor indexed="64"/>
      </patternFill>
    </fill>
    <fill>
      <patternFill patternType="solid">
        <fgColor rgb="FFFFFF99"/>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medium">
        <color indexed="64"/>
      </left>
      <right style="thin">
        <color indexed="64"/>
      </right>
      <top style="medium">
        <color indexed="64"/>
      </top>
      <bottom/>
      <diagonal/>
    </border>
    <border>
      <left/>
      <right style="thin">
        <color indexed="64"/>
      </right>
      <top style="thin">
        <color theme="1"/>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0" fillId="0" borderId="0"/>
    <xf numFmtId="0" fontId="20" fillId="0" borderId="0">
      <alignment vertical="center"/>
    </xf>
    <xf numFmtId="0" fontId="2" fillId="0" borderId="0">
      <alignment vertical="center"/>
    </xf>
    <xf numFmtId="0" fontId="19" fillId="0" borderId="0"/>
    <xf numFmtId="0" fontId="20" fillId="0" borderId="0">
      <alignment vertical="center"/>
    </xf>
    <xf numFmtId="0" fontId="2" fillId="0" borderId="0"/>
    <xf numFmtId="0" fontId="20" fillId="0" borderId="0">
      <alignment vertical="center"/>
    </xf>
    <xf numFmtId="0" fontId="20" fillId="0" borderId="0">
      <alignment vertical="center"/>
    </xf>
    <xf numFmtId="0" fontId="21" fillId="0" borderId="0">
      <alignment vertical="center"/>
    </xf>
    <xf numFmtId="0" fontId="2" fillId="0" borderId="0"/>
    <xf numFmtId="0" fontId="2" fillId="0" borderId="0"/>
    <xf numFmtId="0" fontId="30" fillId="0" borderId="0">
      <alignment vertical="center"/>
    </xf>
    <xf numFmtId="0" fontId="18" fillId="0" borderId="0">
      <alignment vertical="center"/>
    </xf>
    <xf numFmtId="0" fontId="1" fillId="0" borderId="0">
      <alignment vertical="center"/>
    </xf>
    <xf numFmtId="0" fontId="125" fillId="0" borderId="0" applyNumberFormat="0" applyFill="0" applyBorder="0" applyAlignment="0" applyProtection="0">
      <alignment vertical="center"/>
    </xf>
    <xf numFmtId="0" fontId="130"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1676">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2" fillId="0" borderId="0" xfId="0" applyFont="1">
      <alignment vertical="center"/>
    </xf>
    <xf numFmtId="0" fontId="15" fillId="0" borderId="0" xfId="0" applyFont="1">
      <alignment vertical="center"/>
    </xf>
    <xf numFmtId="0" fontId="6" fillId="0" borderId="17" xfId="0" applyFont="1" applyBorder="1">
      <alignment vertical="center"/>
    </xf>
    <xf numFmtId="0" fontId="11"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0" xfId="0" applyFont="1" applyBorder="1">
      <alignment vertical="center"/>
    </xf>
    <xf numFmtId="0" fontId="6" fillId="0" borderId="38" xfId="0" applyFont="1" applyBorder="1">
      <alignment vertical="center"/>
    </xf>
    <xf numFmtId="0" fontId="6" fillId="0" borderId="51" xfId="0" applyFont="1" applyBorder="1">
      <alignment vertical="center"/>
    </xf>
    <xf numFmtId="0" fontId="6" fillId="0" borderId="46" xfId="0" applyFont="1" applyBorder="1">
      <alignment vertical="center"/>
    </xf>
    <xf numFmtId="0" fontId="6" fillId="0" borderId="52" xfId="0" applyFont="1" applyBorder="1">
      <alignment vertical="center"/>
    </xf>
    <xf numFmtId="0" fontId="6" fillId="0" borderId="53" xfId="0" applyFont="1" applyBorder="1">
      <alignment vertical="center"/>
    </xf>
    <xf numFmtId="0" fontId="10" fillId="0" borderId="1" xfId="0" applyFont="1" applyBorder="1">
      <alignment vertical="center"/>
    </xf>
    <xf numFmtId="0" fontId="26" fillId="0" borderId="0" xfId="0" applyFont="1">
      <alignment vertical="center"/>
    </xf>
    <xf numFmtId="0" fontId="6" fillId="7" borderId="21" xfId="0" applyFont="1" applyFill="1" applyBorder="1">
      <alignment vertical="center"/>
    </xf>
    <xf numFmtId="0" fontId="6" fillId="7" borderId="46" xfId="0" applyFont="1" applyFill="1" applyBorder="1">
      <alignment vertical="center"/>
    </xf>
    <xf numFmtId="0" fontId="6" fillId="7" borderId="12" xfId="0" applyFont="1" applyFill="1" applyBorder="1">
      <alignment vertical="center"/>
    </xf>
    <xf numFmtId="0" fontId="6" fillId="7" borderId="9" xfId="0" applyFont="1" applyFill="1" applyBorder="1">
      <alignment vertical="center"/>
    </xf>
    <xf numFmtId="0" fontId="6" fillId="7" borderId="6" xfId="0"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6" fillId="7" borderId="0" xfId="0" applyFont="1" applyFill="1">
      <alignment vertical="center"/>
    </xf>
    <xf numFmtId="0" fontId="6" fillId="7" borderId="8" xfId="0" applyFont="1" applyFill="1" applyBorder="1">
      <alignment vertical="center"/>
    </xf>
    <xf numFmtId="0" fontId="6" fillId="7" borderId="5" xfId="0" applyFont="1" applyFill="1" applyBorder="1">
      <alignment vertical="center"/>
    </xf>
    <xf numFmtId="0" fontId="6" fillId="7" borderId="13" xfId="0" applyFont="1" applyFill="1" applyBorder="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4" fillId="0" borderId="0" xfId="0" applyFont="1">
      <alignment vertical="center"/>
    </xf>
    <xf numFmtId="0" fontId="21" fillId="0" borderId="0" xfId="0" applyFont="1">
      <alignment vertical="center"/>
    </xf>
    <xf numFmtId="0" fontId="32" fillId="0" borderId="0" xfId="0" applyFont="1" applyAlignment="1">
      <alignment horizontal="center" vertical="center"/>
    </xf>
    <xf numFmtId="0" fontId="31" fillId="0" borderId="0" xfId="15" applyFont="1" applyAlignment="1" applyProtection="1">
      <alignment horizontal="center" vertical="center"/>
      <protection locked="0"/>
    </xf>
    <xf numFmtId="0" fontId="35" fillId="0" borderId="0" xfId="15" applyFont="1" applyAlignment="1" applyProtection="1">
      <protection locked="0"/>
    </xf>
    <xf numFmtId="0" fontId="32" fillId="0" borderId="0" xfId="15" applyFont="1" applyAlignment="1" applyProtection="1">
      <alignment vertical="center" wrapText="1"/>
      <protection locked="0"/>
    </xf>
    <xf numFmtId="0" fontId="32" fillId="0" borderId="0" xfId="0" applyFont="1" applyAlignment="1">
      <alignment vertical="center" wrapText="1"/>
    </xf>
    <xf numFmtId="0" fontId="32" fillId="0" borderId="0" xfId="15" applyFont="1" applyAlignment="1" applyProtection="1">
      <alignment horizontal="center" vertical="center" textRotation="255" wrapText="1"/>
      <protection locked="0"/>
    </xf>
    <xf numFmtId="0" fontId="32" fillId="0" borderId="0" xfId="0" applyFont="1" applyAlignment="1">
      <alignment horizontal="center" vertical="center" textRotation="255" wrapText="1"/>
    </xf>
    <xf numFmtId="0" fontId="25" fillId="0" borderId="0" xfId="15" applyFont="1" applyProtection="1">
      <alignment vertical="center"/>
      <protection locked="0"/>
    </xf>
    <xf numFmtId="0" fontId="21" fillId="0" borderId="0" xfId="15" applyFont="1" applyAlignment="1" applyProtection="1">
      <alignment horizontal="center" vertical="center"/>
      <protection locked="0"/>
    </xf>
    <xf numFmtId="0" fontId="24" fillId="0" borderId="0" xfId="15" applyFont="1" applyProtection="1">
      <alignment vertical="center"/>
      <protection locked="0"/>
    </xf>
    <xf numFmtId="0" fontId="34" fillId="0" borderId="0" xfId="15" applyFont="1" applyProtection="1">
      <alignment vertical="center"/>
      <protection locked="0"/>
    </xf>
    <xf numFmtId="0" fontId="34" fillId="0" borderId="0" xfId="0" applyFont="1" applyAlignment="1">
      <alignment horizontal="left" vertical="center" wrapText="1"/>
    </xf>
    <xf numFmtId="0" fontId="36" fillId="0" borderId="0" xfId="15" applyFont="1" applyProtection="1">
      <alignment vertical="center"/>
      <protection locked="0"/>
    </xf>
    <xf numFmtId="0" fontId="34" fillId="0" borderId="0" xfId="0" applyFont="1">
      <alignment vertical="center"/>
    </xf>
    <xf numFmtId="0" fontId="27" fillId="0" borderId="0" xfId="14" applyFont="1"/>
    <xf numFmtId="0" fontId="23" fillId="0" borderId="0" xfId="0" applyFont="1" applyAlignment="1">
      <alignment horizontal="left" vertical="center"/>
    </xf>
    <xf numFmtId="0" fontId="27" fillId="0" borderId="0" xfId="14" applyFont="1" applyAlignment="1">
      <alignment wrapText="1"/>
    </xf>
    <xf numFmtId="0" fontId="38" fillId="0" borderId="0" xfId="0" applyFont="1">
      <alignment vertical="center"/>
    </xf>
    <xf numFmtId="0" fontId="27" fillId="0" borderId="0" xfId="14" applyFont="1" applyAlignment="1">
      <alignment horizontal="left" wrapText="1"/>
    </xf>
    <xf numFmtId="0" fontId="27" fillId="0" borderId="0" xfId="14" applyFont="1" applyAlignment="1">
      <alignment horizontal="left"/>
    </xf>
    <xf numFmtId="0" fontId="49" fillId="0" borderId="0" xfId="0" applyFont="1">
      <alignment vertical="center"/>
    </xf>
    <xf numFmtId="0" fontId="6" fillId="3" borderId="0" xfId="0" applyFont="1" applyFill="1">
      <alignment vertical="center"/>
    </xf>
    <xf numFmtId="0" fontId="7" fillId="3" borderId="0" xfId="0" applyFont="1" applyFill="1">
      <alignment vertical="center"/>
    </xf>
    <xf numFmtId="0" fontId="10" fillId="0" borderId="44" xfId="0" applyFont="1" applyBorder="1">
      <alignment vertical="center"/>
    </xf>
    <xf numFmtId="0" fontId="10" fillId="0" borderId="0" xfId="0" applyFont="1">
      <alignment vertical="center"/>
    </xf>
    <xf numFmtId="0" fontId="10" fillId="0" borderId="0" xfId="0" applyFont="1" applyAlignment="1">
      <alignment vertical="center" wrapText="1"/>
    </xf>
    <xf numFmtId="0" fontId="15" fillId="0" borderId="0" xfId="0" applyFont="1" applyAlignment="1">
      <alignment horizontal="right" vertical="center"/>
    </xf>
    <xf numFmtId="0" fontId="8" fillId="0" borderId="0" xfId="0" applyFont="1">
      <alignment vertical="center"/>
    </xf>
    <xf numFmtId="0" fontId="15" fillId="0" borderId="0" xfId="0" applyFont="1" applyAlignment="1">
      <alignment vertical="top" wrapText="1"/>
    </xf>
    <xf numFmtId="0" fontId="15" fillId="0" borderId="0" xfId="0" applyFont="1" applyAlignment="1">
      <alignment vertical="top"/>
    </xf>
    <xf numFmtId="0" fontId="9" fillId="0" borderId="0" xfId="0" applyFont="1">
      <alignment vertical="center"/>
    </xf>
    <xf numFmtId="0" fontId="17" fillId="0" borderId="0" xfId="0" applyFont="1" applyAlignment="1">
      <alignment horizontal="right" vertical="center"/>
    </xf>
    <xf numFmtId="0" fontId="17" fillId="0" borderId="0" xfId="0" applyFont="1">
      <alignment vertical="center"/>
    </xf>
    <xf numFmtId="0" fontId="51"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4" xfId="0" applyBorder="1" applyAlignment="1">
      <alignment vertical="center" shrinkToFit="1"/>
    </xf>
    <xf numFmtId="0" fontId="55" fillId="0" borderId="0" xfId="0" applyFont="1" applyAlignment="1">
      <alignment horizontal="right" vertical="center"/>
    </xf>
    <xf numFmtId="0" fontId="9" fillId="0" borderId="8" xfId="0" applyFont="1" applyBorder="1">
      <alignment vertical="center"/>
    </xf>
    <xf numFmtId="0" fontId="0" fillId="0" borderId="44" xfId="0" applyBorder="1">
      <alignment vertical="center"/>
    </xf>
    <xf numFmtId="0" fontId="0" fillId="2" borderId="44" xfId="0" applyFill="1" applyBorder="1">
      <alignment vertical="center"/>
    </xf>
    <xf numFmtId="0" fontId="57" fillId="0" borderId="44" xfId="0" applyFont="1" applyBorder="1">
      <alignment vertical="center"/>
    </xf>
    <xf numFmtId="58" fontId="33"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2" fillId="0" borderId="0" xfId="14" applyFont="1" applyAlignment="1">
      <alignment shrinkToFit="1"/>
    </xf>
    <xf numFmtId="0" fontId="27" fillId="0" borderId="0" xfId="14" applyFont="1" applyAlignment="1">
      <alignment shrinkToFit="1"/>
    </xf>
    <xf numFmtId="0" fontId="45" fillId="7" borderId="42" xfId="0" applyFont="1" applyFill="1" applyBorder="1" applyAlignment="1">
      <alignment horizontal="center" vertical="center" shrinkToFit="1"/>
    </xf>
    <xf numFmtId="0" fontId="45" fillId="7" borderId="42" xfId="0" applyFont="1" applyFill="1" applyBorder="1" applyAlignment="1">
      <alignment horizontal="left" vertical="center" shrinkToFit="1"/>
    </xf>
    <xf numFmtId="0" fontId="45" fillId="7" borderId="42" xfId="0" applyFont="1" applyFill="1" applyBorder="1" applyAlignment="1">
      <alignment horizontal="center" vertical="center" wrapText="1"/>
    </xf>
    <xf numFmtId="0" fontId="8" fillId="0" borderId="0" xfId="0" applyFont="1" applyAlignment="1">
      <alignment horizontal="left" vertical="center" wrapText="1"/>
    </xf>
    <xf numFmtId="0" fontId="0" fillId="0" borderId="72" xfId="0" applyBorder="1">
      <alignment vertical="center"/>
    </xf>
    <xf numFmtId="0" fontId="9" fillId="0" borderId="17" xfId="0" applyFont="1" applyBorder="1">
      <alignment vertical="center"/>
    </xf>
    <xf numFmtId="0" fontId="15" fillId="0" borderId="72" xfId="0" applyFont="1" applyBorder="1">
      <alignment vertical="center"/>
    </xf>
    <xf numFmtId="0" fontId="8" fillId="0" borderId="17" xfId="0" applyFont="1" applyBorder="1">
      <alignment vertical="center"/>
    </xf>
    <xf numFmtId="0" fontId="9" fillId="0" borderId="72" xfId="0" applyFont="1" applyBorder="1">
      <alignment vertical="center"/>
    </xf>
    <xf numFmtId="0" fontId="9" fillId="0" borderId="82"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lignment vertical="center"/>
    </xf>
    <xf numFmtId="0" fontId="70" fillId="0" borderId="0" xfId="0" applyFont="1">
      <alignment vertical="center"/>
    </xf>
    <xf numFmtId="0" fontId="71" fillId="0" borderId="0" xfId="0" applyFont="1">
      <alignment vertical="center"/>
    </xf>
    <xf numFmtId="0" fontId="72"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4" fillId="0" borderId="0" xfId="0" applyFont="1" applyProtection="1">
      <alignment vertical="center"/>
      <protection locked="0"/>
    </xf>
    <xf numFmtId="0" fontId="27" fillId="0" borderId="0" xfId="14" applyFont="1" applyProtection="1">
      <protection locked="0"/>
    </xf>
    <xf numFmtId="0" fontId="27"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3" fillId="3" borderId="0" xfId="14" applyFont="1" applyFill="1" applyAlignment="1">
      <alignment horizontal="center" vertical="center" wrapText="1"/>
    </xf>
    <xf numFmtId="0" fontId="4" fillId="3" borderId="0" xfId="0" applyFont="1" applyFill="1" applyAlignment="1">
      <alignment horizontal="center" vertical="center" wrapText="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3" fillId="2" borderId="46" xfId="0" applyFont="1" applyFill="1" applyBorder="1" applyAlignment="1">
      <alignment horizontal="left" vertical="center" wrapText="1"/>
    </xf>
    <xf numFmtId="0" fontId="41" fillId="8" borderId="55" xfId="0" applyFont="1" applyFill="1" applyBorder="1" applyAlignment="1">
      <alignment horizontal="center" vertical="center"/>
    </xf>
    <xf numFmtId="0" fontId="41" fillId="9" borderId="27" xfId="0" applyFont="1" applyFill="1" applyBorder="1" applyAlignment="1">
      <alignment horizontal="center" vertical="center" wrapText="1"/>
    </xf>
    <xf numFmtId="0" fontId="61" fillId="9" borderId="27" xfId="0" applyFont="1" applyFill="1" applyBorder="1" applyAlignment="1">
      <alignment horizontal="center" vertical="center" wrapText="1"/>
    </xf>
    <xf numFmtId="38" fontId="23" fillId="0" borderId="0" xfId="0" applyNumberFormat="1" applyFont="1" applyAlignment="1">
      <alignment horizontal="left" vertical="center" shrinkToFit="1"/>
    </xf>
    <xf numFmtId="0" fontId="0" fillId="0" borderId="46" xfId="0" applyBorder="1" applyAlignment="1">
      <alignment horizontal="center" vertical="center"/>
    </xf>
    <xf numFmtId="0" fontId="38" fillId="8" borderId="44" xfId="0" applyFont="1" applyFill="1" applyBorder="1" applyAlignment="1">
      <alignment horizontal="center" vertical="center"/>
    </xf>
    <xf numFmtId="0" fontId="38" fillId="8" borderId="49" xfId="0" applyFont="1" applyFill="1" applyBorder="1" applyAlignment="1">
      <alignment horizontal="center" vertical="center"/>
    </xf>
    <xf numFmtId="0" fontId="44" fillId="0" borderId="0" xfId="0" applyFont="1" applyAlignment="1">
      <alignment horizontal="left" vertical="center"/>
    </xf>
    <xf numFmtId="0" fontId="23" fillId="0" borderId="0" xfId="0" applyFont="1" applyAlignment="1">
      <alignment horizontal="left" vertical="center" wrapText="1"/>
    </xf>
    <xf numFmtId="0" fontId="23" fillId="0" borderId="0" xfId="0" applyFont="1">
      <alignment vertical="center"/>
    </xf>
    <xf numFmtId="0" fontId="38" fillId="7" borderId="46" xfId="0" applyFont="1" applyFill="1" applyBorder="1" applyAlignment="1">
      <alignment horizontal="left" vertical="center" shrinkToFit="1"/>
    </xf>
    <xf numFmtId="0" fontId="43" fillId="0" borderId="0" xfId="14" applyFont="1" applyAlignment="1">
      <alignment horizontal="left" vertical="center"/>
    </xf>
    <xf numFmtId="0" fontId="44" fillId="0" borderId="0" xfId="0" applyFont="1" applyAlignment="1">
      <alignment horizontal="right" vertical="center"/>
    </xf>
    <xf numFmtId="0" fontId="43" fillId="0" borderId="0" xfId="14" applyFont="1" applyAlignment="1">
      <alignment horizontal="left" vertical="center" wrapText="1"/>
    </xf>
    <xf numFmtId="0" fontId="44" fillId="0" borderId="0" xfId="0" applyFont="1" applyAlignment="1">
      <alignment horizontal="right" vertical="top" wrapText="1"/>
    </xf>
    <xf numFmtId="0" fontId="9" fillId="8" borderId="49" xfId="14" applyFont="1" applyFill="1" applyBorder="1" applyAlignment="1">
      <alignment horizontal="center" vertical="center"/>
    </xf>
    <xf numFmtId="0" fontId="9" fillId="8" borderId="45" xfId="14" applyFont="1" applyFill="1" applyBorder="1" applyAlignment="1">
      <alignment horizontal="center" vertical="center"/>
    </xf>
    <xf numFmtId="0" fontId="0" fillId="0" borderId="48" xfId="0" applyBorder="1" applyAlignment="1">
      <alignment horizontal="left" vertical="center" wrapText="1"/>
    </xf>
    <xf numFmtId="0" fontId="48" fillId="8" borderId="44" xfId="0" applyFont="1" applyFill="1" applyBorder="1" applyAlignment="1">
      <alignment horizontal="center" vertical="center"/>
    </xf>
    <xf numFmtId="0" fontId="48" fillId="3" borderId="9" xfId="0" applyFont="1" applyFill="1" applyBorder="1" applyAlignment="1">
      <alignment horizontal="center" vertical="center" wrapText="1"/>
    </xf>
    <xf numFmtId="0" fontId="47" fillId="3" borderId="48" xfId="0" applyFont="1" applyFill="1" applyBorder="1" applyAlignment="1">
      <alignment horizontal="center" vertical="center"/>
    </xf>
    <xf numFmtId="0" fontId="48" fillId="7" borderId="49" xfId="0" applyFont="1" applyFill="1" applyBorder="1" applyAlignment="1">
      <alignment horizontal="center" vertical="top"/>
    </xf>
    <xf numFmtId="0" fontId="48" fillId="3" borderId="11" xfId="0" applyFont="1" applyFill="1" applyBorder="1" applyAlignment="1">
      <alignment horizontal="center" vertical="top" wrapText="1"/>
    </xf>
    <xf numFmtId="0" fontId="48" fillId="3" borderId="0" xfId="0" applyFont="1" applyFill="1" applyAlignment="1">
      <alignment horizontal="center" vertical="center"/>
    </xf>
    <xf numFmtId="0" fontId="48" fillId="3" borderId="8" xfId="0" applyFont="1" applyFill="1" applyBorder="1" applyAlignment="1">
      <alignment horizontal="center" vertical="top"/>
    </xf>
    <xf numFmtId="0" fontId="48" fillId="7" borderId="7" xfId="0" applyFont="1" applyFill="1" applyBorder="1" applyAlignment="1">
      <alignment horizontal="center" vertical="top"/>
    </xf>
    <xf numFmtId="0" fontId="48" fillId="3" borderId="11" xfId="0" applyFont="1" applyFill="1" applyBorder="1" applyAlignment="1">
      <alignment horizontal="center" vertical="center" wrapText="1"/>
    </xf>
    <xf numFmtId="0" fontId="47" fillId="3" borderId="8" xfId="0" applyFont="1" applyFill="1" applyBorder="1" applyAlignment="1">
      <alignment horizontal="center" vertical="center"/>
    </xf>
    <xf numFmtId="0" fontId="48" fillId="7" borderId="3" xfId="0" applyFont="1" applyFill="1" applyBorder="1" applyAlignment="1">
      <alignment horizontal="center" vertical="top"/>
    </xf>
    <xf numFmtId="0" fontId="48" fillId="7" borderId="44" xfId="0" applyFont="1" applyFill="1" applyBorder="1" applyAlignment="1">
      <alignment horizontal="center" vertical="top"/>
    </xf>
    <xf numFmtId="0" fontId="48" fillId="3" borderId="5" xfId="0" applyFont="1" applyFill="1" applyBorder="1" applyAlignment="1">
      <alignment horizontal="center" vertical="top" wrapText="1"/>
    </xf>
    <xf numFmtId="0" fontId="48" fillId="3" borderId="12" xfId="0" applyFont="1" applyFill="1" applyBorder="1" applyAlignment="1">
      <alignment horizontal="center" vertical="top"/>
    </xf>
    <xf numFmtId="0" fontId="48" fillId="3" borderId="13" xfId="0" applyFont="1" applyFill="1" applyBorder="1" applyAlignment="1">
      <alignment horizontal="center" vertical="top"/>
    </xf>
    <xf numFmtId="0" fontId="48" fillId="7" borderId="45" xfId="0" applyFont="1" applyFill="1" applyBorder="1" applyAlignment="1">
      <alignment horizontal="center" vertical="top"/>
    </xf>
    <xf numFmtId="0" fontId="8" fillId="0" borderId="0" xfId="14" applyFont="1" applyAlignment="1">
      <alignment horizontal="center" vertical="center"/>
    </xf>
    <xf numFmtId="0" fontId="23" fillId="0" borderId="0" xfId="0" applyFont="1" applyAlignment="1">
      <alignment horizontal="center" vertical="center"/>
    </xf>
    <xf numFmtId="0" fontId="44" fillId="0" borderId="0" xfId="0" applyFont="1" applyAlignment="1">
      <alignment horizontal="right" vertical="top"/>
    </xf>
    <xf numFmtId="0" fontId="0" fillId="0" borderId="0" xfId="0" applyProtection="1">
      <alignment vertical="center"/>
      <protection locked="0"/>
    </xf>
    <xf numFmtId="0" fontId="67" fillId="0" borderId="0" xfId="0" applyFont="1" applyProtection="1">
      <alignment vertical="center"/>
      <protection locked="0"/>
    </xf>
    <xf numFmtId="0" fontId="68" fillId="0" borderId="0" xfId="0" applyFont="1">
      <alignment vertical="center"/>
    </xf>
    <xf numFmtId="0" fontId="67" fillId="0" borderId="0" xfId="0" applyFont="1">
      <alignment vertical="center"/>
    </xf>
    <xf numFmtId="0" fontId="8" fillId="0" borderId="0" xfId="0" applyFont="1" applyAlignment="1">
      <alignment vertical="top"/>
    </xf>
    <xf numFmtId="0" fontId="67" fillId="0" borderId="0" xfId="0" applyFont="1" applyAlignment="1">
      <alignment vertical="top"/>
    </xf>
    <xf numFmtId="40" fontId="0" fillId="0" borderId="0" xfId="0" applyNumberFormat="1">
      <alignment vertical="center"/>
    </xf>
    <xf numFmtId="0" fontId="43" fillId="3" borderId="55" xfId="0" applyFont="1" applyFill="1" applyBorder="1" applyAlignment="1">
      <alignment horizontal="center" vertical="center" wrapText="1"/>
    </xf>
    <xf numFmtId="0" fontId="43" fillId="3" borderId="66" xfId="0" applyFont="1" applyFill="1" applyBorder="1" applyAlignment="1">
      <alignment vertical="center" wrapText="1"/>
    </xf>
    <xf numFmtId="38" fontId="43" fillId="5" borderId="27" xfId="2" applyFont="1" applyFill="1" applyBorder="1" applyAlignment="1" applyProtection="1">
      <alignment vertical="center" shrinkToFit="1"/>
    </xf>
    <xf numFmtId="0" fontId="43" fillId="3" borderId="67" xfId="0" applyFont="1" applyFill="1" applyBorder="1" applyAlignment="1">
      <alignment horizontal="center" vertical="center" wrapText="1"/>
    </xf>
    <xf numFmtId="0" fontId="43" fillId="3" borderId="66" xfId="0" applyFont="1" applyFill="1" applyBorder="1" applyAlignment="1">
      <alignment horizontal="center" vertical="center" wrapText="1"/>
    </xf>
    <xf numFmtId="38" fontId="43" fillId="3" borderId="67" xfId="0" applyNumberFormat="1" applyFont="1" applyFill="1" applyBorder="1" applyAlignment="1">
      <alignment horizontal="center" vertical="center" wrapText="1"/>
    </xf>
    <xf numFmtId="0" fontId="43" fillId="3" borderId="68" xfId="0" applyFont="1" applyFill="1" applyBorder="1" applyAlignment="1">
      <alignment horizontal="center" vertical="center" wrapText="1"/>
    </xf>
    <xf numFmtId="38" fontId="0" fillId="0" borderId="0" xfId="0" applyNumberFormat="1">
      <alignment vertical="center"/>
    </xf>
    <xf numFmtId="0" fontId="10" fillId="0" borderId="84" xfId="0" applyFont="1" applyBorder="1" applyAlignment="1">
      <alignment horizontal="center" vertical="center"/>
    </xf>
    <xf numFmtId="0" fontId="41" fillId="8" borderId="27" xfId="0" applyFont="1" applyFill="1" applyBorder="1" applyAlignment="1">
      <alignment horizontal="center" vertical="center" wrapText="1"/>
    </xf>
    <xf numFmtId="0" fontId="41" fillId="8" borderId="51" xfId="0" applyFont="1" applyFill="1" applyBorder="1" applyAlignment="1">
      <alignment horizontal="left" vertical="center"/>
    </xf>
    <xf numFmtId="0" fontId="41" fillId="8" borderId="46" xfId="0" applyFont="1" applyFill="1" applyBorder="1" applyAlignment="1">
      <alignment horizontal="left" vertical="center"/>
    </xf>
    <xf numFmtId="0" fontId="41" fillId="8" borderId="47" xfId="0" applyFont="1" applyFill="1" applyBorder="1" applyAlignment="1">
      <alignment horizontal="left" vertical="center"/>
    </xf>
    <xf numFmtId="0" fontId="41" fillId="8" borderId="87" xfId="0" applyFont="1" applyFill="1" applyBorder="1" applyAlignment="1">
      <alignment horizontal="center" vertical="center" wrapText="1"/>
    </xf>
    <xf numFmtId="0" fontId="74" fillId="0" borderId="0" xfId="0" applyFont="1">
      <alignment vertical="center"/>
    </xf>
    <xf numFmtId="0" fontId="36" fillId="0" borderId="0" xfId="15" applyFont="1" applyAlignment="1" applyProtection="1">
      <alignment vertical="top"/>
      <protection locked="0"/>
    </xf>
    <xf numFmtId="0" fontId="70" fillId="0" borderId="0" xfId="0" applyFont="1" applyAlignment="1">
      <alignment vertical="top"/>
    </xf>
    <xf numFmtId="0" fontId="24" fillId="0" borderId="0" xfId="0" applyFont="1" applyAlignment="1">
      <alignment vertical="top"/>
    </xf>
    <xf numFmtId="0" fontId="0" fillId="0" borderId="0" xfId="0" applyAlignment="1" applyProtection="1">
      <alignment vertical="top"/>
      <protection locked="0"/>
    </xf>
    <xf numFmtId="0" fontId="22" fillId="0" borderId="0" xfId="15" applyFont="1" applyProtection="1">
      <alignment vertical="center"/>
      <protection locked="0"/>
    </xf>
    <xf numFmtId="0" fontId="22" fillId="0" borderId="0" xfId="15" applyFont="1" applyAlignment="1" applyProtection="1">
      <alignment vertical="top"/>
      <protection locked="0"/>
    </xf>
    <xf numFmtId="0" fontId="22" fillId="0" borderId="0" xfId="15" applyFont="1" applyAlignment="1" applyProtection="1">
      <alignment vertical="top" wrapText="1"/>
      <protection locked="0"/>
    </xf>
    <xf numFmtId="0" fontId="31" fillId="0" borderId="49" xfId="15" applyFont="1" applyBorder="1" applyAlignment="1" applyProtection="1">
      <alignment horizontal="center" vertical="center" wrapText="1"/>
      <protection locked="0"/>
    </xf>
    <xf numFmtId="0" fontId="27" fillId="0" borderId="11" xfId="0" applyFont="1" applyBorder="1" applyAlignment="1">
      <alignment horizontal="center" vertical="center"/>
    </xf>
    <xf numFmtId="0" fontId="32" fillId="0" borderId="11" xfId="0" applyFont="1" applyBorder="1" applyAlignment="1">
      <alignment horizontal="center" vertical="center"/>
    </xf>
    <xf numFmtId="0" fontId="22" fillId="0" borderId="100" xfId="0" applyFont="1" applyBorder="1" applyAlignment="1">
      <alignment horizontal="center" vertical="top"/>
    </xf>
    <xf numFmtId="0" fontId="8" fillId="0" borderId="100" xfId="0" applyFont="1" applyBorder="1" applyAlignment="1">
      <alignment horizontal="center" vertical="center" wrapText="1"/>
    </xf>
    <xf numFmtId="0" fontId="72" fillId="0" borderId="11" xfId="15" applyFont="1" applyBorder="1" applyAlignment="1" applyProtection="1">
      <alignment horizontal="center" vertical="center"/>
      <protection locked="0"/>
    </xf>
    <xf numFmtId="0" fontId="31" fillId="0" borderId="48" xfId="15" applyFont="1" applyBorder="1" applyAlignment="1" applyProtection="1">
      <alignment horizontal="center" vertical="center"/>
      <protection locked="0"/>
    </xf>
    <xf numFmtId="0" fontId="75" fillId="0" borderId="0" xfId="15" applyFont="1" applyAlignment="1" applyProtection="1">
      <alignment horizontal="right" vertical="top" wrapText="1"/>
      <protection locked="0"/>
    </xf>
    <xf numFmtId="0" fontId="75" fillId="0" borderId="0" xfId="15" applyFont="1" applyAlignment="1" applyProtection="1">
      <alignment vertical="top"/>
      <protection locked="0"/>
    </xf>
    <xf numFmtId="0" fontId="43" fillId="0" borderId="0" xfId="0" applyFont="1">
      <alignment vertical="center"/>
    </xf>
    <xf numFmtId="0" fontId="43"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3"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3" fillId="2" borderId="15" xfId="0" applyFont="1" applyFill="1" applyBorder="1">
      <alignment vertical="center"/>
    </xf>
    <xf numFmtId="0" fontId="43" fillId="2" borderId="46" xfId="0" applyFont="1" applyFill="1" applyBorder="1">
      <alignment vertical="center"/>
    </xf>
    <xf numFmtId="0" fontId="43" fillId="2" borderId="14" xfId="0" applyFont="1" applyFill="1" applyBorder="1">
      <alignment vertical="center"/>
    </xf>
    <xf numFmtId="0" fontId="43" fillId="2" borderId="6" xfId="0" applyFont="1" applyFill="1" applyBorder="1">
      <alignment vertical="center"/>
    </xf>
    <xf numFmtId="0" fontId="43" fillId="2" borderId="11" xfId="0" applyFont="1" applyFill="1" applyBorder="1" applyAlignment="1">
      <alignment vertical="center" wrapText="1"/>
    </xf>
    <xf numFmtId="184" fontId="76" fillId="3" borderId="25" xfId="2" applyNumberFormat="1" applyFont="1" applyFill="1" applyBorder="1" applyAlignment="1">
      <alignment horizontal="right" vertical="center" shrinkToFit="1"/>
    </xf>
    <xf numFmtId="186" fontId="76" fillId="5" borderId="25" xfId="2" applyNumberFormat="1" applyFont="1" applyFill="1" applyBorder="1" applyAlignment="1">
      <alignment horizontal="right" vertical="center" shrinkToFit="1"/>
    </xf>
    <xf numFmtId="187" fontId="76" fillId="5" borderId="26" xfId="0" applyNumberFormat="1" applyFont="1" applyFill="1" applyBorder="1" applyAlignment="1">
      <alignment horizontal="right" vertical="center" shrinkToFit="1"/>
    </xf>
    <xf numFmtId="187" fontId="76" fillId="0" borderId="26" xfId="0" applyNumberFormat="1" applyFont="1" applyBorder="1" applyAlignment="1">
      <alignment horizontal="right" vertical="center" shrinkToFit="1"/>
    </xf>
    <xf numFmtId="0" fontId="43" fillId="0" borderId="0" xfId="0" applyFont="1" applyAlignment="1">
      <alignment vertical="center" textRotation="255"/>
    </xf>
    <xf numFmtId="0" fontId="43" fillId="3" borderId="0" xfId="0" applyFont="1" applyFill="1" applyAlignment="1">
      <alignment horizontal="center" vertical="center"/>
    </xf>
    <xf numFmtId="189" fontId="56" fillId="3" borderId="0" xfId="2" applyNumberFormat="1" applyFont="1" applyFill="1" applyBorder="1" applyAlignment="1">
      <alignment horizontal="right" vertical="center" wrapText="1"/>
    </xf>
    <xf numFmtId="182" fontId="76"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76"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3" fillId="0" borderId="0" xfId="0" applyFont="1" applyAlignment="1"/>
    <xf numFmtId="0" fontId="43" fillId="0" borderId="0" xfId="0" applyFont="1" applyAlignment="1">
      <alignment horizontal="center" vertical="center"/>
    </xf>
    <xf numFmtId="0" fontId="43"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43" fillId="0" borderId="0" xfId="0" applyFont="1" applyAlignment="1">
      <alignment horizontal="center" vertical="center" wrapText="1"/>
    </xf>
    <xf numFmtId="0" fontId="8" fillId="0" borderId="41" xfId="0" applyFont="1" applyBorder="1">
      <alignment vertical="center"/>
    </xf>
    <xf numFmtId="0" fontId="78" fillId="0" borderId="0" xfId="0" applyFont="1">
      <alignment vertical="center"/>
    </xf>
    <xf numFmtId="0" fontId="27"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79" fillId="0" borderId="6" xfId="0" applyFont="1" applyBorder="1" applyAlignment="1">
      <alignment horizontal="center" vertical="center"/>
    </xf>
    <xf numFmtId="0" fontId="79" fillId="0" borderId="0" xfId="0" applyFont="1" applyAlignment="1">
      <alignment horizontal="center" vertical="center"/>
    </xf>
    <xf numFmtId="180" fontId="79" fillId="0" borderId="6" xfId="0" applyNumberFormat="1" applyFont="1" applyBorder="1" applyAlignment="1">
      <alignment horizontal="center" vertical="center"/>
    </xf>
    <xf numFmtId="180" fontId="27"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8" fillId="0" borderId="11" xfId="0" applyFont="1" applyBorder="1" applyAlignment="1">
      <alignment vertical="center" wrapText="1"/>
    </xf>
    <xf numFmtId="0" fontId="38" fillId="0" borderId="0" xfId="0" applyFont="1" applyAlignment="1">
      <alignment vertical="center" wrapText="1"/>
    </xf>
    <xf numFmtId="0" fontId="38" fillId="0" borderId="11" xfId="0" applyFont="1" applyBorder="1">
      <alignment vertical="center"/>
    </xf>
    <xf numFmtId="38" fontId="21" fillId="0" borderId="11" xfId="2" applyFont="1" applyFill="1" applyBorder="1" applyAlignment="1" applyProtection="1">
      <alignment vertical="center" shrinkToFit="1"/>
    </xf>
    <xf numFmtId="38" fontId="21" fillId="0" borderId="0" xfId="2" applyFont="1" applyFill="1" applyBorder="1" applyAlignment="1" applyProtection="1">
      <alignment vertical="center" shrinkToFit="1"/>
    </xf>
    <xf numFmtId="38" fontId="60" fillId="0" borderId="11" xfId="2" applyFont="1" applyFill="1" applyBorder="1" applyAlignment="1" applyProtection="1">
      <alignment vertical="center" shrinkToFit="1"/>
    </xf>
    <xf numFmtId="0" fontId="44" fillId="0" borderId="0" xfId="0" applyFont="1" applyAlignment="1">
      <alignment vertical="center" shrinkToFit="1"/>
    </xf>
    <xf numFmtId="3" fontId="60" fillId="0" borderId="11" xfId="0" applyNumberFormat="1" applyFont="1" applyBorder="1" applyAlignment="1">
      <alignment vertical="center" shrinkToFit="1"/>
    </xf>
    <xf numFmtId="0" fontId="47" fillId="0" borderId="44" xfId="0" applyFont="1" applyBorder="1" applyAlignment="1">
      <alignment vertical="top" textRotation="255" wrapText="1"/>
    </xf>
    <xf numFmtId="0" fontId="9" fillId="0" borderId="44" xfId="0" applyFont="1" applyBorder="1" applyAlignment="1">
      <alignment horizontal="left" vertical="top" wrapText="1"/>
    </xf>
    <xf numFmtId="0" fontId="25" fillId="0" borderId="44" xfId="0" applyFont="1" applyBorder="1" applyAlignment="1">
      <alignment horizontal="center" vertical="top" textRotation="255" wrapText="1"/>
    </xf>
    <xf numFmtId="0" fontId="9" fillId="0" borderId="44" xfId="0" applyFont="1" applyBorder="1" applyAlignment="1">
      <alignment horizontal="center" vertical="top" wrapText="1"/>
    </xf>
    <xf numFmtId="0" fontId="9" fillId="0" borderId="45"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0" xfId="6" applyFont="1" applyBorder="1" applyAlignment="1">
      <alignment horizontal="center" vertical="center"/>
    </xf>
    <xf numFmtId="0" fontId="9" fillId="0" borderId="110" xfId="6" applyFont="1" applyBorder="1">
      <alignment vertical="center"/>
    </xf>
    <xf numFmtId="0" fontId="9" fillId="0" borderId="111" xfId="6" applyFont="1" applyBorder="1">
      <alignment vertical="center"/>
    </xf>
    <xf numFmtId="0" fontId="9" fillId="0" borderId="84" xfId="6" applyFont="1" applyBorder="1">
      <alignment vertical="center"/>
    </xf>
    <xf numFmtId="0" fontId="9" fillId="0" borderId="44" xfId="6" applyFont="1" applyBorder="1" applyAlignment="1">
      <alignment horizontal="center" vertical="center"/>
    </xf>
    <xf numFmtId="0" fontId="37" fillId="0" borderId="84"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7" fillId="0" borderId="84"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5" fontId="9" fillId="5" borderId="0" xfId="6" applyNumberFormat="1" applyFont="1" applyFill="1">
      <alignment vertical="center"/>
    </xf>
    <xf numFmtId="196" fontId="9" fillId="5" borderId="0" xfId="1" applyNumberFormat="1" applyFont="1" applyFill="1" applyAlignment="1">
      <alignment vertical="top" wrapText="1" shrinkToFit="1"/>
    </xf>
    <xf numFmtId="0" fontId="9" fillId="5" borderId="0" xfId="6" applyFont="1" applyFill="1" applyAlignment="1">
      <alignment vertical="top"/>
    </xf>
    <xf numFmtId="0" fontId="16" fillId="7" borderId="64" xfId="0" applyFont="1" applyFill="1" applyBorder="1" applyAlignment="1">
      <alignment vertical="center" shrinkToFit="1"/>
    </xf>
    <xf numFmtId="0" fontId="16" fillId="7" borderId="44" xfId="0" applyFont="1" applyFill="1" applyBorder="1" applyAlignment="1">
      <alignment vertical="center" shrinkToFit="1"/>
    </xf>
    <xf numFmtId="0" fontId="16" fillId="7" borderId="44" xfId="0" applyFont="1" applyFill="1" applyBorder="1" applyAlignment="1">
      <alignment horizontal="center" vertical="center" shrinkToFit="1"/>
    </xf>
    <xf numFmtId="38" fontId="16" fillId="7" borderId="44" xfId="2" applyFont="1" applyFill="1" applyBorder="1" applyAlignment="1" applyProtection="1">
      <alignment vertical="center" shrinkToFit="1"/>
    </xf>
    <xf numFmtId="0" fontId="16" fillId="7" borderId="45" xfId="0" applyFont="1" applyFill="1" applyBorder="1" applyAlignment="1">
      <alignment horizontal="left" vertical="center" shrinkToFit="1"/>
    </xf>
    <xf numFmtId="38" fontId="16" fillId="5" borderId="45" xfId="2" applyFont="1" applyFill="1" applyBorder="1" applyAlignment="1" applyProtection="1">
      <alignment horizontal="right" vertical="center" shrinkToFit="1"/>
    </xf>
    <xf numFmtId="0" fontId="16" fillId="7" borderId="45" xfId="0" applyFont="1" applyFill="1" applyBorder="1" applyAlignment="1">
      <alignment horizontal="center" vertical="center" shrinkToFit="1"/>
    </xf>
    <xf numFmtId="0" fontId="18" fillId="7" borderId="12" xfId="0" applyFont="1" applyFill="1" applyBorder="1" applyAlignment="1">
      <alignment horizontal="center" vertical="center" shrinkToFit="1"/>
    </xf>
    <xf numFmtId="0" fontId="84" fillId="7" borderId="42" xfId="0" applyFont="1" applyFill="1" applyBorder="1" applyAlignment="1">
      <alignment horizontal="center" vertical="center" shrinkToFit="1"/>
    </xf>
    <xf numFmtId="0" fontId="84" fillId="7" borderId="42" xfId="0" applyFont="1" applyFill="1" applyBorder="1" applyAlignment="1">
      <alignment horizontal="left" vertical="center" shrinkToFit="1"/>
    </xf>
    <xf numFmtId="0" fontId="84" fillId="7" borderId="76" xfId="0" applyFont="1" applyFill="1" applyBorder="1" applyAlignment="1">
      <alignment horizontal="center" vertical="center" wrapText="1"/>
    </xf>
    <xf numFmtId="0" fontId="84" fillId="7" borderId="42" xfId="0" applyFont="1" applyFill="1" applyBorder="1" applyAlignment="1">
      <alignment horizontal="center" vertical="center" wrapText="1"/>
    </xf>
    <xf numFmtId="0" fontId="88" fillId="3" borderId="46" xfId="0" applyFont="1" applyFill="1" applyBorder="1" applyAlignment="1">
      <alignment horizontal="center" vertical="center" wrapText="1"/>
    </xf>
    <xf numFmtId="38" fontId="90" fillId="5" borderId="75" xfId="2" applyFont="1" applyFill="1" applyBorder="1" applyAlignment="1" applyProtection="1">
      <alignment horizontal="right" vertical="center" shrinkToFit="1"/>
    </xf>
    <xf numFmtId="38" fontId="90" fillId="5" borderId="76" xfId="2" applyFont="1" applyFill="1" applyBorder="1" applyAlignment="1" applyProtection="1">
      <alignment horizontal="right" vertical="center" shrinkToFit="1"/>
    </xf>
    <xf numFmtId="38" fontId="90" fillId="5" borderId="96" xfId="2" applyFont="1" applyFill="1" applyBorder="1" applyAlignment="1" applyProtection="1">
      <alignment horizontal="right" vertical="center" shrinkToFit="1"/>
    </xf>
    <xf numFmtId="38" fontId="90" fillId="5" borderId="88" xfId="2" applyFont="1" applyFill="1" applyBorder="1" applyAlignment="1" applyProtection="1">
      <alignment horizontal="right" vertical="center" shrinkToFit="1"/>
    </xf>
    <xf numFmtId="38" fontId="90" fillId="5" borderId="42" xfId="2" applyFont="1" applyFill="1" applyBorder="1" applyAlignment="1" applyProtection="1">
      <alignment horizontal="right" vertical="center" shrinkToFit="1"/>
    </xf>
    <xf numFmtId="38" fontId="90" fillId="5" borderId="98" xfId="2" applyFont="1" applyFill="1" applyBorder="1" applyAlignment="1" applyProtection="1">
      <alignment horizontal="right" vertical="center" shrinkToFit="1"/>
    </xf>
    <xf numFmtId="38" fontId="90" fillId="5" borderId="70" xfId="2" applyFont="1" applyFill="1" applyBorder="1" applyAlignment="1" applyProtection="1">
      <alignment horizontal="right" vertical="center" shrinkToFit="1"/>
    </xf>
    <xf numFmtId="38" fontId="91" fillId="5" borderId="70" xfId="2" applyFont="1" applyFill="1" applyBorder="1" applyAlignment="1" applyProtection="1">
      <alignment horizontal="left" vertical="center" shrinkToFit="1"/>
    </xf>
    <xf numFmtId="38" fontId="91" fillId="5" borderId="42" xfId="2" applyFont="1" applyFill="1" applyBorder="1" applyAlignment="1" applyProtection="1">
      <alignment horizontal="left" vertical="center" shrinkToFit="1"/>
    </xf>
    <xf numFmtId="38" fontId="91" fillId="5" borderId="89" xfId="2" applyFont="1" applyFill="1" applyBorder="1" applyAlignment="1" applyProtection="1">
      <alignment horizontal="left" vertical="center" shrinkToFit="1"/>
    </xf>
    <xf numFmtId="38" fontId="90" fillId="5" borderId="93" xfId="2" applyFont="1" applyFill="1" applyBorder="1" applyAlignment="1" applyProtection="1">
      <alignment horizontal="right" vertical="center" shrinkToFit="1"/>
    </xf>
    <xf numFmtId="38" fontId="90" fillId="5" borderId="94" xfId="2" applyFont="1" applyFill="1" applyBorder="1" applyAlignment="1" applyProtection="1">
      <alignment horizontal="right" vertical="center" shrinkToFit="1"/>
    </xf>
    <xf numFmtId="38" fontId="90" fillId="5" borderId="97" xfId="2" applyFont="1" applyFill="1" applyBorder="1" applyAlignment="1" applyProtection="1">
      <alignment horizontal="right" vertical="center" shrinkToFit="1"/>
    </xf>
    <xf numFmtId="38" fontId="90" fillId="5" borderId="95" xfId="2" applyFont="1" applyFill="1" applyBorder="1" applyAlignment="1" applyProtection="1">
      <alignment horizontal="right" vertical="center" shrinkToFit="1"/>
    </xf>
    <xf numFmtId="38" fontId="92" fillId="5" borderId="44" xfId="2" applyFont="1" applyFill="1" applyBorder="1" applyAlignment="1" applyProtection="1">
      <alignment horizontal="center" vertical="center" shrinkToFit="1"/>
    </xf>
    <xf numFmtId="0" fontId="92" fillId="5" borderId="44" xfId="0" applyFont="1" applyFill="1" applyBorder="1" applyAlignment="1">
      <alignment horizontal="center" vertical="center" shrinkToFit="1"/>
    </xf>
    <xf numFmtId="0" fontId="89" fillId="5" borderId="44" xfId="0" applyFont="1" applyFill="1" applyBorder="1" applyAlignment="1">
      <alignment horizontal="center" vertical="center" shrinkToFit="1"/>
    </xf>
    <xf numFmtId="0" fontId="88" fillId="7" borderId="44" xfId="0" applyFont="1" applyFill="1" applyBorder="1" applyAlignment="1">
      <alignment horizontal="left" vertical="center" wrapText="1"/>
    </xf>
    <xf numFmtId="3" fontId="93" fillId="7" borderId="0" xfId="0" applyNumberFormat="1" applyFont="1" applyFill="1">
      <alignment vertical="center"/>
    </xf>
    <xf numFmtId="38" fontId="90" fillId="0" borderId="76" xfId="2" applyFont="1" applyFill="1" applyBorder="1" applyAlignment="1" applyProtection="1">
      <alignment horizontal="left" vertical="center" wrapText="1"/>
    </xf>
    <xf numFmtId="38" fontId="90" fillId="0" borderId="42" xfId="2" applyFont="1" applyFill="1" applyBorder="1" applyAlignment="1" applyProtection="1">
      <alignment horizontal="left" vertical="center" wrapText="1"/>
    </xf>
    <xf numFmtId="38" fontId="83" fillId="0" borderId="42" xfId="2" applyFont="1" applyFill="1" applyBorder="1" applyAlignment="1" applyProtection="1">
      <alignment horizontal="left" vertical="center" wrapText="1"/>
    </xf>
    <xf numFmtId="38" fontId="90" fillId="0" borderId="94" xfId="2" applyFont="1" applyFill="1" applyBorder="1" applyAlignment="1" applyProtection="1">
      <alignment horizontal="right" vertical="center" shrinkToFit="1"/>
    </xf>
    <xf numFmtId="38" fontId="91" fillId="0" borderId="42" xfId="2" applyFont="1" applyFill="1" applyBorder="1" applyAlignment="1" applyProtection="1">
      <alignment horizontal="left" vertical="center" wrapText="1"/>
    </xf>
    <xf numFmtId="38" fontId="90" fillId="0" borderId="91" xfId="2" applyFont="1" applyFill="1" applyBorder="1" applyAlignment="1" applyProtection="1">
      <alignment horizontal="right" vertical="center" shrinkToFit="1"/>
    </xf>
    <xf numFmtId="0" fontId="9" fillId="0" borderId="114" xfId="6" applyFont="1" applyBorder="1" applyAlignment="1">
      <alignment horizontal="right" vertical="center"/>
    </xf>
    <xf numFmtId="0" fontId="9" fillId="0" borderId="45" xfId="6" applyFont="1" applyBorder="1" applyAlignment="1">
      <alignment horizontal="right" vertical="center"/>
    </xf>
    <xf numFmtId="0" fontId="9" fillId="0" borderId="115" xfId="6" applyFont="1" applyBorder="1" applyAlignment="1">
      <alignment horizontal="left" vertical="center"/>
    </xf>
    <xf numFmtId="0" fontId="9" fillId="0" borderId="47" xfId="6" applyFont="1" applyBorder="1" applyAlignment="1">
      <alignment horizontal="left" vertical="center"/>
    </xf>
    <xf numFmtId="184" fontId="83" fillId="5" borderId="9" xfId="2" applyNumberFormat="1" applyFont="1" applyFill="1" applyBorder="1" applyAlignment="1">
      <alignment horizontal="left" vertical="top" wrapText="1"/>
    </xf>
    <xf numFmtId="0" fontId="8" fillId="0" borderId="6" xfId="0" applyFont="1" applyBorder="1" applyAlignment="1">
      <alignment horizontal="center" vertical="center"/>
    </xf>
    <xf numFmtId="0" fontId="8" fillId="0" borderId="48"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1"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7" fillId="0" borderId="0" xfId="0" applyFont="1" applyAlignment="1">
      <alignment horizontal="left" vertical="center"/>
    </xf>
    <xf numFmtId="0" fontId="10" fillId="0" borderId="3" xfId="0" applyFont="1" applyBorder="1">
      <alignment vertical="center"/>
    </xf>
    <xf numFmtId="0" fontId="9" fillId="0" borderId="0" xfId="14" applyFont="1"/>
    <xf numFmtId="0" fontId="20" fillId="0" borderId="0" xfId="5">
      <alignment vertical="center"/>
    </xf>
    <xf numFmtId="0" fontId="20" fillId="0" borderId="0" xfId="5" applyAlignment="1">
      <alignment vertical="center" wrapText="1"/>
    </xf>
    <xf numFmtId="0" fontId="53" fillId="0" borderId="0" xfId="5" applyFont="1">
      <alignment vertical="center"/>
    </xf>
    <xf numFmtId="0" fontId="100" fillId="0" borderId="44" xfId="5" applyFont="1" applyBorder="1" applyAlignment="1">
      <alignment vertical="center" wrapText="1"/>
    </xf>
    <xf numFmtId="0" fontId="101" fillId="14" borderId="44" xfId="5" applyFont="1" applyFill="1" applyBorder="1" applyAlignment="1">
      <alignment horizontal="center" vertical="center" wrapText="1"/>
    </xf>
    <xf numFmtId="0" fontId="101" fillId="0" borderId="0" xfId="5" applyFont="1" applyAlignment="1">
      <alignment horizontal="left" vertical="center"/>
    </xf>
    <xf numFmtId="0" fontId="100" fillId="14" borderId="44" xfId="5" applyFont="1" applyFill="1" applyBorder="1" applyAlignment="1">
      <alignment horizontal="center" vertical="center"/>
    </xf>
    <xf numFmtId="0" fontId="100" fillId="0" borderId="0" xfId="5" applyFont="1" applyAlignment="1">
      <alignment horizontal="left" vertical="center"/>
    </xf>
    <xf numFmtId="0" fontId="102" fillId="0" borderId="0" xfId="5" applyFont="1">
      <alignment vertical="center"/>
    </xf>
    <xf numFmtId="0" fontId="100" fillId="0" borderId="0" xfId="5" applyFont="1">
      <alignment vertical="center"/>
    </xf>
    <xf numFmtId="0" fontId="100" fillId="0" borderId="0" xfId="5" applyFont="1" applyAlignment="1">
      <alignment vertical="center" wrapText="1"/>
    </xf>
    <xf numFmtId="0" fontId="100" fillId="0" borderId="0" xfId="5" applyFont="1" applyAlignment="1">
      <alignment horizontal="center" vertical="center"/>
    </xf>
    <xf numFmtId="0" fontId="102" fillId="0" borderId="44" xfId="5" applyFont="1" applyBorder="1" applyAlignment="1">
      <alignment horizontal="center" vertical="center" wrapText="1"/>
    </xf>
    <xf numFmtId="0" fontId="100" fillId="0" borderId="44" xfId="5" applyFont="1" applyBorder="1" applyAlignment="1">
      <alignment horizontal="center" vertical="center" wrapText="1"/>
    </xf>
    <xf numFmtId="0" fontId="101" fillId="14" borderId="45" xfId="5" applyFont="1" applyFill="1" applyBorder="1" applyAlignment="1">
      <alignment horizontal="center" vertical="center" wrapText="1"/>
    </xf>
    <xf numFmtId="0" fontId="102" fillId="0" borderId="140" xfId="5" applyFont="1" applyBorder="1" applyAlignment="1">
      <alignment vertical="center" wrapText="1"/>
    </xf>
    <xf numFmtId="0" fontId="102" fillId="0" borderId="141" xfId="5" applyFont="1" applyBorder="1" applyAlignment="1">
      <alignment vertical="center" wrapText="1"/>
    </xf>
    <xf numFmtId="0" fontId="100" fillId="0" borderId="44" xfId="5" applyFont="1" applyBorder="1" applyAlignment="1">
      <alignment vertical="top" wrapText="1"/>
    </xf>
    <xf numFmtId="0" fontId="100" fillId="0" borderId="44" xfId="5" applyFont="1" applyBorder="1" applyAlignment="1">
      <alignment vertical="top"/>
    </xf>
    <xf numFmtId="0" fontId="100" fillId="14" borderId="45" xfId="5" applyFont="1" applyFill="1" applyBorder="1" applyAlignment="1">
      <alignment horizontal="center" vertical="center"/>
    </xf>
    <xf numFmtId="0" fontId="102" fillId="0" borderId="44" xfId="5" applyFont="1" applyBorder="1" applyAlignment="1">
      <alignment vertical="center" wrapText="1"/>
    </xf>
    <xf numFmtId="0" fontId="102" fillId="0" borderId="7" xfId="5" applyFont="1" applyBorder="1">
      <alignment vertical="center"/>
    </xf>
    <xf numFmtId="0" fontId="102" fillId="0" borderId="132" xfId="5" applyFont="1" applyBorder="1" applyAlignment="1">
      <alignment vertical="center" wrapText="1"/>
    </xf>
    <xf numFmtId="0" fontId="102" fillId="0" borderId="133" xfId="5" applyFont="1" applyBorder="1" applyAlignment="1">
      <alignment vertical="center" wrapText="1"/>
    </xf>
    <xf numFmtId="0" fontId="102" fillId="0" borderId="142" xfId="5" applyFont="1" applyBorder="1" applyAlignment="1">
      <alignment vertical="center" wrapText="1"/>
    </xf>
    <xf numFmtId="0" fontId="100" fillId="0" borderId="44" xfId="5" applyFont="1" applyBorder="1" applyAlignment="1">
      <alignment horizontal="left" vertical="top"/>
    </xf>
    <xf numFmtId="0" fontId="102" fillId="0" borderId="7" xfId="5" applyFont="1" applyBorder="1" applyAlignment="1">
      <alignment vertical="center" wrapText="1"/>
    </xf>
    <xf numFmtId="0" fontId="57" fillId="0" borderId="0" xfId="5" applyFont="1">
      <alignment vertical="center"/>
    </xf>
    <xf numFmtId="0" fontId="57" fillId="0" borderId="0" xfId="5" applyFont="1" applyAlignment="1">
      <alignment vertical="center" wrapText="1"/>
    </xf>
    <xf numFmtId="0" fontId="57" fillId="0" borderId="0" xfId="5" applyFont="1" applyAlignment="1">
      <alignment horizontal="center" vertical="center"/>
    </xf>
    <xf numFmtId="0" fontId="100" fillId="0" borderId="0" xfId="5" applyFont="1" applyAlignment="1">
      <alignment horizontal="left" vertical="center" indent="1"/>
    </xf>
    <xf numFmtId="0" fontId="100" fillId="0" borderId="44" xfId="5" applyFont="1" applyBorder="1" applyAlignment="1">
      <alignment vertical="center" wrapText="1" shrinkToFit="1"/>
    </xf>
    <xf numFmtId="0" fontId="100" fillId="14" borderId="44" xfId="5" applyFont="1" applyFill="1" applyBorder="1" applyAlignment="1">
      <alignment horizontal="center" vertical="center" wrapText="1"/>
    </xf>
    <xf numFmtId="0" fontId="103" fillId="0" borderId="44" xfId="5" applyFont="1" applyBorder="1" applyAlignment="1">
      <alignment vertical="center" wrapText="1"/>
    </xf>
    <xf numFmtId="0" fontId="102" fillId="0" borderId="44" xfId="5" applyFont="1" applyBorder="1">
      <alignment vertical="center"/>
    </xf>
    <xf numFmtId="0" fontId="53" fillId="0" borderId="0" xfId="5" applyFont="1" applyAlignment="1">
      <alignment vertical="center" wrapText="1"/>
    </xf>
    <xf numFmtId="0" fontId="53" fillId="0" borderId="0" xfId="5" applyFont="1" applyAlignment="1">
      <alignment horizontal="center" vertical="center"/>
    </xf>
    <xf numFmtId="0" fontId="100" fillId="0" borderId="44" xfId="5" applyFont="1" applyBorder="1" applyAlignment="1">
      <alignment horizontal="left" vertical="center" wrapText="1"/>
    </xf>
    <xf numFmtId="0" fontId="100" fillId="0" borderId="47" xfId="5" applyFont="1" applyBorder="1" applyAlignment="1">
      <alignment horizontal="left" vertical="center" wrapText="1"/>
    </xf>
    <xf numFmtId="0" fontId="53" fillId="0" borderId="0" xfId="5" applyFont="1" applyAlignment="1">
      <alignment horizontal="left" vertical="center" wrapText="1"/>
    </xf>
    <xf numFmtId="0" fontId="100" fillId="0" borderId="3" xfId="5" applyFont="1" applyBorder="1" applyAlignment="1">
      <alignment vertical="center" wrapText="1"/>
    </xf>
    <xf numFmtId="0" fontId="102" fillId="0" borderId="132" xfId="5" applyFont="1" applyBorder="1">
      <alignment vertical="center"/>
    </xf>
    <xf numFmtId="0" fontId="102" fillId="0" borderId="133" xfId="5" applyFont="1" applyBorder="1">
      <alignment vertical="center"/>
    </xf>
    <xf numFmtId="0" fontId="102" fillId="0" borderId="49" xfId="5" applyFont="1" applyBorder="1">
      <alignment vertical="center"/>
    </xf>
    <xf numFmtId="0" fontId="102" fillId="0" borderId="3" xfId="5" applyFont="1" applyBorder="1">
      <alignment vertical="center"/>
    </xf>
    <xf numFmtId="0" fontId="102" fillId="0" borderId="142" xfId="5" applyFont="1" applyBorder="1">
      <alignment vertical="center"/>
    </xf>
    <xf numFmtId="0" fontId="102" fillId="0" borderId="140" xfId="5" applyFont="1" applyBorder="1">
      <alignment vertical="center"/>
    </xf>
    <xf numFmtId="0" fontId="53" fillId="0" borderId="0" xfId="5" applyFont="1" applyAlignment="1">
      <alignment horizontal="left" vertical="center" indent="1"/>
    </xf>
    <xf numFmtId="0" fontId="102" fillId="0" borderId="44" xfId="5" applyFont="1" applyBorder="1" applyAlignment="1">
      <alignment horizontal="center" vertical="center"/>
    </xf>
    <xf numFmtId="0" fontId="102" fillId="0" borderId="141" xfId="5" applyFont="1" applyBorder="1">
      <alignment vertical="center"/>
    </xf>
    <xf numFmtId="0" fontId="106" fillId="7" borderId="9" xfId="17" applyFont="1" applyFill="1" applyBorder="1">
      <alignment vertical="center"/>
    </xf>
    <xf numFmtId="0" fontId="104" fillId="7" borderId="6" xfId="17" applyFont="1" applyFill="1" applyBorder="1">
      <alignment vertical="center"/>
    </xf>
    <xf numFmtId="0" fontId="104" fillId="7" borderId="48" xfId="17" applyFont="1" applyFill="1" applyBorder="1">
      <alignment vertical="center"/>
    </xf>
    <xf numFmtId="0" fontId="104" fillId="0" borderId="0" xfId="6" applyFont="1">
      <alignment vertical="center"/>
    </xf>
    <xf numFmtId="0" fontId="104" fillId="5" borderId="44" xfId="6" applyFont="1" applyFill="1" applyBorder="1" applyAlignment="1">
      <alignment vertical="center" wrapText="1"/>
    </xf>
    <xf numFmtId="0" fontId="104" fillId="5" borderId="45" xfId="6" applyFont="1" applyFill="1" applyBorder="1" applyAlignment="1">
      <alignment vertical="center" wrapText="1"/>
    </xf>
    <xf numFmtId="0" fontId="104" fillId="5" borderId="44" xfId="6" applyFont="1" applyFill="1" applyBorder="1" applyAlignment="1">
      <alignment horizontal="center" vertical="center" wrapText="1"/>
    </xf>
    <xf numFmtId="0" fontId="104" fillId="5" borderId="46" xfId="6" applyFont="1" applyFill="1" applyBorder="1" applyAlignment="1">
      <alignment vertical="center" wrapText="1" shrinkToFit="1"/>
    </xf>
    <xf numFmtId="0" fontId="105" fillId="5" borderId="146" xfId="5" applyFont="1" applyFill="1" applyBorder="1" applyAlignment="1">
      <alignment horizontal="center" vertical="center"/>
    </xf>
    <xf numFmtId="0" fontId="105" fillId="5" borderId="132" xfId="5" applyFont="1" applyFill="1" applyBorder="1" applyAlignment="1">
      <alignment horizontal="center" vertical="center"/>
    </xf>
    <xf numFmtId="0" fontId="104" fillId="0" borderId="132" xfId="6" applyFont="1" applyBorder="1">
      <alignment vertical="center"/>
    </xf>
    <xf numFmtId="0" fontId="104" fillId="0" borderId="147" xfId="6" applyFont="1" applyBorder="1">
      <alignment vertical="center"/>
    </xf>
    <xf numFmtId="0" fontId="104" fillId="0" borderId="49" xfId="6" applyFont="1" applyBorder="1">
      <alignment vertical="center"/>
    </xf>
    <xf numFmtId="0" fontId="105" fillId="0" borderId="6" xfId="6" applyFont="1" applyBorder="1" applyAlignment="1">
      <alignment vertical="center" wrapText="1"/>
    </xf>
    <xf numFmtId="0" fontId="105" fillId="0" borderId="149" xfId="5" applyFont="1" applyBorder="1">
      <alignment vertical="center"/>
    </xf>
    <xf numFmtId="0" fontId="105" fillId="0" borderId="142" xfId="5" applyFont="1" applyBorder="1">
      <alignment vertical="center"/>
    </xf>
    <xf numFmtId="0" fontId="10" fillId="0" borderId="150" xfId="6" applyFont="1" applyBorder="1" applyAlignment="1">
      <alignment vertical="center" wrapText="1"/>
    </xf>
    <xf numFmtId="0" fontId="104" fillId="0" borderId="3" xfId="6" applyFont="1" applyBorder="1">
      <alignment vertical="center"/>
    </xf>
    <xf numFmtId="0" fontId="104" fillId="0" borderId="5" xfId="6" applyFont="1" applyBorder="1">
      <alignment vertical="center"/>
    </xf>
    <xf numFmtId="0" fontId="104" fillId="0" borderId="142" xfId="6" applyFont="1" applyBorder="1">
      <alignment vertical="center"/>
    </xf>
    <xf numFmtId="0" fontId="104" fillId="0" borderId="151" xfId="6" applyFont="1" applyBorder="1">
      <alignment vertical="center"/>
    </xf>
    <xf numFmtId="0" fontId="104" fillId="0" borderId="141" xfId="6" applyFont="1" applyBorder="1">
      <alignment vertical="center"/>
    </xf>
    <xf numFmtId="0" fontId="105" fillId="0" borderId="152" xfId="6" applyFont="1" applyBorder="1">
      <alignment vertical="center"/>
    </xf>
    <xf numFmtId="0" fontId="104" fillId="0" borderId="133" xfId="6" applyFont="1" applyBorder="1">
      <alignment vertical="center"/>
    </xf>
    <xf numFmtId="0" fontId="104" fillId="0" borderId="48" xfId="6" applyFont="1" applyBorder="1">
      <alignment vertical="center"/>
    </xf>
    <xf numFmtId="0" fontId="104" fillId="0" borderId="9" xfId="6" applyFont="1" applyBorder="1">
      <alignment vertical="center"/>
    </xf>
    <xf numFmtId="0" fontId="104" fillId="0" borderId="8" xfId="6" applyFont="1" applyBorder="1">
      <alignment vertical="center"/>
    </xf>
    <xf numFmtId="0" fontId="104" fillId="0" borderId="153" xfId="6" applyFont="1" applyBorder="1">
      <alignment vertical="center"/>
    </xf>
    <xf numFmtId="0" fontId="104" fillId="0" borderId="11" xfId="17" applyFont="1" applyBorder="1">
      <alignment vertical="center"/>
    </xf>
    <xf numFmtId="0" fontId="104" fillId="0" borderId="0" xfId="17" applyFont="1">
      <alignment vertical="center"/>
    </xf>
    <xf numFmtId="0" fontId="104" fillId="0" borderId="8" xfId="17" applyFont="1" applyBorder="1">
      <alignment vertical="center"/>
    </xf>
    <xf numFmtId="0" fontId="104" fillId="0" borderId="154" xfId="6" applyFont="1" applyBorder="1">
      <alignment vertical="center"/>
    </xf>
    <xf numFmtId="0" fontId="104" fillId="0" borderId="11" xfId="6" applyFont="1" applyBorder="1">
      <alignment vertical="center"/>
    </xf>
    <xf numFmtId="0" fontId="108" fillId="0" borderId="11" xfId="17" applyFont="1" applyBorder="1" applyAlignment="1">
      <alignment horizontal="left" vertical="center" indent="2"/>
    </xf>
    <xf numFmtId="0" fontId="108" fillId="0" borderId="0" xfId="17" applyFont="1" applyAlignment="1">
      <alignment horizontal="left" vertical="center" indent="2"/>
    </xf>
    <xf numFmtId="0" fontId="108" fillId="0" borderId="8" xfId="17" applyFont="1" applyBorder="1" applyAlignment="1">
      <alignment horizontal="left" vertical="center" indent="2"/>
    </xf>
    <xf numFmtId="0" fontId="104" fillId="0" borderId="11" xfId="17" applyFont="1" applyBorder="1" applyAlignment="1">
      <alignment horizontal="left" vertical="center" indent="2"/>
    </xf>
    <xf numFmtId="0" fontId="104" fillId="0" borderId="0" xfId="17" applyFont="1" applyAlignment="1">
      <alignment horizontal="left" vertical="center" indent="2"/>
    </xf>
    <xf numFmtId="0" fontId="104" fillId="0" borderId="8" xfId="17" applyFont="1" applyBorder="1" applyAlignment="1">
      <alignment horizontal="left" vertical="center" indent="2"/>
    </xf>
    <xf numFmtId="0" fontId="104" fillId="0" borderId="11" xfId="17" applyFont="1" applyBorder="1" applyAlignment="1">
      <alignment horizontal="left" vertical="center" indent="1"/>
    </xf>
    <xf numFmtId="0" fontId="104" fillId="0" borderId="0" xfId="17" applyFont="1" applyAlignment="1">
      <alignment horizontal="left" vertical="center" indent="1"/>
    </xf>
    <xf numFmtId="0" fontId="104" fillId="0" borderId="8" xfId="17" applyFont="1" applyBorder="1" applyAlignment="1">
      <alignment horizontal="left" vertical="center" indent="1"/>
    </xf>
    <xf numFmtId="0" fontId="104" fillId="0" borderId="5" xfId="17" applyFont="1" applyBorder="1" applyAlignment="1">
      <alignment horizontal="left" vertical="center" indent="2"/>
    </xf>
    <xf numFmtId="0" fontId="104" fillId="0" borderId="12" xfId="17" applyFont="1" applyBorder="1" applyAlignment="1">
      <alignment horizontal="left" vertical="center" indent="1"/>
    </xf>
    <xf numFmtId="0" fontId="104" fillId="0" borderId="13" xfId="17" applyFont="1" applyBorder="1" applyAlignment="1">
      <alignment horizontal="left" vertical="center" indent="1"/>
    </xf>
    <xf numFmtId="0" fontId="104" fillId="15" borderId="155" xfId="6" applyFont="1" applyFill="1" applyBorder="1" applyAlignment="1">
      <alignment horizontal="center" vertical="center" shrinkToFit="1"/>
    </xf>
    <xf numFmtId="0" fontId="105" fillId="0" borderId="141" xfId="5" applyFont="1" applyBorder="1">
      <alignment vertical="center"/>
    </xf>
    <xf numFmtId="0" fontId="105" fillId="5" borderId="148" xfId="5" applyFont="1" applyFill="1" applyBorder="1" applyAlignment="1">
      <alignment horizontal="center" vertical="center"/>
    </xf>
    <xf numFmtId="0" fontId="104" fillId="0" borderId="0" xfId="6" applyFont="1" applyAlignment="1">
      <alignment horizontal="center" vertical="center"/>
    </xf>
    <xf numFmtId="0" fontId="105" fillId="0" borderId="142" xfId="5" applyFont="1" applyBorder="1" applyAlignment="1">
      <alignment vertical="center" shrinkToFit="1"/>
    </xf>
    <xf numFmtId="0" fontId="105" fillId="0" borderId="156" xfId="5" applyFont="1" applyBorder="1" applyAlignment="1">
      <alignment vertical="center" shrinkToFit="1"/>
    </xf>
    <xf numFmtId="0" fontId="105" fillId="0" borderId="0" xfId="5" applyFont="1">
      <alignment vertical="center"/>
    </xf>
    <xf numFmtId="0" fontId="104" fillId="15" borderId="44" xfId="6" applyFont="1" applyFill="1" applyBorder="1" applyAlignment="1">
      <alignment horizontal="center" vertical="center" shrinkToFit="1"/>
    </xf>
    <xf numFmtId="0" fontId="105" fillId="0" borderId="140" xfId="5" applyFont="1" applyBorder="1">
      <alignment vertical="center"/>
    </xf>
    <xf numFmtId="0" fontId="104" fillId="7" borderId="157" xfId="6" applyFont="1" applyFill="1" applyBorder="1">
      <alignment vertical="center"/>
    </xf>
    <xf numFmtId="0" fontId="104" fillId="0" borderId="11" xfId="6" applyFont="1" applyBorder="1" applyAlignment="1">
      <alignment horizontal="center" vertical="center"/>
    </xf>
    <xf numFmtId="0" fontId="104" fillId="0" borderId="158" xfId="6" applyFont="1" applyBorder="1" applyAlignment="1">
      <alignment vertical="center" shrinkToFit="1"/>
    </xf>
    <xf numFmtId="0" fontId="104" fillId="0" borderId="11" xfId="6" applyFont="1" applyBorder="1" applyAlignment="1">
      <alignment vertical="center" shrinkToFit="1"/>
    </xf>
    <xf numFmtId="0" fontId="104" fillId="0" borderId="0" xfId="6" applyFont="1" applyAlignment="1">
      <alignment vertical="center" shrinkToFit="1"/>
    </xf>
    <xf numFmtId="0" fontId="104" fillId="0" borderId="151" xfId="6" applyFont="1" applyBorder="1" applyAlignment="1">
      <alignment vertical="center" shrinkToFit="1"/>
    </xf>
    <xf numFmtId="0" fontId="104" fillId="0" borderId="154" xfId="6" applyFont="1" applyBorder="1" applyAlignment="1">
      <alignment vertical="center" shrinkToFit="1"/>
    </xf>
    <xf numFmtId="0" fontId="104" fillId="7" borderId="0" xfId="6" applyFont="1" applyFill="1">
      <alignment vertical="center"/>
    </xf>
    <xf numFmtId="0" fontId="105" fillId="0" borderId="159" xfId="5" applyFont="1" applyBorder="1">
      <alignment vertical="center"/>
    </xf>
    <xf numFmtId="0" fontId="104" fillId="7" borderId="160" xfId="6" applyFont="1" applyFill="1" applyBorder="1">
      <alignment vertical="center"/>
    </xf>
    <xf numFmtId="0" fontId="104" fillId="7" borderId="161" xfId="6" applyFont="1" applyFill="1" applyBorder="1">
      <alignment vertical="center"/>
    </xf>
    <xf numFmtId="0" fontId="109" fillId="16" borderId="0" xfId="5" applyFont="1" applyFill="1">
      <alignment vertical="center"/>
    </xf>
    <xf numFmtId="0" fontId="109" fillId="16" borderId="0" xfId="6" applyFont="1" applyFill="1">
      <alignment vertical="center"/>
    </xf>
    <xf numFmtId="0" fontId="0" fillId="0" borderId="46" xfId="0" applyBorder="1">
      <alignment vertical="center"/>
    </xf>
    <xf numFmtId="58" fontId="8" fillId="0" borderId="0" xfId="0" applyNumberFormat="1" applyFont="1" applyAlignment="1">
      <alignment horizontal="right"/>
    </xf>
    <xf numFmtId="198" fontId="8" fillId="0" borderId="0" xfId="14" applyNumberFormat="1" applyFont="1"/>
    <xf numFmtId="0" fontId="8" fillId="0" borderId="0" xfId="14" applyFont="1" applyAlignment="1">
      <alignment horizontal="left"/>
    </xf>
    <xf numFmtId="0" fontId="8" fillId="0" borderId="0" xfId="14" applyFont="1"/>
    <xf numFmtId="0" fontId="110" fillId="0" borderId="0" xfId="0" applyFont="1" applyAlignment="1">
      <alignment horizontal="center" vertical="center"/>
    </xf>
    <xf numFmtId="0" fontId="8" fillId="0" borderId="0" xfId="14" applyFont="1" applyAlignment="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vertical="center" wrapText="1"/>
    </xf>
    <xf numFmtId="0" fontId="22" fillId="0" borderId="0" xfId="12" applyFont="1">
      <alignment vertical="center"/>
    </xf>
    <xf numFmtId="0" fontId="113"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2" fillId="0" borderId="0" xfId="12" applyFont="1" applyAlignment="1">
      <alignment vertical="top"/>
    </xf>
    <xf numFmtId="0" fontId="22" fillId="0" borderId="0" xfId="12" applyFont="1" applyAlignment="1">
      <alignment horizontal="center" vertical="center"/>
    </xf>
    <xf numFmtId="0" fontId="25" fillId="0" borderId="0" xfId="12" applyFont="1" applyAlignment="1">
      <alignment horizontal="left" vertical="center" wrapText="1"/>
    </xf>
    <xf numFmtId="0" fontId="22" fillId="0" borderId="0" xfId="12" applyFont="1" applyAlignment="1">
      <alignment vertical="center" wrapText="1"/>
    </xf>
    <xf numFmtId="0" fontId="25" fillId="0" borderId="0" xfId="12" applyFont="1">
      <alignment vertical="center"/>
    </xf>
    <xf numFmtId="0" fontId="25" fillId="0" borderId="0" xfId="12" applyFont="1" applyAlignment="1">
      <alignment vertical="center" wrapText="1"/>
    </xf>
    <xf numFmtId="58" fontId="8" fillId="7" borderId="0" xfId="0" applyNumberFormat="1" applyFont="1" applyFill="1" applyAlignment="1">
      <alignment horizontal="right" vertical="center"/>
    </xf>
    <xf numFmtId="0" fontId="22" fillId="7" borderId="0" xfId="0" applyFont="1" applyFill="1" applyAlignment="1">
      <alignment horizontal="center" vertical="center"/>
    </xf>
    <xf numFmtId="0" fontId="22" fillId="5" borderId="44" xfId="0" applyFont="1" applyFill="1" applyBorder="1" applyAlignment="1">
      <alignment horizontal="center" vertical="center"/>
    </xf>
    <xf numFmtId="0" fontId="8" fillId="5" borderId="1" xfId="0" applyFont="1" applyFill="1" applyBorder="1" applyAlignment="1">
      <alignment horizontal="center" vertical="center"/>
    </xf>
    <xf numFmtId="0" fontId="85" fillId="0" borderId="0" xfId="0" applyFont="1">
      <alignment vertical="center"/>
    </xf>
    <xf numFmtId="0" fontId="9" fillId="0" borderId="12" xfId="0" applyFont="1" applyBorder="1">
      <alignment vertical="center"/>
    </xf>
    <xf numFmtId="0" fontId="88" fillId="17" borderId="44" xfId="0" applyFont="1" applyFill="1" applyBorder="1" applyAlignment="1">
      <alignment horizontal="center" vertical="center" shrinkToFit="1"/>
    </xf>
    <xf numFmtId="0" fontId="8" fillId="7" borderId="1" xfId="0" applyFont="1" applyFill="1" applyBorder="1">
      <alignment vertical="center"/>
    </xf>
    <xf numFmtId="0" fontId="8" fillId="17" borderId="1" xfId="0" applyFont="1" applyFill="1" applyBorder="1">
      <alignment vertical="center"/>
    </xf>
    <xf numFmtId="0" fontId="22" fillId="17" borderId="44" xfId="0" applyFont="1" applyFill="1" applyBorder="1" applyAlignment="1">
      <alignment horizontal="center" vertical="center"/>
    </xf>
    <xf numFmtId="0" fontId="22" fillId="17" borderId="0" xfId="0" applyFont="1" applyFill="1" applyAlignment="1">
      <alignment horizontal="center" vertical="center"/>
    </xf>
    <xf numFmtId="0" fontId="9" fillId="0" borderId="64" xfId="0" applyFont="1" applyBorder="1" applyAlignment="1">
      <alignment horizontal="center" vertical="top" textRotation="255" wrapText="1"/>
    </xf>
    <xf numFmtId="0" fontId="9" fillId="0" borderId="44" xfId="0" applyFont="1" applyBorder="1" applyAlignment="1">
      <alignment horizontal="center" vertical="top" textRotation="255" wrapText="1"/>
    </xf>
    <xf numFmtId="0" fontId="9" fillId="0" borderId="44" xfId="0" applyFont="1" applyBorder="1" applyAlignment="1">
      <alignment vertical="top" textRotation="255" wrapText="1"/>
    </xf>
    <xf numFmtId="0" fontId="43" fillId="9" borderId="165" xfId="0" applyFont="1" applyFill="1" applyBorder="1" applyAlignment="1">
      <alignment horizontal="center" vertical="top" wrapText="1"/>
    </xf>
    <xf numFmtId="0" fontId="14" fillId="9" borderId="166" xfId="0" applyFont="1" applyFill="1" applyBorder="1" applyAlignment="1">
      <alignment horizontal="left" vertical="center" shrinkToFit="1"/>
    </xf>
    <xf numFmtId="0" fontId="69" fillId="3" borderId="167" xfId="0" applyFont="1" applyFill="1" applyBorder="1" applyAlignment="1">
      <alignment horizontal="center" vertical="center" wrapText="1"/>
    </xf>
    <xf numFmtId="0" fontId="8" fillId="8" borderId="44" xfId="0" applyFont="1" applyFill="1" applyBorder="1" applyAlignment="1">
      <alignment horizontal="left" vertical="center"/>
    </xf>
    <xf numFmtId="0" fontId="8" fillId="0" borderId="0" xfId="0" applyFont="1" applyAlignment="1">
      <alignment horizontal="left"/>
    </xf>
    <xf numFmtId="184" fontId="47" fillId="0" borderId="9" xfId="2" applyNumberFormat="1" applyFont="1" applyFill="1" applyBorder="1" applyAlignment="1">
      <alignment horizontal="center" vertical="center" textRotation="255" shrinkToFit="1"/>
    </xf>
    <xf numFmtId="0" fontId="9" fillId="17" borderId="5" xfId="0" applyFont="1" applyFill="1" applyBorder="1" applyAlignment="1">
      <alignment horizontal="right" vertical="center" shrinkToFit="1"/>
    </xf>
    <xf numFmtId="0" fontId="18" fillId="17" borderId="12" xfId="0" applyFont="1" applyFill="1" applyBorder="1" applyAlignment="1">
      <alignment horizontal="center" vertical="center" shrinkToFit="1"/>
    </xf>
    <xf numFmtId="0" fontId="9" fillId="17" borderId="13" xfId="0" applyFont="1" applyFill="1" applyBorder="1" applyAlignment="1">
      <alignment horizontal="left" vertical="center" shrinkToFit="1"/>
    </xf>
    <xf numFmtId="0" fontId="0" fillId="0" borderId="0" xfId="0" applyAlignment="1">
      <alignment horizontal="center" vertical="center"/>
    </xf>
    <xf numFmtId="0" fontId="85" fillId="0" borderId="0" xfId="0" applyFont="1" applyAlignment="1">
      <alignment horizontal="center" vertical="center"/>
    </xf>
    <xf numFmtId="0" fontId="0" fillId="0" borderId="0" xfId="0" applyAlignment="1">
      <alignment vertical="center" wrapText="1"/>
    </xf>
    <xf numFmtId="0" fontId="117" fillId="0" borderId="0" xfId="0" applyFont="1" applyAlignment="1">
      <alignment horizontal="center" vertical="center"/>
    </xf>
    <xf numFmtId="0" fontId="117" fillId="0" borderId="46" xfId="0" applyFont="1" applyBorder="1">
      <alignment vertical="center"/>
    </xf>
    <xf numFmtId="0" fontId="0" fillId="0" borderId="46" xfId="0" applyBorder="1" applyAlignment="1">
      <alignment vertical="center" wrapText="1"/>
    </xf>
    <xf numFmtId="0" fontId="15" fillId="0" borderId="46" xfId="0" applyFont="1" applyBorder="1" applyAlignment="1">
      <alignment vertical="center" wrapText="1"/>
    </xf>
    <xf numFmtId="0" fontId="88" fillId="17" borderId="0" xfId="0" applyFont="1" applyFill="1" applyAlignment="1">
      <alignment horizontal="center" vertical="center"/>
    </xf>
    <xf numFmtId="0" fontId="88" fillId="17" borderId="6" xfId="0" applyFont="1" applyFill="1" applyBorder="1" applyAlignment="1">
      <alignment horizontal="center" vertical="center"/>
    </xf>
    <xf numFmtId="0" fontId="9" fillId="0" borderId="45" xfId="6" applyFont="1" applyBorder="1">
      <alignment vertical="center"/>
    </xf>
    <xf numFmtId="0" fontId="9" fillId="0" borderId="47" xfId="6" applyFont="1" applyBorder="1">
      <alignment vertical="center"/>
    </xf>
    <xf numFmtId="0" fontId="9" fillId="0" borderId="44" xfId="6" applyFont="1" applyBorder="1">
      <alignment vertical="center"/>
    </xf>
    <xf numFmtId="0" fontId="10" fillId="0" borderId="7" xfId="0" applyFont="1" applyBorder="1">
      <alignment vertical="center"/>
    </xf>
    <xf numFmtId="0" fontId="5" fillId="0" borderId="44" xfId="0" applyFont="1" applyBorder="1" applyAlignment="1">
      <alignment horizontal="left" vertical="center" wrapText="1"/>
    </xf>
    <xf numFmtId="0" fontId="5" fillId="0" borderId="7" xfId="0" applyFont="1" applyBorder="1" applyAlignment="1">
      <alignment horizontal="center" vertical="center"/>
    </xf>
    <xf numFmtId="0" fontId="5" fillId="2" borderId="44" xfId="0" applyFont="1" applyFill="1" applyBorder="1" applyAlignment="1">
      <alignment horizontal="center" vertical="center" shrinkToFit="1"/>
    </xf>
    <xf numFmtId="0" fontId="10" fillId="0" borderId="9" xfId="0" applyFont="1" applyBorder="1">
      <alignment vertical="center"/>
    </xf>
    <xf numFmtId="0" fontId="10" fillId="0" borderId="11" xfId="0" applyFont="1" applyBorder="1">
      <alignment vertical="center"/>
    </xf>
    <xf numFmtId="0" fontId="10" fillId="0" borderId="5" xfId="0" applyFont="1" applyBorder="1">
      <alignment vertical="center"/>
    </xf>
    <xf numFmtId="0" fontId="124" fillId="11" borderId="44" xfId="0" applyFont="1" applyFill="1" applyBorder="1" applyAlignment="1">
      <alignment horizontal="center" vertical="center"/>
    </xf>
    <xf numFmtId="0" fontId="7" fillId="0" borderId="0" xfId="0" applyFont="1">
      <alignment vertical="center"/>
    </xf>
    <xf numFmtId="0" fontId="54" fillId="0" borderId="0" xfId="0" applyFont="1" applyAlignment="1">
      <alignment vertical="center" wrapText="1"/>
    </xf>
    <xf numFmtId="0" fontId="12" fillId="0" borderId="0" xfId="0" applyFont="1" applyAlignment="1">
      <alignment vertical="center" wrapText="1"/>
    </xf>
    <xf numFmtId="38" fontId="0" fillId="17" borderId="44" xfId="2" applyFont="1" applyFill="1" applyBorder="1">
      <alignment vertical="center"/>
    </xf>
    <xf numFmtId="38" fontId="43" fillId="0" borderId="178" xfId="2" applyFont="1" applyBorder="1" applyAlignment="1">
      <alignment vertical="center" wrapText="1"/>
    </xf>
    <xf numFmtId="0" fontId="126" fillId="0" borderId="44" xfId="18" applyFont="1" applyFill="1" applyBorder="1" applyAlignment="1">
      <alignment horizontal="left" vertical="center"/>
    </xf>
    <xf numFmtId="0" fontId="126" fillId="0" borderId="44" xfId="18" applyFont="1" applyBorder="1" applyAlignment="1">
      <alignment vertical="center" wrapText="1"/>
    </xf>
    <xf numFmtId="0" fontId="126" fillId="18" borderId="3" xfId="18" applyFont="1" applyFill="1" applyBorder="1" applyAlignment="1">
      <alignment vertical="center" wrapText="1"/>
    </xf>
    <xf numFmtId="0" fontId="126" fillId="0" borderId="1" xfId="18" applyFont="1" applyBorder="1" applyAlignment="1">
      <alignment vertical="center" wrapText="1"/>
    </xf>
    <xf numFmtId="0" fontId="126" fillId="0" borderId="49" xfId="18" applyFont="1" applyBorder="1">
      <alignment vertical="center"/>
    </xf>
    <xf numFmtId="0" fontId="126" fillId="0" borderId="44" xfId="18" applyFont="1" applyBorder="1">
      <alignment vertical="center"/>
    </xf>
    <xf numFmtId="0" fontId="126" fillId="0" borderId="44" xfId="18" applyFont="1" applyBorder="1" applyAlignment="1">
      <alignment vertical="center"/>
    </xf>
    <xf numFmtId="0" fontId="121" fillId="0" borderId="44" xfId="0" applyFont="1" applyBorder="1" applyAlignment="1">
      <alignment horizontal="center" vertical="center"/>
    </xf>
    <xf numFmtId="0" fontId="0" fillId="0" borderId="47" xfId="0" applyBorder="1" applyAlignment="1">
      <alignment vertical="center" shrinkToFit="1"/>
    </xf>
    <xf numFmtId="0" fontId="9" fillId="0" borderId="0" xfId="14" applyFont="1" applyAlignment="1">
      <alignment wrapText="1"/>
    </xf>
    <xf numFmtId="0" fontId="2" fillId="0" borderId="47"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8" fillId="0" borderId="117"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6" fillId="17" borderId="44" xfId="0" applyFont="1" applyFill="1" applyBorder="1" applyAlignment="1">
      <alignment horizontal="center" vertical="center" shrinkToFit="1"/>
    </xf>
    <xf numFmtId="0" fontId="16" fillId="17" borderId="65" xfId="0" applyFont="1" applyFill="1" applyBorder="1" applyAlignment="1">
      <alignment horizontal="center" vertical="center" shrinkToFit="1"/>
    </xf>
    <xf numFmtId="0" fontId="8" fillId="17" borderId="106" xfId="0" applyFont="1" applyFill="1" applyBorder="1" applyAlignment="1">
      <alignment horizontal="center" vertical="center"/>
    </xf>
    <xf numFmtId="0" fontId="8" fillId="17" borderId="20" xfId="0" applyFont="1" applyFill="1" applyBorder="1" applyAlignment="1">
      <alignment horizontal="center" vertical="center"/>
    </xf>
    <xf numFmtId="0" fontId="9" fillId="17" borderId="12" xfId="0" applyFont="1" applyFill="1" applyBorder="1" applyAlignment="1">
      <alignment horizontal="center" vertical="center" shrinkToFit="1"/>
    </xf>
    <xf numFmtId="178" fontId="76" fillId="0" borderId="9" xfId="2" applyNumberFormat="1" applyFont="1" applyFill="1" applyBorder="1" applyAlignment="1">
      <alignment vertical="center" shrinkToFit="1"/>
    </xf>
    <xf numFmtId="0" fontId="76" fillId="0" borderId="6" xfId="0" applyFont="1" applyBorder="1" applyAlignment="1">
      <alignment vertical="center" shrinkToFit="1"/>
    </xf>
    <xf numFmtId="0" fontId="76" fillId="0" borderId="48" xfId="0" applyFont="1" applyBorder="1" applyAlignment="1">
      <alignment vertical="center" shrinkToFit="1"/>
    </xf>
    <xf numFmtId="178" fontId="76" fillId="17" borderId="16" xfId="2" applyNumberFormat="1" applyFont="1" applyFill="1" applyBorder="1" applyAlignment="1">
      <alignment vertical="center" shrinkToFit="1"/>
    </xf>
    <xf numFmtId="0" fontId="84" fillId="17" borderId="42" xfId="0" applyFont="1" applyFill="1" applyBorder="1" applyAlignment="1">
      <alignment horizontal="left" vertical="center" shrinkToFit="1"/>
    </xf>
    <xf numFmtId="0" fontId="45" fillId="17" borderId="42" xfId="0" applyFont="1" applyFill="1" applyBorder="1" applyAlignment="1">
      <alignment horizontal="left" vertical="center" shrinkToFit="1"/>
    </xf>
    <xf numFmtId="0" fontId="72" fillId="17" borderId="42" xfId="0" applyFont="1" applyFill="1" applyBorder="1">
      <alignment vertical="center"/>
    </xf>
    <xf numFmtId="0" fontId="85" fillId="17" borderId="76" xfId="0" applyFont="1" applyFill="1" applyBorder="1" applyAlignment="1">
      <alignment vertical="center" shrinkToFit="1"/>
    </xf>
    <xf numFmtId="0" fontId="31" fillId="17" borderId="42" xfId="0" applyFont="1" applyFill="1" applyBorder="1">
      <alignment vertical="center"/>
    </xf>
    <xf numFmtId="0" fontId="86" fillId="17" borderId="42" xfId="15" applyFont="1" applyFill="1" applyBorder="1" applyAlignment="1" applyProtection="1">
      <alignment vertical="center" wrapText="1"/>
      <protection locked="0"/>
    </xf>
    <xf numFmtId="0" fontId="85" fillId="17" borderId="42" xfId="0" applyFont="1" applyFill="1" applyBorder="1" applyAlignment="1">
      <alignment vertical="center" shrinkToFit="1"/>
    </xf>
    <xf numFmtId="0" fontId="70" fillId="17" borderId="42" xfId="0" applyFont="1" applyFill="1" applyBorder="1">
      <alignment vertical="center"/>
    </xf>
    <xf numFmtId="0" fontId="24" fillId="17" borderId="42" xfId="0" applyFont="1" applyFill="1" applyBorder="1">
      <alignment vertical="center"/>
    </xf>
    <xf numFmtId="0" fontId="88" fillId="17" borderId="47" xfId="0" applyFont="1" applyFill="1" applyBorder="1" applyAlignment="1">
      <alignment horizontal="center" vertical="center"/>
    </xf>
    <xf numFmtId="192" fontId="88" fillId="17" borderId="47" xfId="0" applyNumberFormat="1" applyFont="1" applyFill="1" applyBorder="1" applyAlignment="1">
      <alignment horizontal="center" vertical="center" wrapText="1"/>
    </xf>
    <xf numFmtId="0" fontId="85" fillId="17" borderId="0" xfId="0" applyFont="1" applyFill="1">
      <alignment vertical="center"/>
    </xf>
    <xf numFmtId="0" fontId="8" fillId="17" borderId="9" xfId="0" applyFont="1" applyFill="1" applyBorder="1">
      <alignment vertical="center"/>
    </xf>
    <xf numFmtId="0" fontId="8" fillId="17" borderId="6" xfId="0" applyFont="1" applyFill="1" applyBorder="1">
      <alignment vertical="center"/>
    </xf>
    <xf numFmtId="0" fontId="8" fillId="17" borderId="48" xfId="0" applyFont="1" applyFill="1" applyBorder="1">
      <alignment vertical="center"/>
    </xf>
    <xf numFmtId="0" fontId="8" fillId="17" borderId="11" xfId="0" applyFont="1" applyFill="1" applyBorder="1">
      <alignment vertical="center"/>
    </xf>
    <xf numFmtId="0" fontId="8" fillId="17" borderId="0" xfId="0" applyFont="1" applyFill="1">
      <alignment vertical="center"/>
    </xf>
    <xf numFmtId="0" fontId="8" fillId="17" borderId="8" xfId="0" applyFont="1" applyFill="1" applyBorder="1">
      <alignment vertical="center"/>
    </xf>
    <xf numFmtId="0" fontId="8" fillId="17" borderId="5" xfId="0" applyFont="1" applyFill="1" applyBorder="1">
      <alignment vertical="center"/>
    </xf>
    <xf numFmtId="0" fontId="8" fillId="17" borderId="12" xfId="0" applyFont="1" applyFill="1" applyBorder="1">
      <alignment vertical="center"/>
    </xf>
    <xf numFmtId="0" fontId="8" fillId="17" borderId="13" xfId="0" applyFont="1" applyFill="1" applyBorder="1">
      <alignment vertical="center"/>
    </xf>
    <xf numFmtId="0" fontId="16" fillId="17" borderId="56"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37" fillId="17" borderId="44" xfId="6" applyFont="1" applyFill="1" applyBorder="1" applyAlignment="1">
      <alignment horizontal="center" vertical="center" wrapText="1" shrinkToFit="1"/>
    </xf>
    <xf numFmtId="0" fontId="37" fillId="17" borderId="44" xfId="6" applyFont="1" applyFill="1" applyBorder="1" applyAlignment="1">
      <alignment vertical="center" wrapText="1" shrinkToFit="1"/>
    </xf>
    <xf numFmtId="0" fontId="37" fillId="17" borderId="44" xfId="6" applyFont="1" applyFill="1" applyBorder="1" applyAlignment="1">
      <alignment horizontal="center" vertical="center"/>
    </xf>
    <xf numFmtId="0" fontId="37" fillId="17" borderId="118" xfId="6" applyFont="1" applyFill="1" applyBorder="1">
      <alignment vertical="center"/>
    </xf>
    <xf numFmtId="0" fontId="37" fillId="17" borderId="46" xfId="6" applyFont="1" applyFill="1" applyBorder="1">
      <alignment vertical="center"/>
    </xf>
    <xf numFmtId="0" fontId="9" fillId="0" borderId="49"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48" xfId="6" applyFont="1" applyBorder="1" applyAlignment="1">
      <alignment vertical="top"/>
    </xf>
    <xf numFmtId="179" fontId="76" fillId="0" borderId="24" xfId="2" applyNumberFormat="1" applyFont="1" applyFill="1" applyBorder="1" applyAlignment="1">
      <alignment horizontal="right" vertical="center" shrinkToFit="1"/>
    </xf>
    <xf numFmtId="179" fontId="76" fillId="17" borderId="23" xfId="2" applyNumberFormat="1" applyFont="1" applyFill="1" applyBorder="1" applyAlignment="1">
      <alignment vertical="center" shrinkToFit="1"/>
    </xf>
    <xf numFmtId="0" fontId="9" fillId="0" borderId="46" xfId="0" applyFont="1" applyBorder="1">
      <alignment vertical="center"/>
    </xf>
    <xf numFmtId="0" fontId="9" fillId="0" borderId="47" xfId="0" applyFont="1" applyBorder="1">
      <alignment vertical="center"/>
    </xf>
    <xf numFmtId="0" fontId="8" fillId="17" borderId="6" xfId="0" applyFont="1" applyFill="1" applyBorder="1" applyAlignment="1">
      <alignment horizontal="center" vertical="center"/>
    </xf>
    <xf numFmtId="0" fontId="8" fillId="17" borderId="12" xfId="0" applyFont="1" applyFill="1" applyBorder="1" applyAlignment="1">
      <alignment horizontal="center" vertical="center"/>
    </xf>
    <xf numFmtId="0" fontId="23" fillId="0" borderId="0" xfId="0" applyFont="1" applyAlignment="1">
      <alignment horizontal="left"/>
    </xf>
    <xf numFmtId="0" fontId="52" fillId="0" borderId="27" xfId="0" applyFont="1" applyBorder="1" applyAlignment="1">
      <alignment horizontal="center" vertical="center" wrapText="1"/>
    </xf>
    <xf numFmtId="0" fontId="10" fillId="0" borderId="45" xfId="0" applyFont="1" applyBorder="1" applyAlignment="1">
      <alignment horizontal="left" vertical="center"/>
    </xf>
    <xf numFmtId="0" fontId="10" fillId="0" borderId="47" xfId="0" applyFont="1" applyBorder="1" applyAlignment="1">
      <alignment horizontal="left" vertical="center" wrapText="1"/>
    </xf>
    <xf numFmtId="0" fontId="14" fillId="12" borderId="179" xfId="0" applyFont="1" applyFill="1" applyBorder="1" applyAlignment="1">
      <alignment horizontal="left" vertical="center" shrinkToFit="1"/>
    </xf>
    <xf numFmtId="0" fontId="59" fillId="0" borderId="0" xfId="0" applyFont="1" applyAlignment="1">
      <alignment horizontal="centerContinuous" vertical="center" wrapText="1"/>
    </xf>
    <xf numFmtId="0" fontId="58" fillId="0" borderId="0" xfId="0" applyFont="1" applyAlignment="1">
      <alignment horizontal="centerContinuous" vertical="center" wrapText="1"/>
    </xf>
    <xf numFmtId="0" fontId="134" fillId="10" borderId="101" xfId="14" applyFont="1" applyFill="1" applyBorder="1" applyAlignment="1">
      <alignment vertical="center"/>
    </xf>
    <xf numFmtId="0" fontId="134" fillId="10" borderId="102" xfId="14" applyFont="1" applyFill="1" applyBorder="1" applyAlignment="1">
      <alignment vertical="center"/>
    </xf>
    <xf numFmtId="0" fontId="23" fillId="5" borderId="0" xfId="0" applyFont="1" applyFill="1" applyAlignment="1">
      <alignment horizontal="right"/>
    </xf>
    <xf numFmtId="0" fontId="8" fillId="5" borderId="0" xfId="0" applyFont="1" applyFill="1" applyAlignment="1">
      <alignment horizontal="right" vertical="center"/>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36" fillId="0" borderId="0" xfId="0" applyFont="1">
      <alignment vertical="center"/>
    </xf>
    <xf numFmtId="0" fontId="121" fillId="0" borderId="44" xfId="0" applyFont="1" applyBorder="1" applyAlignment="1">
      <alignment horizontal="center" vertical="center" wrapText="1"/>
    </xf>
    <xf numFmtId="0" fontId="10" fillId="2" borderId="46" xfId="0" applyFont="1" applyFill="1" applyBorder="1" applyAlignment="1">
      <alignment horizontal="left" vertical="center" wrapText="1"/>
    </xf>
    <xf numFmtId="0" fontId="121" fillId="2" borderId="46" xfId="0" applyFont="1" applyFill="1" applyBorder="1" applyAlignment="1">
      <alignment horizontal="center" vertical="center"/>
    </xf>
    <xf numFmtId="0" fontId="126" fillId="2" borderId="47" xfId="18" applyFont="1" applyFill="1" applyBorder="1">
      <alignment vertical="center"/>
    </xf>
    <xf numFmtId="0" fontId="6" fillId="3" borderId="0" xfId="0" applyFont="1" applyFill="1">
      <alignment vertical="center"/>
    </xf>
    <xf numFmtId="0" fontId="5" fillId="2" borderId="45" xfId="0" applyFont="1" applyFill="1" applyBorder="1" applyAlignment="1">
      <alignment horizontal="center" vertical="center"/>
    </xf>
    <xf numFmtId="0" fontId="5" fillId="2" borderId="47" xfId="0" applyFont="1" applyFill="1" applyBorder="1" applyAlignment="1">
      <alignment horizontal="center" vertical="center"/>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45" xfId="0" applyFont="1" applyBorder="1" applyAlignment="1">
      <alignment horizontal="left" vertical="center" shrinkToFit="1"/>
    </xf>
    <xf numFmtId="0" fontId="10" fillId="0" borderId="47" xfId="0" applyFont="1" applyBorder="1" applyAlignment="1">
      <alignment horizontal="left" vertical="center" shrinkToFit="1"/>
    </xf>
    <xf numFmtId="0" fontId="11" fillId="7" borderId="0" xfId="0" applyFont="1" applyFill="1" applyAlignment="1">
      <alignment vertical="center" wrapText="1"/>
    </xf>
    <xf numFmtId="0" fontId="11" fillId="5" borderId="0" xfId="0" applyFont="1" applyFill="1" applyAlignment="1">
      <alignment vertical="center" wrapText="1"/>
    </xf>
    <xf numFmtId="0" fontId="11" fillId="17" borderId="0" xfId="0" applyFont="1" applyFill="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49"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Alignment="1">
      <alignment horizontal="left" vertical="center"/>
    </xf>
    <xf numFmtId="0" fontId="12" fillId="0" borderId="17" xfId="0" applyFont="1" applyBorder="1" applyAlignment="1">
      <alignment horizontal="left" vertical="center"/>
    </xf>
    <xf numFmtId="0" fontId="10" fillId="0" borderId="45" xfId="0" applyFont="1" applyBorder="1" applyAlignment="1">
      <alignment vertical="center" shrinkToFit="1"/>
    </xf>
    <xf numFmtId="0" fontId="10" fillId="0" borderId="47" xfId="0" applyFont="1" applyBorder="1" applyAlignment="1">
      <alignment vertical="center" shrinkToFit="1"/>
    </xf>
    <xf numFmtId="0" fontId="5" fillId="0" borderId="45" xfId="0" applyFont="1" applyBorder="1" applyAlignment="1">
      <alignment horizontal="left" vertical="center" wrapText="1"/>
    </xf>
    <xf numFmtId="0" fontId="5" fillId="0" borderId="47" xfId="0" applyFont="1" applyBorder="1" applyAlignment="1">
      <alignment horizontal="left" vertical="center" wrapText="1"/>
    </xf>
    <xf numFmtId="0" fontId="10" fillId="0" borderId="45" xfId="0" applyFont="1" applyBorder="1" applyAlignment="1">
      <alignment horizontal="center" vertical="center" shrinkToFit="1"/>
    </xf>
    <xf numFmtId="0" fontId="10" fillId="0" borderId="47" xfId="0" applyFont="1" applyBorder="1" applyAlignment="1">
      <alignment horizontal="center" vertical="center" shrinkToFit="1"/>
    </xf>
    <xf numFmtId="0" fontId="5" fillId="0" borderId="9" xfId="0" applyFont="1" applyBorder="1" applyAlignment="1">
      <alignment horizontal="left" vertical="center"/>
    </xf>
    <xf numFmtId="0" fontId="5" fillId="0" borderId="48"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48"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2" fillId="0" borderId="0" xfId="0" applyFont="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29" fillId="18" borderId="0" xfId="0" applyFont="1" applyFill="1" applyAlignment="1">
      <alignment vertical="center" wrapText="1"/>
    </xf>
    <xf numFmtId="0" fontId="123" fillId="18" borderId="0" xfId="0" applyFont="1" applyFill="1" applyAlignment="1">
      <alignment vertical="center" wrapText="1"/>
    </xf>
    <xf numFmtId="0" fontId="12" fillId="0" borderId="0" xfId="0" applyFont="1" applyAlignment="1">
      <alignment vertical="center" wrapText="1"/>
    </xf>
    <xf numFmtId="0" fontId="12" fillId="3" borderId="0" xfId="0" applyFont="1" applyFill="1" applyAlignment="1">
      <alignment vertical="center" wrapText="1"/>
    </xf>
    <xf numFmtId="0" fontId="10" fillId="0" borderId="45" xfId="0" applyFont="1" applyBorder="1" applyAlignment="1">
      <alignment horizontal="left" vertical="center"/>
    </xf>
    <xf numFmtId="0" fontId="10" fillId="0" borderId="47" xfId="0" applyFont="1" applyBorder="1" applyAlignment="1">
      <alignment horizontal="left"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5" fillId="2" borderId="46" xfId="0" applyFont="1" applyFill="1" applyBorder="1" applyAlignment="1">
      <alignment horizontal="center" vertical="center"/>
    </xf>
    <xf numFmtId="0" fontId="121" fillId="0" borderId="49" xfId="0" applyFont="1" applyBorder="1" applyAlignment="1">
      <alignment horizontal="center" vertical="center" wrapText="1"/>
    </xf>
    <xf numFmtId="0" fontId="121" fillId="0" borderId="3" xfId="0" applyFont="1" applyBorder="1" applyAlignment="1">
      <alignment horizontal="center" vertical="center"/>
    </xf>
    <xf numFmtId="0" fontId="10" fillId="0" borderId="9"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9" xfId="0" applyFont="1" applyBorder="1" applyAlignment="1">
      <alignment horizontal="left" vertical="center"/>
    </xf>
    <xf numFmtId="0" fontId="10" fillId="0" borderId="48"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45" xfId="0" applyFont="1" applyBorder="1" applyAlignment="1">
      <alignment horizontal="left" vertical="center" wrapText="1" shrinkToFit="1"/>
    </xf>
    <xf numFmtId="0" fontId="121" fillId="0" borderId="49" xfId="0" applyFont="1" applyBorder="1" applyAlignment="1">
      <alignment horizontal="center" vertical="center"/>
    </xf>
    <xf numFmtId="0" fontId="8" fillId="0" borderId="0" xfId="0" applyFont="1" applyAlignment="1">
      <alignment horizontal="center" vertical="center"/>
    </xf>
    <xf numFmtId="0" fontId="27" fillId="4" borderId="18"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22" xfId="0" applyFont="1" applyFill="1" applyBorder="1" applyAlignment="1">
      <alignment horizontal="center" vertical="center"/>
    </xf>
    <xf numFmtId="0" fontId="27" fillId="4" borderId="82" xfId="0"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116" fillId="4" borderId="162" xfId="0" applyFont="1" applyFill="1" applyBorder="1" applyAlignment="1">
      <alignment horizontal="center" vertical="center" wrapText="1"/>
    </xf>
    <xf numFmtId="0" fontId="116" fillId="4" borderId="163" xfId="0" applyFont="1" applyFill="1" applyBorder="1" applyAlignment="1">
      <alignment horizontal="center" vertical="center" wrapText="1"/>
    </xf>
    <xf numFmtId="0" fontId="116" fillId="4" borderId="164"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4" xfId="0" applyFont="1" applyBorder="1" applyAlignment="1">
      <alignment horizontal="left" vertical="top" wrapText="1"/>
    </xf>
    <xf numFmtId="0" fontId="9" fillId="0" borderId="103"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0" xfId="0" applyFont="1" applyBorder="1" applyAlignment="1">
      <alignment horizontal="left" vertical="center"/>
    </xf>
    <xf numFmtId="0" fontId="8" fillId="0" borderId="38" xfId="0" applyFont="1" applyBorder="1" applyAlignment="1">
      <alignment horizontal="left" vertical="center"/>
    </xf>
    <xf numFmtId="0" fontId="8" fillId="0" borderId="105" xfId="0" applyFont="1" applyBorder="1" applyAlignment="1">
      <alignment horizontal="left" vertical="center"/>
    </xf>
    <xf numFmtId="0" fontId="8" fillId="0" borderId="87" xfId="0" applyFont="1" applyBorder="1" applyAlignment="1">
      <alignment horizontal="left" vertical="center"/>
    </xf>
    <xf numFmtId="0" fontId="8" fillId="0" borderId="53" xfId="0" applyFont="1" applyBorder="1" applyAlignment="1">
      <alignment horizontal="left" vertical="center"/>
    </xf>
    <xf numFmtId="0" fontId="8" fillId="0" borderId="107" xfId="0" applyFont="1" applyBorder="1" applyAlignment="1">
      <alignment horizontal="left" vertical="center"/>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08" xfId="0" applyFont="1" applyBorder="1" applyAlignment="1">
      <alignment horizontal="left" vertical="top"/>
    </xf>
    <xf numFmtId="0" fontId="8" fillId="0" borderId="72"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3"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6"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21" xfId="0" applyFont="1" applyBorder="1" applyAlignment="1">
      <alignment horizontal="left" vertical="top" wrapText="1"/>
    </xf>
    <xf numFmtId="0" fontId="8" fillId="0" borderId="108" xfId="0" applyFont="1" applyBorder="1" applyAlignment="1">
      <alignment horizontal="left" vertical="top" wrapText="1"/>
    </xf>
    <xf numFmtId="0" fontId="8" fillId="0" borderId="82" xfId="0" applyFont="1" applyBorder="1" applyAlignment="1">
      <alignment horizontal="left" vertical="top" wrapText="1"/>
    </xf>
    <xf numFmtId="0" fontId="8" fillId="0" borderId="19" xfId="0" applyFont="1" applyBorder="1" applyAlignment="1">
      <alignment horizontal="left" vertical="top" wrapText="1"/>
    </xf>
    <xf numFmtId="0" fontId="8" fillId="0" borderId="109" xfId="0" applyFont="1" applyBorder="1" applyAlignment="1">
      <alignment horizontal="left" vertical="top" wrapText="1"/>
    </xf>
    <xf numFmtId="0" fontId="43" fillId="7" borderId="45" xfId="0" applyFont="1" applyFill="1" applyBorder="1" applyAlignment="1">
      <alignment horizontal="left" vertical="center"/>
    </xf>
    <xf numFmtId="0" fontId="4" fillId="0" borderId="47" xfId="0" applyFont="1" applyBorder="1">
      <alignment vertical="center"/>
    </xf>
    <xf numFmtId="0" fontId="43" fillId="0" borderId="44" xfId="0" applyFont="1" applyBorder="1" applyAlignment="1">
      <alignment horizontal="left" vertical="center" wrapText="1"/>
    </xf>
    <xf numFmtId="0" fontId="4" fillId="0" borderId="44" xfId="0" applyFont="1" applyBorder="1" applyAlignment="1">
      <alignment horizontal="left" vertical="center" wrapText="1"/>
    </xf>
    <xf numFmtId="0" fontId="8" fillId="7" borderId="49" xfId="0" applyFont="1" applyFill="1" applyBorder="1" applyAlignment="1">
      <alignment horizontal="center" vertical="center" shrinkToFit="1"/>
    </xf>
    <xf numFmtId="0" fontId="0" fillId="0" borderId="7" xfId="0" applyBorder="1" applyAlignment="1">
      <alignment horizontal="center" vertical="center"/>
    </xf>
    <xf numFmtId="0" fontId="135" fillId="12" borderId="51" xfId="0" applyFont="1" applyFill="1" applyBorder="1" applyAlignment="1">
      <alignment horizontal="center" vertical="center" shrinkToFit="1"/>
    </xf>
    <xf numFmtId="0" fontId="135" fillId="12" borderId="46" xfId="0" applyFont="1" applyFill="1" applyBorder="1" applyAlignment="1">
      <alignment horizontal="center" vertical="center" shrinkToFit="1"/>
    </xf>
    <xf numFmtId="0" fontId="135" fillId="12" borderId="139" xfId="0" applyFont="1" applyFill="1" applyBorder="1" applyAlignment="1">
      <alignment horizontal="center" vertical="center" shrinkToFit="1"/>
    </xf>
    <xf numFmtId="0" fontId="8" fillId="7" borderId="44" xfId="0" applyFont="1" applyFill="1" applyBorder="1" applyAlignment="1">
      <alignment horizontal="center" vertical="center" shrinkToFit="1"/>
    </xf>
    <xf numFmtId="0" fontId="0" fillId="0" borderId="44" xfId="0" applyBorder="1" applyAlignment="1">
      <alignment horizontal="center" vertical="center"/>
    </xf>
    <xf numFmtId="0" fontId="23" fillId="0" borderId="0" xfId="0" applyFont="1" applyAlignment="1">
      <alignment horizontal="left" vertical="center"/>
    </xf>
    <xf numFmtId="0" fontId="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198" fontId="8" fillId="0" borderId="0" xfId="14" applyNumberFormat="1" applyFont="1" applyAlignment="1">
      <alignment horizontal="right"/>
    </xf>
    <xf numFmtId="0" fontId="111"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horizontal="center" vertical="center"/>
    </xf>
    <xf numFmtId="0" fontId="37" fillId="7" borderId="0" xfId="12" applyFont="1" applyFill="1" applyAlignment="1">
      <alignment horizontal="left" vertical="center" wrapText="1"/>
    </xf>
    <xf numFmtId="0" fontId="25" fillId="0" borderId="0" xfId="12" applyFont="1" applyAlignment="1">
      <alignment vertical="center" wrapText="1"/>
    </xf>
    <xf numFmtId="0" fontId="2" fillId="0" borderId="0" xfId="0" applyFont="1" applyAlignment="1">
      <alignment vertical="center" wrapText="1"/>
    </xf>
    <xf numFmtId="0" fontId="22" fillId="17" borderId="45" xfId="12" applyFont="1" applyFill="1" applyBorder="1" applyAlignment="1">
      <alignment horizontal="center" vertical="center"/>
    </xf>
    <xf numFmtId="0" fontId="22" fillId="17" borderId="47" xfId="12" applyFont="1" applyFill="1" applyBorder="1" applyAlignment="1">
      <alignment horizontal="center" vertical="center"/>
    </xf>
    <xf numFmtId="0" fontId="22" fillId="0" borderId="44" xfId="12" applyFont="1" applyBorder="1" applyAlignment="1">
      <alignment vertical="top"/>
    </xf>
    <xf numFmtId="0" fontId="37" fillId="7" borderId="0" xfId="12" applyFont="1" applyFill="1" applyAlignment="1">
      <alignment vertical="center" wrapText="1"/>
    </xf>
    <xf numFmtId="0" fontId="37" fillId="7" borderId="0" xfId="12" applyFont="1" applyFill="1">
      <alignment vertical="center"/>
    </xf>
    <xf numFmtId="0" fontId="22" fillId="7" borderId="45" xfId="12" applyFont="1" applyFill="1" applyBorder="1" applyAlignment="1">
      <alignment horizontal="center" vertical="center"/>
    </xf>
    <xf numFmtId="0" fontId="22" fillId="7" borderId="47" xfId="12" applyFont="1" applyFill="1" applyBorder="1" applyAlignment="1">
      <alignment horizontal="center" vertical="center"/>
    </xf>
    <xf numFmtId="0" fontId="22" fillId="0" borderId="0" xfId="12" applyFont="1" applyAlignment="1">
      <alignment horizontal="center" vertical="center"/>
    </xf>
    <xf numFmtId="199" fontId="22" fillId="5" borderId="0" xfId="12" applyNumberFormat="1" applyFont="1" applyFill="1" applyAlignment="1">
      <alignment horizontal="right" vertical="center"/>
    </xf>
    <xf numFmtId="0" fontId="22" fillId="5" borderId="0" xfId="12" applyFont="1" applyFill="1" applyAlignment="1">
      <alignment horizontal="right" vertical="center"/>
    </xf>
    <xf numFmtId="0" fontId="22" fillId="0" borderId="9" xfId="12" applyFont="1" applyBorder="1">
      <alignment vertical="center"/>
    </xf>
    <xf numFmtId="0" fontId="22" fillId="0" borderId="6" xfId="12" applyFont="1" applyBorder="1">
      <alignment vertical="center"/>
    </xf>
    <xf numFmtId="0" fontId="22" fillId="0" borderId="48" xfId="12" applyFont="1" applyBorder="1">
      <alignment vertical="center"/>
    </xf>
    <xf numFmtId="0" fontId="22" fillId="17" borderId="9" xfId="12" applyFont="1" applyFill="1" applyBorder="1" applyAlignment="1">
      <alignment horizontal="center" vertical="center"/>
    </xf>
    <xf numFmtId="0" fontId="22" fillId="17" borderId="48" xfId="12" applyFont="1" applyFill="1" applyBorder="1" applyAlignment="1">
      <alignment horizontal="center" vertical="center"/>
    </xf>
    <xf numFmtId="0" fontId="22" fillId="17" borderId="11" xfId="12" applyFont="1" applyFill="1" applyBorder="1" applyAlignment="1">
      <alignment horizontal="center" vertical="center"/>
    </xf>
    <xf numFmtId="0" fontId="22" fillId="17" borderId="8" xfId="12" applyFont="1" applyFill="1" applyBorder="1" applyAlignment="1">
      <alignment horizontal="center" vertical="center"/>
    </xf>
    <xf numFmtId="0" fontId="22" fillId="17" borderId="5" xfId="12" applyFont="1" applyFill="1" applyBorder="1" applyAlignment="1">
      <alignment horizontal="center" vertical="center"/>
    </xf>
    <xf numFmtId="0" fontId="22" fillId="17" borderId="13" xfId="12" applyFont="1" applyFill="1" applyBorder="1" applyAlignment="1">
      <alignment horizontal="center" vertical="center"/>
    </xf>
    <xf numFmtId="0" fontId="22" fillId="17" borderId="44" xfId="12" applyFont="1" applyFill="1" applyBorder="1" applyAlignment="1">
      <alignment horizontal="center" vertical="center"/>
    </xf>
    <xf numFmtId="0" fontId="25" fillId="0" borderId="44" xfId="12" applyFont="1" applyBorder="1" applyAlignment="1">
      <alignment vertical="center" wrapText="1"/>
    </xf>
    <xf numFmtId="0" fontId="43" fillId="2" borderId="44" xfId="0" applyFont="1" applyFill="1" applyBorder="1" applyAlignment="1">
      <alignment horizontal="center" vertical="center" wrapText="1"/>
    </xf>
    <xf numFmtId="179" fontId="132" fillId="5" borderId="24" xfId="0" applyNumberFormat="1" applyFont="1" applyFill="1" applyBorder="1" applyAlignment="1">
      <alignment horizontal="right" vertical="center" shrinkToFit="1"/>
    </xf>
    <xf numFmtId="179" fontId="132" fillId="5" borderId="23" xfId="0" applyNumberFormat="1" applyFont="1" applyFill="1" applyBorder="1" applyAlignment="1">
      <alignment horizontal="right" vertical="center" shrinkToFit="1"/>
    </xf>
    <xf numFmtId="184" fontId="83" fillId="5" borderId="9" xfId="2" applyNumberFormat="1" applyFont="1" applyFill="1" applyBorder="1" applyAlignment="1">
      <alignment horizontal="left" vertical="top" wrapText="1"/>
    </xf>
    <xf numFmtId="0" fontId="83" fillId="5" borderId="48" xfId="0" applyFont="1" applyFill="1" applyBorder="1" applyAlignment="1">
      <alignment horizontal="left" vertical="top" wrapText="1"/>
    </xf>
    <xf numFmtId="178" fontId="132" fillId="5" borderId="83" xfId="2" applyNumberFormat="1" applyFont="1" applyFill="1" applyBorder="1" applyAlignment="1">
      <alignment horizontal="right" vertical="center" shrinkToFit="1"/>
    </xf>
    <xf numFmtId="178" fontId="132" fillId="5" borderId="16" xfId="2" applyNumberFormat="1" applyFont="1" applyFill="1" applyBorder="1" applyAlignment="1">
      <alignment horizontal="right" vertical="center" shrinkToFit="1"/>
    </xf>
    <xf numFmtId="181" fontId="9" fillId="17" borderId="5" xfId="0" applyNumberFormat="1" applyFont="1" applyFill="1" applyBorder="1" applyAlignment="1">
      <alignment horizontal="center" vertical="center" shrinkToFit="1"/>
    </xf>
    <xf numFmtId="181" fontId="9" fillId="17" borderId="13" xfId="0" applyNumberFormat="1" applyFont="1" applyFill="1" applyBorder="1" applyAlignment="1">
      <alignment horizontal="center" vertical="center" shrinkToFit="1"/>
    </xf>
    <xf numFmtId="178" fontId="132" fillId="5" borderId="12" xfId="2" applyNumberFormat="1" applyFont="1" applyFill="1" applyBorder="1" applyAlignment="1">
      <alignment horizontal="right" vertical="center" shrinkToFit="1"/>
    </xf>
    <xf numFmtId="178" fontId="132" fillId="5" borderId="13"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3" fillId="0" borderId="11" xfId="0" applyNumberFormat="1" applyFont="1" applyBorder="1" applyAlignment="1">
      <alignment horizontal="center" vertical="center"/>
    </xf>
    <xf numFmtId="186" fontId="43" fillId="0" borderId="0" xfId="0" applyNumberFormat="1" applyFont="1" applyAlignment="1">
      <alignment horizontal="center" vertical="center"/>
    </xf>
    <xf numFmtId="186" fontId="43" fillId="0" borderId="8" xfId="0" applyNumberFormat="1" applyFont="1" applyBorder="1" applyAlignment="1">
      <alignment horizontal="center" vertical="center"/>
    </xf>
    <xf numFmtId="189" fontId="76" fillId="3" borderId="2" xfId="2" applyNumberFormat="1" applyFont="1" applyFill="1" applyBorder="1" applyAlignment="1">
      <alignment horizontal="right" vertical="center" shrinkToFit="1"/>
    </xf>
    <xf numFmtId="189" fontId="76" fillId="3" borderId="49" xfId="2" applyNumberFormat="1" applyFont="1" applyFill="1" applyBorder="1" applyAlignment="1">
      <alignment horizontal="right" vertical="center" shrinkToFit="1"/>
    </xf>
    <xf numFmtId="184" fontId="76" fillId="17" borderId="12" xfId="2" applyNumberFormat="1" applyFont="1" applyFill="1" applyBorder="1" applyAlignment="1">
      <alignment horizontal="right" vertical="center" shrinkToFit="1"/>
    </xf>
    <xf numFmtId="184" fontId="76" fillId="17" borderId="13" xfId="2" applyNumberFormat="1" applyFont="1" applyFill="1" applyBorder="1" applyAlignment="1">
      <alignment horizontal="right" vertical="center" shrinkToFit="1"/>
    </xf>
    <xf numFmtId="178" fontId="76" fillId="0" borderId="31" xfId="2" applyNumberFormat="1" applyFont="1" applyFill="1" applyBorder="1" applyAlignment="1">
      <alignment horizontal="center" vertical="center" shrinkToFit="1"/>
    </xf>
    <xf numFmtId="178" fontId="76" fillId="0" borderId="54" xfId="2" applyNumberFormat="1" applyFont="1" applyFill="1" applyBorder="1" applyAlignment="1">
      <alignment horizontal="center" vertical="center" shrinkToFit="1"/>
    </xf>
    <xf numFmtId="178" fontId="76" fillId="0" borderId="32" xfId="2" applyNumberFormat="1" applyFont="1" applyFill="1" applyBorder="1" applyAlignment="1">
      <alignment horizontal="center" vertical="center" shrinkToFit="1"/>
    </xf>
    <xf numFmtId="178" fontId="76" fillId="0" borderId="33" xfId="2" applyNumberFormat="1" applyFont="1" applyFill="1" applyBorder="1" applyAlignment="1">
      <alignment horizontal="center" vertical="center" shrinkToFit="1"/>
    </xf>
    <xf numFmtId="178" fontId="76" fillId="0" borderId="36" xfId="2" applyNumberFormat="1" applyFont="1" applyFill="1" applyBorder="1" applyAlignment="1">
      <alignment horizontal="center" vertical="center" shrinkToFit="1"/>
    </xf>
    <xf numFmtId="178" fontId="76" fillId="0" borderId="34" xfId="2"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48"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Alignment="1">
      <alignment horizontal="left" vertical="top" wrapText="1"/>
    </xf>
    <xf numFmtId="0" fontId="43" fillId="2" borderId="1"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178" fontId="132" fillId="17" borderId="3" xfId="2" applyNumberFormat="1" applyFont="1" applyFill="1" applyBorder="1" applyAlignment="1">
      <alignment horizontal="right" vertical="center" shrinkToFit="1"/>
    </xf>
    <xf numFmtId="0" fontId="9" fillId="17" borderId="9" xfId="0" applyFont="1" applyFill="1" applyBorder="1" applyAlignment="1">
      <alignment horizontal="center" vertical="center" shrinkToFit="1"/>
    </xf>
    <xf numFmtId="0" fontId="9" fillId="17" borderId="6" xfId="0" applyFont="1" applyFill="1" applyBorder="1" applyAlignment="1">
      <alignment horizontal="center" vertical="center" shrinkToFit="1"/>
    </xf>
    <xf numFmtId="0" fontId="9" fillId="17" borderId="48" xfId="0" applyFont="1" applyFill="1" applyBorder="1" applyAlignment="1">
      <alignment horizontal="center" vertical="center" shrinkToFit="1"/>
    </xf>
    <xf numFmtId="0" fontId="43" fillId="0" borderId="0" xfId="0" applyFont="1" applyAlignment="1">
      <alignment horizontal="left" vertical="center" wrapText="1" shrinkToFit="1"/>
    </xf>
    <xf numFmtId="190" fontId="76" fillId="17" borderId="13" xfId="2" applyNumberFormat="1" applyFont="1" applyFill="1" applyBorder="1" applyAlignment="1">
      <alignment horizontal="right" vertical="center" shrinkToFit="1"/>
    </xf>
    <xf numFmtId="190" fontId="76" fillId="17" borderId="3" xfId="2" applyNumberFormat="1" applyFont="1" applyFill="1" applyBorder="1" applyAlignment="1">
      <alignment horizontal="right" vertical="center" shrinkToFit="1"/>
    </xf>
    <xf numFmtId="186" fontId="76" fillId="5" borderId="9" xfId="2" applyNumberFormat="1" applyFont="1" applyFill="1" applyBorder="1" applyAlignment="1">
      <alignment horizontal="right" vertical="center" shrinkToFit="1"/>
    </xf>
    <xf numFmtId="186" fontId="76" fillId="5" borderId="48" xfId="2" applyNumberFormat="1" applyFont="1" applyFill="1" applyBorder="1" applyAlignment="1">
      <alignment horizontal="right" vertical="center" shrinkToFit="1"/>
    </xf>
    <xf numFmtId="186" fontId="76" fillId="5" borderId="6"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4" xfId="0" applyFont="1" applyFill="1" applyBorder="1" applyAlignment="1">
      <alignment horizontal="center" vertical="center"/>
    </xf>
    <xf numFmtId="188" fontId="56" fillId="3" borderId="2" xfId="2" applyNumberFormat="1" applyFont="1" applyFill="1" applyBorder="1" applyAlignment="1">
      <alignment horizontal="right" vertical="center" wrapText="1"/>
    </xf>
    <xf numFmtId="188" fontId="56" fillId="3" borderId="49" xfId="2" applyNumberFormat="1" applyFont="1" applyFill="1" applyBorder="1" applyAlignment="1">
      <alignment horizontal="right" vertical="center" wrapText="1"/>
    </xf>
    <xf numFmtId="182" fontId="76" fillId="17" borderId="5" xfId="2" applyNumberFormat="1" applyFont="1" applyFill="1" applyBorder="1" applyAlignment="1">
      <alignment horizontal="right" vertical="center" shrinkToFit="1"/>
    </xf>
    <xf numFmtId="182" fontId="76" fillId="17" borderId="12" xfId="2" applyNumberFormat="1" applyFont="1" applyFill="1" applyBorder="1" applyAlignment="1">
      <alignment horizontal="right" vertical="center" shrinkToFit="1"/>
    </xf>
    <xf numFmtId="182" fontId="76" fillId="17"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3" fillId="0" borderId="0" xfId="0" applyFont="1" applyAlignment="1">
      <alignment horizontal="left" vertical="top" wrapText="1" indent="1"/>
    </xf>
    <xf numFmtId="188" fontId="76"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76" fillId="17" borderId="5" xfId="2" applyNumberFormat="1" applyFont="1" applyFill="1" applyBorder="1" applyAlignment="1">
      <alignment horizontal="right" vertical="center" shrinkToFit="1"/>
    </xf>
    <xf numFmtId="178" fontId="76" fillId="17" borderId="12" xfId="2" applyNumberFormat="1" applyFont="1" applyFill="1" applyBorder="1" applyAlignment="1">
      <alignment horizontal="right" vertical="center" shrinkToFit="1"/>
    </xf>
    <xf numFmtId="178" fontId="76" fillId="17" borderId="13" xfId="2" applyNumberFormat="1" applyFont="1" applyFill="1" applyBorder="1" applyAlignment="1">
      <alignment horizontal="right" vertical="center" shrinkToFit="1"/>
    </xf>
    <xf numFmtId="0" fontId="9" fillId="0" borderId="0" xfId="0" applyFont="1" applyAlignment="1">
      <alignment horizontal="left" vertical="top"/>
    </xf>
    <xf numFmtId="0" fontId="43" fillId="2" borderId="49"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186" fontId="76" fillId="3" borderId="9" xfId="2" applyNumberFormat="1" applyFont="1" applyFill="1" applyBorder="1" applyAlignment="1">
      <alignment horizontal="right" vertical="center" shrinkToFit="1"/>
    </xf>
    <xf numFmtId="186" fontId="76" fillId="3" borderId="6" xfId="2" applyNumberFormat="1" applyFont="1" applyFill="1" applyBorder="1" applyAlignment="1">
      <alignment horizontal="right" vertical="center" shrinkToFit="1"/>
    </xf>
    <xf numFmtId="186" fontId="76" fillId="3" borderId="10" xfId="2" applyNumberFormat="1" applyFont="1" applyFill="1" applyBorder="1" applyAlignment="1">
      <alignment horizontal="right" vertical="center" shrinkToFit="1"/>
    </xf>
    <xf numFmtId="0" fontId="47" fillId="2" borderId="25"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0" fontId="9" fillId="17" borderId="10" xfId="0" applyFont="1" applyFill="1" applyBorder="1" applyAlignment="1">
      <alignment horizontal="center" vertical="center" shrinkToFit="1"/>
    </xf>
    <xf numFmtId="181" fontId="9" fillId="17" borderId="9" xfId="0" applyNumberFormat="1" applyFont="1" applyFill="1" applyBorder="1" applyAlignment="1">
      <alignment horizontal="center" vertical="center" shrinkToFit="1"/>
    </xf>
    <xf numFmtId="181" fontId="9" fillId="17" borderId="10" xfId="0" applyNumberFormat="1" applyFont="1" applyFill="1" applyBorder="1" applyAlignment="1">
      <alignment horizontal="center" vertical="center" shrinkToFit="1"/>
    </xf>
    <xf numFmtId="0" fontId="43" fillId="0" borderId="0" xfId="0" applyFont="1" applyAlignment="1">
      <alignment vertical="center" wrapText="1"/>
    </xf>
    <xf numFmtId="181" fontId="18" fillId="5" borderId="5" xfId="0" applyNumberFormat="1" applyFont="1" applyFill="1" applyBorder="1" applyAlignment="1">
      <alignment horizontal="center" vertical="center" shrinkToFit="1"/>
    </xf>
    <xf numFmtId="181" fontId="18" fillId="5" borderId="13" xfId="0" applyNumberFormat="1" applyFont="1" applyFill="1" applyBorder="1" applyAlignment="1">
      <alignment horizontal="center" vertical="center" shrinkToFit="1"/>
    </xf>
    <xf numFmtId="0" fontId="47" fillId="17" borderId="9" xfId="0" applyFont="1" applyFill="1" applyBorder="1" applyAlignment="1">
      <alignment horizontal="center" vertical="center" shrinkToFit="1"/>
    </xf>
    <xf numFmtId="0" fontId="47" fillId="2" borderId="9" xfId="0" applyFont="1" applyFill="1" applyBorder="1" applyAlignment="1">
      <alignment horizontal="center" wrapText="1"/>
    </xf>
    <xf numFmtId="0" fontId="47" fillId="2" borderId="10" xfId="0" applyFont="1" applyFill="1" applyBorder="1" applyAlignment="1">
      <alignment horizontal="center" wrapText="1"/>
    </xf>
    <xf numFmtId="0" fontId="47" fillId="2" borderId="11" xfId="0" applyFont="1" applyFill="1" applyBorder="1" applyAlignment="1">
      <alignment horizontal="center" wrapText="1"/>
    </xf>
    <xf numFmtId="0" fontId="47" fillId="2" borderId="8" xfId="0" applyFont="1" applyFill="1" applyBorder="1" applyAlignment="1">
      <alignment horizontal="center" wrapText="1"/>
    </xf>
    <xf numFmtId="186" fontId="76" fillId="0" borderId="9" xfId="2" applyNumberFormat="1" applyFont="1" applyFill="1" applyBorder="1" applyAlignment="1">
      <alignment horizontal="right" vertical="center" shrinkToFit="1"/>
    </xf>
    <xf numFmtId="186" fontId="76" fillId="0" borderId="6" xfId="2" applyNumberFormat="1" applyFont="1" applyFill="1" applyBorder="1" applyAlignment="1">
      <alignment horizontal="right" vertical="center" shrinkToFit="1"/>
    </xf>
    <xf numFmtId="186" fontId="76" fillId="0" borderId="35" xfId="2" applyNumberFormat="1" applyFont="1" applyFill="1" applyBorder="1" applyAlignment="1">
      <alignment horizontal="right" vertical="center" shrinkToFit="1"/>
    </xf>
    <xf numFmtId="185" fontId="76" fillId="17" borderId="5" xfId="2" applyNumberFormat="1" applyFont="1" applyFill="1" applyBorder="1" applyAlignment="1">
      <alignment horizontal="right" vertical="center" shrinkToFit="1"/>
    </xf>
    <xf numFmtId="185" fontId="76" fillId="17" borderId="12" xfId="2" applyNumberFormat="1" applyFont="1" applyFill="1" applyBorder="1" applyAlignment="1">
      <alignment horizontal="right" vertical="center" shrinkToFit="1"/>
    </xf>
    <xf numFmtId="185" fontId="76" fillId="17" borderId="30" xfId="2" applyNumberFormat="1" applyFont="1" applyFill="1" applyBorder="1" applyAlignment="1">
      <alignment horizontal="right" vertical="center" shrinkToFit="1"/>
    </xf>
    <xf numFmtId="178" fontId="132" fillId="5" borderId="11" xfId="2" applyNumberFormat="1" applyFont="1" applyFill="1" applyBorder="1" applyAlignment="1">
      <alignment horizontal="right" vertical="center" shrinkToFit="1"/>
    </xf>
    <xf numFmtId="178" fontId="132" fillId="5" borderId="0" xfId="2" applyNumberFormat="1" applyFont="1" applyFill="1" applyBorder="1" applyAlignment="1">
      <alignment horizontal="right" vertical="center" shrinkToFit="1"/>
    </xf>
    <xf numFmtId="178" fontId="132" fillId="5" borderId="8" xfId="2" applyNumberFormat="1" applyFont="1" applyFill="1" applyBorder="1" applyAlignment="1">
      <alignment horizontal="right" vertical="center" shrinkToFit="1"/>
    </xf>
    <xf numFmtId="178" fontId="132" fillId="5" borderId="5" xfId="2" applyNumberFormat="1" applyFont="1" applyFill="1" applyBorder="1" applyAlignment="1">
      <alignment horizontal="right" vertical="center" shrinkToFit="1"/>
    </xf>
    <xf numFmtId="0" fontId="21" fillId="2" borderId="1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58" fontId="8" fillId="0" borderId="0" xfId="0" applyNumberFormat="1" applyFont="1" applyAlignment="1">
      <alignment horizontal="right" vertical="center"/>
    </xf>
    <xf numFmtId="0" fontId="8" fillId="0" borderId="0" xfId="0" applyFont="1" applyAlignment="1">
      <alignment horizontal="right" vertical="center"/>
    </xf>
    <xf numFmtId="0" fontId="43" fillId="8" borderId="44" xfId="0" applyFont="1" applyFill="1" applyBorder="1" applyAlignment="1">
      <alignment horizontal="center" vertical="center" shrinkToFit="1"/>
    </xf>
    <xf numFmtId="0" fontId="8" fillId="8" borderId="44" xfId="0" applyFont="1" applyFill="1" applyBorder="1" applyAlignment="1">
      <alignment horizontal="center" vertical="center" shrinkToFit="1"/>
    </xf>
    <xf numFmtId="0" fontId="17" fillId="5" borderId="40" xfId="0" applyFont="1" applyFill="1" applyBorder="1" applyAlignment="1">
      <alignment horizontal="center" vertical="center"/>
    </xf>
    <xf numFmtId="0" fontId="17" fillId="5" borderId="43" xfId="0" applyFont="1" applyFill="1" applyBorder="1" applyAlignment="1">
      <alignment horizontal="center" vertical="center"/>
    </xf>
    <xf numFmtId="0" fontId="82" fillId="7" borderId="40" xfId="0" applyFont="1" applyFill="1" applyBorder="1" applyAlignment="1">
      <alignment horizontal="center" vertical="center"/>
    </xf>
    <xf numFmtId="0" fontId="82" fillId="7" borderId="43" xfId="0" applyFont="1" applyFill="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43" fillId="2" borderId="15" xfId="0" applyFont="1" applyFill="1" applyBorder="1">
      <alignment vertical="center"/>
    </xf>
    <xf numFmtId="0" fontId="43" fillId="2" borderId="4" xfId="0" applyFont="1" applyFill="1" applyBorder="1">
      <alignment vertical="center"/>
    </xf>
    <xf numFmtId="0" fontId="21" fillId="2" borderId="14" xfId="0" applyFont="1" applyFill="1" applyBorder="1" applyAlignment="1">
      <alignment horizontal="center" vertical="center" wrapText="1" shrinkToFit="1"/>
    </xf>
    <xf numFmtId="0" fontId="8" fillId="8" borderId="44" xfId="0" applyFont="1" applyFill="1" applyBorder="1">
      <alignment vertical="center"/>
    </xf>
    <xf numFmtId="0" fontId="9" fillId="8" borderId="45" xfId="0" applyFont="1" applyFill="1" applyBorder="1">
      <alignment vertical="center"/>
    </xf>
    <xf numFmtId="0" fontId="9" fillId="8" borderId="46" xfId="0" applyFont="1" applyFill="1" applyBorder="1">
      <alignment vertical="center"/>
    </xf>
    <xf numFmtId="0" fontId="9" fillId="8" borderId="47" xfId="0" applyFont="1" applyFill="1" applyBorder="1">
      <alignment vertical="center"/>
    </xf>
    <xf numFmtId="0" fontId="9" fillId="8" borderId="45" xfId="0" applyFont="1" applyFill="1" applyBorder="1" applyAlignment="1">
      <alignment vertical="center" shrinkToFit="1"/>
    </xf>
    <xf numFmtId="0" fontId="9" fillId="8" borderId="46" xfId="0" applyFont="1" applyFill="1" applyBorder="1" applyAlignment="1">
      <alignment vertical="center" shrinkToFit="1"/>
    </xf>
    <xf numFmtId="0" fontId="9" fillId="8" borderId="47" xfId="0" applyFont="1" applyFill="1" applyBorder="1" applyAlignment="1">
      <alignment vertical="center" shrinkToFit="1"/>
    </xf>
    <xf numFmtId="188" fontId="76" fillId="3" borderId="49" xfId="2" applyNumberFormat="1" applyFont="1" applyFill="1" applyBorder="1" applyAlignment="1">
      <alignment horizontal="right" vertical="center" shrinkToFit="1"/>
    </xf>
    <xf numFmtId="0" fontId="27" fillId="0" borderId="0" xfId="0" applyFont="1" applyAlignment="1">
      <alignment horizontal="center" vertical="center" wrapText="1"/>
    </xf>
    <xf numFmtId="0" fontId="27" fillId="0" borderId="0" xfId="0" applyFont="1" applyAlignment="1">
      <alignment horizontal="center" vertical="center"/>
    </xf>
    <xf numFmtId="0" fontId="9" fillId="0" borderId="0" xfId="0" applyFont="1" applyAlignment="1">
      <alignment vertical="center" wrapText="1"/>
    </xf>
    <xf numFmtId="0" fontId="47" fillId="17" borderId="6" xfId="0" applyFont="1" applyFill="1" applyBorder="1" applyAlignment="1">
      <alignment horizontal="center" vertical="center" shrinkToFit="1"/>
    </xf>
    <xf numFmtId="0" fontId="47" fillId="17" borderId="48"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65" fillId="2" borderId="9" xfId="0" applyFont="1" applyFill="1" applyBorder="1" applyAlignment="1">
      <alignment horizontal="center" vertical="center" wrapText="1" shrinkToFit="1"/>
    </xf>
    <xf numFmtId="0" fontId="65" fillId="2" borderId="6" xfId="0" applyFont="1" applyFill="1" applyBorder="1" applyAlignment="1">
      <alignment horizontal="center" vertical="center" wrapText="1" shrinkToFit="1"/>
    </xf>
    <xf numFmtId="0" fontId="65" fillId="2" borderId="10" xfId="0" applyFont="1" applyFill="1" applyBorder="1" applyAlignment="1">
      <alignment horizontal="center" vertical="center" wrapText="1" shrinkToFit="1"/>
    </xf>
    <xf numFmtId="0" fontId="65" fillId="2" borderId="5" xfId="0" applyFont="1" applyFill="1" applyBorder="1" applyAlignment="1">
      <alignment horizontal="center" vertical="center" wrapText="1" shrinkToFit="1"/>
    </xf>
    <xf numFmtId="0" fontId="65" fillId="2" borderId="12" xfId="0" applyFont="1" applyFill="1" applyBorder="1" applyAlignment="1">
      <alignment horizontal="center" vertical="center" wrapText="1" shrinkToFit="1"/>
    </xf>
    <xf numFmtId="0" fontId="65" fillId="2" borderId="13" xfId="0" applyFont="1" applyFill="1" applyBorder="1" applyAlignment="1">
      <alignment horizontal="center" vertical="center" wrapText="1" shrinkToFit="1"/>
    </xf>
    <xf numFmtId="189" fontId="56" fillId="3" borderId="2" xfId="2" applyNumberFormat="1" applyFont="1" applyFill="1" applyBorder="1" applyAlignment="1">
      <alignment horizontal="right" vertical="center" wrapText="1"/>
    </xf>
    <xf numFmtId="189" fontId="56" fillId="3" borderId="49" xfId="2" applyNumberFormat="1" applyFont="1" applyFill="1" applyBorder="1" applyAlignment="1">
      <alignment horizontal="righ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center" vertical="center"/>
    </xf>
    <xf numFmtId="0" fontId="8" fillId="0" borderId="49" xfId="0" applyFont="1" applyBorder="1" applyAlignment="1">
      <alignment horizontal="center" vertical="center"/>
    </xf>
    <xf numFmtId="0" fontId="8" fillId="0" borderId="7" xfId="0" applyFont="1" applyBorder="1" applyAlignment="1">
      <alignment horizontal="center" vertical="center"/>
    </xf>
    <xf numFmtId="0" fontId="8" fillId="0" borderId="99" xfId="0" applyFont="1" applyBorder="1" applyAlignment="1">
      <alignment horizontal="center" vertical="center"/>
    </xf>
    <xf numFmtId="0" fontId="8" fillId="0" borderId="49" xfId="0" applyFont="1" applyBorder="1" applyAlignment="1">
      <alignment horizontal="center" vertical="center" wrapText="1"/>
    </xf>
    <xf numFmtId="0" fontId="31" fillId="0" borderId="0" xfId="15" applyFont="1" applyAlignment="1" applyProtection="1">
      <alignment horizontal="center" vertical="center"/>
      <protection locked="0"/>
    </xf>
    <xf numFmtId="0" fontId="77" fillId="0" borderId="0" xfId="0" applyFont="1" applyAlignment="1">
      <alignment horizontal="left" vertical="center" wrapText="1"/>
    </xf>
    <xf numFmtId="0" fontId="27" fillId="0" borderId="9"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32"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6" xfId="0" applyFont="1" applyBorder="1" applyAlignment="1">
      <alignment horizontal="center" vertical="center"/>
    </xf>
    <xf numFmtId="0" fontId="32" fillId="0" borderId="48" xfId="0" applyFont="1" applyBorder="1" applyAlignment="1">
      <alignment horizontal="center" vertical="center"/>
    </xf>
    <xf numFmtId="0" fontId="8" fillId="0" borderId="99" xfId="0" applyFont="1" applyBorder="1" applyAlignment="1">
      <alignment horizontal="center" vertical="center" wrapText="1"/>
    </xf>
    <xf numFmtId="0" fontId="8" fillId="0" borderId="44" xfId="0" applyFont="1" applyBorder="1" applyAlignment="1">
      <alignment horizontal="center" vertical="center" wrapText="1"/>
    </xf>
    <xf numFmtId="0" fontId="31" fillId="0" borderId="44" xfId="15" applyFont="1" applyBorder="1" applyAlignment="1" applyProtection="1">
      <alignment horizontal="center" vertical="center" wrapText="1"/>
      <protection locked="0"/>
    </xf>
    <xf numFmtId="0" fontId="32" fillId="0" borderId="45" xfId="0" applyFont="1" applyBorder="1" applyAlignment="1">
      <alignment horizontal="center" vertical="center"/>
    </xf>
    <xf numFmtId="0" fontId="84" fillId="7" borderId="0" xfId="0" applyFont="1" applyFill="1">
      <alignment vertical="center"/>
    </xf>
    <xf numFmtId="0" fontId="60" fillId="10" borderId="46" xfId="14" applyFont="1" applyFill="1" applyBorder="1" applyAlignment="1">
      <alignment vertical="center"/>
    </xf>
    <xf numFmtId="0" fontId="60" fillId="10" borderId="47" xfId="14" applyFont="1" applyFill="1" applyBorder="1" applyAlignment="1">
      <alignment vertical="center"/>
    </xf>
    <xf numFmtId="0" fontId="60" fillId="10" borderId="45" xfId="14" applyFont="1" applyFill="1" applyBorder="1" applyAlignment="1">
      <alignment horizontal="center" vertical="center"/>
    </xf>
    <xf numFmtId="0" fontId="60" fillId="10" borderId="46" xfId="14" applyFont="1" applyFill="1" applyBorder="1" applyAlignment="1">
      <alignment horizontal="center" vertical="center"/>
    </xf>
    <xf numFmtId="0" fontId="8" fillId="5" borderId="0" xfId="0" applyFont="1" applyFill="1">
      <alignment vertical="center"/>
    </xf>
    <xf numFmtId="0" fontId="38" fillId="0" borderId="9" xfId="0" applyFont="1" applyBorder="1" applyAlignment="1">
      <alignment horizontal="left" vertical="top" wrapText="1"/>
    </xf>
    <xf numFmtId="0" fontId="38" fillId="0" borderId="6" xfId="0" applyFont="1" applyBorder="1" applyAlignment="1">
      <alignment horizontal="left" vertical="top" wrapText="1"/>
    </xf>
    <xf numFmtId="0" fontId="38" fillId="0" borderId="48" xfId="0" applyFont="1" applyBorder="1" applyAlignment="1">
      <alignment horizontal="left" vertical="top" wrapText="1"/>
    </xf>
    <xf numFmtId="0" fontId="38" fillId="0" borderId="11" xfId="0" applyFont="1" applyBorder="1" applyAlignment="1">
      <alignment horizontal="left" vertical="top" wrapText="1"/>
    </xf>
    <xf numFmtId="0" fontId="38" fillId="0" borderId="0" xfId="0" applyFont="1" applyAlignment="1">
      <alignment horizontal="left" vertical="top" wrapText="1"/>
    </xf>
    <xf numFmtId="0" fontId="38" fillId="0" borderId="8" xfId="0" applyFont="1" applyBorder="1" applyAlignment="1">
      <alignment horizontal="left" vertical="top" wrapText="1"/>
    </xf>
    <xf numFmtId="0" fontId="38" fillId="0" borderId="5" xfId="0" applyFont="1" applyBorder="1" applyAlignment="1">
      <alignment horizontal="left" vertical="top" wrapText="1"/>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192" fontId="84" fillId="7" borderId="45" xfId="0" applyNumberFormat="1" applyFont="1" applyFill="1" applyBorder="1" applyAlignment="1">
      <alignment horizontal="right" vertical="center" wrapText="1"/>
    </xf>
    <xf numFmtId="192" fontId="17" fillId="7" borderId="46" xfId="0" applyNumberFormat="1" applyFont="1" applyFill="1" applyBorder="1" applyAlignment="1">
      <alignment horizontal="right" vertical="center" wrapText="1"/>
    </xf>
    <xf numFmtId="192" fontId="17" fillId="7" borderId="47" xfId="0" applyNumberFormat="1" applyFont="1" applyFill="1" applyBorder="1" applyAlignment="1">
      <alignment horizontal="right" vertical="center" wrapText="1"/>
    </xf>
    <xf numFmtId="0" fontId="88" fillId="7" borderId="44" xfId="0" applyFont="1" applyFill="1" applyBorder="1" applyAlignment="1">
      <alignment horizontal="left" vertical="center" wrapText="1"/>
    </xf>
    <xf numFmtId="0" fontId="88" fillId="17" borderId="44" xfId="0" applyFont="1" applyFill="1" applyBorder="1" applyAlignment="1">
      <alignment horizontal="center" vertical="center" shrinkToFit="1"/>
    </xf>
    <xf numFmtId="38" fontId="88" fillId="17" borderId="44" xfId="2" applyFont="1" applyFill="1" applyBorder="1" applyAlignment="1" applyProtection="1">
      <alignment horizontal="center" vertical="center" shrinkToFit="1"/>
    </xf>
    <xf numFmtId="0" fontId="9" fillId="8" borderId="49" xfId="14" applyFont="1" applyFill="1" applyBorder="1" applyAlignment="1">
      <alignment horizontal="center" vertical="center"/>
    </xf>
    <xf numFmtId="0" fontId="39" fillId="7" borderId="44" xfId="14" applyFont="1" applyFill="1" applyBorder="1" applyAlignment="1">
      <alignment horizontal="center" vertical="center"/>
    </xf>
    <xf numFmtId="0" fontId="38" fillId="0" borderId="47" xfId="0" applyFont="1" applyBorder="1" applyAlignment="1">
      <alignment horizontal="left" vertical="top" wrapText="1"/>
    </xf>
    <xf numFmtId="0" fontId="38" fillId="0" borderId="44" xfId="0" applyFont="1" applyBorder="1" applyAlignment="1">
      <alignment horizontal="left" vertical="top" wrapText="1"/>
    </xf>
    <xf numFmtId="193" fontId="25" fillId="5" borderId="45" xfId="0" applyNumberFormat="1" applyFont="1" applyFill="1" applyBorder="1" applyAlignment="1">
      <alignment horizontal="center" vertical="center" shrinkToFit="1"/>
    </xf>
    <xf numFmtId="193" fontId="25" fillId="5" borderId="46" xfId="0" applyNumberFormat="1" applyFont="1" applyFill="1" applyBorder="1" applyAlignment="1">
      <alignment horizontal="center" vertical="center" shrinkToFit="1"/>
    </xf>
    <xf numFmtId="193" fontId="25" fillId="5" borderId="47" xfId="0" applyNumberFormat="1" applyFont="1" applyFill="1" applyBorder="1" applyAlignment="1">
      <alignment horizontal="center" vertical="center" shrinkToFit="1"/>
    </xf>
    <xf numFmtId="0" fontId="9" fillId="8" borderId="45" xfId="14" applyFont="1" applyFill="1" applyBorder="1" applyAlignment="1">
      <alignment horizontal="center" vertical="center"/>
    </xf>
    <xf numFmtId="0" fontId="9" fillId="8" borderId="46" xfId="14" applyFont="1" applyFill="1" applyBorder="1" applyAlignment="1">
      <alignment horizontal="center" vertical="center"/>
    </xf>
    <xf numFmtId="0" fontId="9" fillId="8" borderId="47" xfId="14" applyFont="1" applyFill="1" applyBorder="1" applyAlignment="1">
      <alignment horizontal="center" vertical="center"/>
    </xf>
    <xf numFmtId="0" fontId="88" fillId="7" borderId="45" xfId="0" applyFont="1" applyFill="1" applyBorder="1" applyAlignment="1">
      <alignment horizontal="left" vertical="center" wrapText="1"/>
    </xf>
    <xf numFmtId="0" fontId="88" fillId="7" borderId="46" xfId="0" applyFont="1" applyFill="1" applyBorder="1" applyAlignment="1">
      <alignment horizontal="left" vertical="center" wrapText="1"/>
    </xf>
    <xf numFmtId="0" fontId="88" fillId="7" borderId="47" xfId="0" applyFont="1" applyFill="1" applyBorder="1" applyAlignment="1">
      <alignment horizontal="left" vertical="center" wrapText="1"/>
    </xf>
    <xf numFmtId="38" fontId="89" fillId="5" borderId="44" xfId="2" applyFont="1" applyFill="1" applyBorder="1" applyAlignment="1" applyProtection="1">
      <alignment horizontal="center" vertical="center" shrinkToFit="1"/>
    </xf>
    <xf numFmtId="0" fontId="8" fillId="0" borderId="0" xfId="14" applyFont="1" applyAlignment="1">
      <alignment vertical="center"/>
    </xf>
    <xf numFmtId="0" fontId="45" fillId="7" borderId="0" xfId="14" applyFont="1" applyFill="1" applyAlignment="1">
      <alignment horizontal="center" vertical="center"/>
    </xf>
    <xf numFmtId="0" fontId="25" fillId="0" borderId="47" xfId="0" applyFont="1" applyBorder="1" applyAlignment="1">
      <alignment horizontal="left" vertical="top" wrapText="1"/>
    </xf>
    <xf numFmtId="0" fontId="25" fillId="0" borderId="44" xfId="0" applyFont="1" applyBorder="1" applyAlignment="1">
      <alignment horizontal="left" vertical="top" wrapText="1"/>
    </xf>
    <xf numFmtId="0" fontId="38" fillId="8" borderId="45" xfId="0" applyFont="1" applyFill="1" applyBorder="1" applyAlignment="1">
      <alignment horizontal="center" vertical="center" wrapText="1"/>
    </xf>
    <xf numFmtId="0" fontId="0" fillId="0" borderId="47" xfId="0" applyBorder="1" applyAlignment="1">
      <alignment horizontal="center" vertical="center"/>
    </xf>
    <xf numFmtId="0" fontId="25" fillId="8" borderId="45" xfId="0" applyFont="1" applyFill="1" applyBorder="1" applyAlignment="1">
      <alignment horizontal="center" vertical="center" wrapText="1"/>
    </xf>
    <xf numFmtId="0" fontId="57" fillId="0" borderId="47" xfId="0" applyFont="1" applyBorder="1" applyAlignment="1">
      <alignment horizontal="center" vertical="center"/>
    </xf>
    <xf numFmtId="0" fontId="25" fillId="8" borderId="47" xfId="0" applyFont="1" applyFill="1" applyBorder="1" applyAlignment="1">
      <alignment horizontal="center" vertical="center"/>
    </xf>
    <xf numFmtId="0" fontId="0" fillId="0" borderId="46" xfId="0"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48"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38" fontId="92" fillId="5" borderId="45" xfId="2" applyFont="1" applyFill="1" applyBorder="1" applyAlignment="1" applyProtection="1">
      <alignment horizontal="center" vertical="center" shrinkToFit="1"/>
    </xf>
    <xf numFmtId="0" fontId="18" fillId="0" borderId="47" xfId="0" applyFont="1" applyBorder="1" applyAlignment="1">
      <alignment horizontal="center" vertical="center" shrinkToFit="1"/>
    </xf>
    <xf numFmtId="38" fontId="92" fillId="5" borderId="85" xfId="2" applyFont="1" applyFill="1" applyBorder="1" applyAlignment="1" applyProtection="1">
      <alignment horizontal="center" vertical="center" shrinkToFit="1"/>
    </xf>
    <xf numFmtId="0" fontId="18" fillId="0" borderId="86" xfId="0" applyFont="1" applyBorder="1" applyAlignment="1">
      <alignment horizontal="center" vertical="center" shrinkToFit="1"/>
    </xf>
    <xf numFmtId="0" fontId="92" fillId="5" borderId="85" xfId="0" applyFont="1" applyFill="1" applyBorder="1" applyAlignment="1">
      <alignment horizontal="center" vertical="center" shrinkToFit="1"/>
    </xf>
    <xf numFmtId="38" fontId="31" fillId="5" borderId="45" xfId="2" applyFont="1" applyFill="1" applyBorder="1" applyAlignment="1" applyProtection="1">
      <alignment horizontal="center" vertical="center" shrinkToFit="1"/>
    </xf>
    <xf numFmtId="38" fontId="31" fillId="5" borderId="47" xfId="2" applyFont="1" applyFill="1" applyBorder="1" applyAlignment="1" applyProtection="1">
      <alignment horizontal="center" vertical="center" shrinkToFit="1"/>
    </xf>
    <xf numFmtId="0" fontId="44" fillId="0" borderId="0" xfId="0" applyFont="1" applyAlignment="1">
      <alignment horizontal="left" vertical="center" wrapText="1"/>
    </xf>
    <xf numFmtId="0" fontId="38" fillId="8" borderId="49" xfId="0" applyFont="1" applyFill="1" applyBorder="1" applyAlignment="1">
      <alignment horizontal="center" vertical="center"/>
    </xf>
    <xf numFmtId="3" fontId="87" fillId="5" borderId="49" xfId="0" applyNumberFormat="1" applyFont="1" applyFill="1" applyBorder="1" applyAlignment="1">
      <alignment horizontal="center" vertical="center" shrinkToFit="1"/>
    </xf>
    <xf numFmtId="3" fontId="87" fillId="5" borderId="9" xfId="0" applyNumberFormat="1" applyFont="1" applyFill="1" applyBorder="1" applyAlignment="1">
      <alignment horizontal="center" vertical="center" shrinkToFit="1"/>
    </xf>
    <xf numFmtId="3" fontId="87" fillId="5" borderId="7" xfId="0" applyNumberFormat="1" applyFont="1" applyFill="1" applyBorder="1" applyAlignment="1">
      <alignment horizontal="center" vertical="center" shrinkToFit="1"/>
    </xf>
    <xf numFmtId="3" fontId="87" fillId="5" borderId="11" xfId="0" applyNumberFormat="1" applyFont="1" applyFill="1" applyBorder="1" applyAlignment="1">
      <alignment horizontal="center" vertical="center" shrinkToFit="1"/>
    </xf>
    <xf numFmtId="3" fontId="87" fillId="5" borderId="3" xfId="0" applyNumberFormat="1" applyFont="1" applyFill="1" applyBorder="1" applyAlignment="1">
      <alignment horizontal="center" vertical="center" shrinkToFit="1"/>
    </xf>
    <xf numFmtId="3" fontId="87" fillId="5" borderId="5" xfId="0" applyNumberFormat="1" applyFont="1" applyFill="1" applyBorder="1" applyAlignment="1">
      <alignment horizontal="center" vertical="center" shrinkToFit="1"/>
    </xf>
    <xf numFmtId="0" fontId="44" fillId="0" borderId="0" xfId="0" applyFont="1" applyAlignment="1">
      <alignment horizontal="left" vertical="top" wrapText="1"/>
    </xf>
    <xf numFmtId="0" fontId="22" fillId="5" borderId="49" xfId="14" applyFont="1" applyFill="1" applyBorder="1" applyAlignment="1">
      <alignment horizontal="center" vertical="top"/>
    </xf>
    <xf numFmtId="0" fontId="62" fillId="5" borderId="49" xfId="14" applyFont="1" applyFill="1" applyBorder="1" applyAlignment="1">
      <alignment horizontal="center" vertical="top"/>
    </xf>
    <xf numFmtId="0" fontId="48" fillId="3" borderId="49" xfId="0" applyFont="1" applyFill="1" applyBorder="1" applyAlignment="1">
      <alignment horizontal="left" vertical="top"/>
    </xf>
    <xf numFmtId="0" fontId="8" fillId="5" borderId="49" xfId="14" applyFont="1" applyFill="1" applyBorder="1" applyAlignment="1">
      <alignment horizontal="center" vertical="top"/>
    </xf>
    <xf numFmtId="0" fontId="47" fillId="5" borderId="49" xfId="14" applyFont="1" applyFill="1" applyBorder="1" applyAlignment="1">
      <alignment horizontal="center" vertical="top"/>
    </xf>
    <xf numFmtId="0" fontId="22" fillId="5" borderId="3" xfId="14" applyFont="1" applyFill="1" applyBorder="1" applyAlignment="1">
      <alignment horizontal="center" vertical="center"/>
    </xf>
    <xf numFmtId="0" fontId="62" fillId="5" borderId="3" xfId="14" applyFont="1" applyFill="1" applyBorder="1" applyAlignment="1">
      <alignment horizontal="center" vertical="center"/>
    </xf>
    <xf numFmtId="0" fontId="48" fillId="3" borderId="3" xfId="0" applyFont="1" applyFill="1" applyBorder="1" applyAlignment="1">
      <alignment horizontal="left" vertical="top"/>
    </xf>
    <xf numFmtId="0" fontId="22" fillId="5" borderId="7" xfId="14" applyFont="1" applyFill="1" applyBorder="1" applyAlignment="1">
      <alignment horizontal="center" vertical="center"/>
    </xf>
    <xf numFmtId="0" fontId="62" fillId="5" borderId="7" xfId="14" applyFont="1" applyFill="1" applyBorder="1" applyAlignment="1">
      <alignment horizontal="center" vertical="center"/>
    </xf>
    <xf numFmtId="0" fontId="48" fillId="3" borderId="7" xfId="0" applyFont="1" applyFill="1" applyBorder="1" applyAlignment="1">
      <alignment horizontal="left" vertical="top"/>
    </xf>
    <xf numFmtId="0" fontId="95" fillId="17" borderId="9" xfId="0" applyFont="1" applyFill="1" applyBorder="1" applyAlignment="1">
      <alignment horizontal="left" vertical="top" wrapText="1"/>
    </xf>
    <xf numFmtId="0" fontId="95" fillId="17" borderId="6" xfId="0" applyFont="1" applyFill="1" applyBorder="1" applyAlignment="1">
      <alignment horizontal="left" vertical="top" wrapText="1"/>
    </xf>
    <xf numFmtId="0" fontId="95" fillId="17" borderId="48" xfId="0" applyFont="1" applyFill="1" applyBorder="1" applyAlignment="1">
      <alignment horizontal="left" vertical="top" wrapText="1"/>
    </xf>
    <xf numFmtId="0" fontId="18" fillId="17" borderId="11" xfId="0" applyFont="1" applyFill="1" applyBorder="1" applyAlignment="1">
      <alignment horizontal="left" vertical="top" wrapText="1"/>
    </xf>
    <xf numFmtId="0" fontId="18" fillId="17" borderId="0" xfId="0" applyFont="1" applyFill="1" applyAlignment="1">
      <alignment horizontal="left" vertical="top" wrapText="1"/>
    </xf>
    <xf numFmtId="0" fontId="18" fillId="17" borderId="8" xfId="0" applyFont="1" applyFill="1" applyBorder="1" applyAlignment="1">
      <alignment horizontal="left" vertical="top" wrapText="1"/>
    </xf>
    <xf numFmtId="0" fontId="18" fillId="17" borderId="5" xfId="0" applyFont="1" applyFill="1" applyBorder="1" applyAlignment="1">
      <alignment horizontal="left" vertical="top" wrapText="1"/>
    </xf>
    <xf numFmtId="0" fontId="18" fillId="17" borderId="12" xfId="0" applyFont="1" applyFill="1" applyBorder="1" applyAlignment="1">
      <alignment horizontal="left" vertical="top" wrapText="1"/>
    </xf>
    <xf numFmtId="0" fontId="18" fillId="17" borderId="13" xfId="0" applyFont="1" applyFill="1" applyBorder="1" applyAlignment="1">
      <alignment horizontal="left" vertical="top" wrapText="1"/>
    </xf>
    <xf numFmtId="0" fontId="88" fillId="17" borderId="11" xfId="0" applyFont="1" applyFill="1" applyBorder="1" applyAlignment="1">
      <alignment horizontal="left" vertical="top" wrapText="1"/>
    </xf>
    <xf numFmtId="0" fontId="88" fillId="17" borderId="0" xfId="0" applyFont="1" applyFill="1" applyAlignment="1">
      <alignment horizontal="left" vertical="top" wrapText="1"/>
    </xf>
    <xf numFmtId="0" fontId="88" fillId="17" borderId="8" xfId="0" applyFont="1" applyFill="1" applyBorder="1" applyAlignment="1">
      <alignment horizontal="left" vertical="top" wrapText="1"/>
    </xf>
    <xf numFmtId="0" fontId="88" fillId="17" borderId="5" xfId="0" applyFont="1" applyFill="1" applyBorder="1" applyAlignment="1">
      <alignment horizontal="left" vertical="top" wrapText="1"/>
    </xf>
    <xf numFmtId="0" fontId="88" fillId="17" borderId="12" xfId="0" applyFont="1" applyFill="1" applyBorder="1" applyAlignment="1">
      <alignment horizontal="left" vertical="top" wrapText="1"/>
    </xf>
    <xf numFmtId="0" fontId="88" fillId="17" borderId="13" xfId="0" applyFont="1" applyFill="1" applyBorder="1" applyAlignment="1">
      <alignment horizontal="left" vertical="top" wrapText="1"/>
    </xf>
    <xf numFmtId="0" fontId="48"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9" fillId="8" borderId="44" xfId="14" applyFont="1" applyFill="1" applyBorder="1" applyAlignment="1">
      <alignment horizontal="center" vertical="center" wrapText="1"/>
    </xf>
    <xf numFmtId="0" fontId="9" fillId="8" borderId="44" xfId="14" applyFont="1" applyFill="1" applyBorder="1" applyAlignment="1">
      <alignment horizontal="center" vertical="center"/>
    </xf>
    <xf numFmtId="0" fontId="38" fillId="8" borderId="49" xfId="0" applyFont="1" applyFill="1" applyBorder="1" applyAlignment="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2" fillId="5" borderId="49" xfId="14" applyFont="1" applyFill="1" applyBorder="1" applyAlignment="1">
      <alignment horizontal="center" vertical="center"/>
    </xf>
    <xf numFmtId="0" fontId="62" fillId="5" borderId="49" xfId="14" applyFont="1" applyFill="1" applyBorder="1" applyAlignment="1">
      <alignment horizontal="center" vertical="center"/>
    </xf>
    <xf numFmtId="0" fontId="48" fillId="3" borderId="49" xfId="0" applyFont="1" applyFill="1" applyBorder="1" applyAlignment="1">
      <alignment horizontal="left" vertical="top" wrapText="1"/>
    </xf>
    <xf numFmtId="0" fontId="96" fillId="17" borderId="6" xfId="0" applyFont="1" applyFill="1" applyBorder="1" applyAlignment="1">
      <alignment horizontal="left" vertical="top" wrapText="1"/>
    </xf>
    <xf numFmtId="0" fontId="96" fillId="17" borderId="48" xfId="0" applyFont="1" applyFill="1" applyBorder="1" applyAlignment="1">
      <alignment horizontal="left" vertical="top" wrapText="1"/>
    </xf>
    <xf numFmtId="0" fontId="48"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95" fillId="17" borderId="45" xfId="0" applyFont="1" applyFill="1" applyBorder="1" applyAlignment="1">
      <alignment horizontal="left" vertical="top" wrapText="1"/>
    </xf>
    <xf numFmtId="0" fontId="95" fillId="17" borderId="46" xfId="0" applyFont="1" applyFill="1" applyBorder="1" applyAlignment="1">
      <alignment horizontal="left" vertical="top" wrapText="1"/>
    </xf>
    <xf numFmtId="0" fontId="95" fillId="17" borderId="47" xfId="0" applyFont="1" applyFill="1" applyBorder="1" applyAlignment="1">
      <alignment horizontal="left" vertical="top" wrapText="1"/>
    </xf>
    <xf numFmtId="0" fontId="0" fillId="0" borderId="12" xfId="0" applyBorder="1" applyAlignment="1">
      <alignment horizontal="center" vertical="top"/>
    </xf>
    <xf numFmtId="0" fontId="0" fillId="0" borderId="13" xfId="0" applyBorder="1" applyAlignment="1">
      <alignment horizontal="center" vertical="top"/>
    </xf>
    <xf numFmtId="0" fontId="38" fillId="8" borderId="44" xfId="0" applyFont="1" applyFill="1" applyBorder="1" applyAlignment="1">
      <alignment horizontal="left" vertical="center"/>
    </xf>
    <xf numFmtId="0" fontId="38" fillId="8" borderId="45" xfId="0" applyFont="1" applyFill="1" applyBorder="1" applyAlignment="1">
      <alignment horizontal="left" vertical="center"/>
    </xf>
    <xf numFmtId="192" fontId="88" fillId="17" borderId="44" xfId="0" applyNumberFormat="1" applyFont="1" applyFill="1" applyBorder="1" applyAlignment="1">
      <alignment horizontal="center" vertical="center" wrapText="1"/>
    </xf>
    <xf numFmtId="192" fontId="92" fillId="17" borderId="47" xfId="0" applyNumberFormat="1" applyFont="1" applyFill="1" applyBorder="1" applyAlignment="1">
      <alignment horizontal="center" vertical="center" wrapText="1"/>
    </xf>
    <xf numFmtId="192" fontId="92" fillId="17" borderId="44" xfId="0" applyNumberFormat="1" applyFont="1" applyFill="1" applyBorder="1" applyAlignment="1">
      <alignment horizontal="center" vertical="center" wrapText="1"/>
    </xf>
    <xf numFmtId="0" fontId="18" fillId="17" borderId="6" xfId="0" applyFont="1" applyFill="1" applyBorder="1" applyAlignment="1">
      <alignment horizontal="left" vertical="top" wrapText="1"/>
    </xf>
    <xf numFmtId="0" fontId="18" fillId="17" borderId="48" xfId="0" applyFont="1" applyFill="1" applyBorder="1" applyAlignment="1">
      <alignment horizontal="left" vertical="top" wrapText="1"/>
    </xf>
    <xf numFmtId="0" fontId="23" fillId="0" borderId="0" xfId="0" applyFont="1" applyAlignment="1">
      <alignment horizontal="left" vertical="center" wrapText="1"/>
    </xf>
    <xf numFmtId="0" fontId="47" fillId="8" borderId="44" xfId="14" applyFont="1" applyFill="1" applyBorder="1" applyAlignment="1">
      <alignment horizontal="center" vertical="center"/>
    </xf>
    <xf numFmtId="0" fontId="48" fillId="8" borderId="44" xfId="0" applyFont="1" applyFill="1" applyBorder="1" applyAlignment="1">
      <alignment horizontal="center" vertical="center"/>
    </xf>
    <xf numFmtId="180" fontId="9" fillId="5" borderId="44" xfId="14" applyNumberFormat="1" applyFont="1" applyFill="1" applyBorder="1" applyAlignment="1">
      <alignment horizontal="center" vertical="center"/>
    </xf>
    <xf numFmtId="0" fontId="38" fillId="0" borderId="44" xfId="0" applyFont="1" applyBorder="1" applyAlignment="1">
      <alignment horizontal="left" vertical="center"/>
    </xf>
    <xf numFmtId="0" fontId="94" fillId="7" borderId="0" xfId="0" applyFont="1" applyFill="1" applyAlignment="1">
      <alignment horizontal="center" vertical="center"/>
    </xf>
    <xf numFmtId="0" fontId="38" fillId="0" borderId="45" xfId="0" applyFont="1" applyBorder="1" applyAlignment="1">
      <alignment horizontal="left" vertical="top" wrapText="1"/>
    </xf>
    <xf numFmtId="0" fontId="88" fillId="17" borderId="44" xfId="0" applyFont="1" applyFill="1" applyBorder="1" applyAlignment="1">
      <alignment horizontal="center" vertical="center"/>
    </xf>
    <xf numFmtId="0" fontId="22" fillId="0" borderId="6" xfId="14" applyFont="1" applyBorder="1" applyAlignment="1">
      <alignment horizontal="left" vertical="top" wrapText="1"/>
    </xf>
    <xf numFmtId="0" fontId="57" fillId="0" borderId="6" xfId="0" applyFont="1" applyBorder="1" applyAlignment="1">
      <alignment horizontal="left" vertical="top"/>
    </xf>
    <xf numFmtId="0" fontId="9" fillId="8" borderId="44" xfId="14" applyFont="1" applyFill="1" applyBorder="1" applyAlignment="1">
      <alignment horizontal="center" vertical="center" textRotation="255"/>
    </xf>
    <xf numFmtId="0" fontId="38" fillId="8" borderId="44" xfId="0" applyFont="1" applyFill="1" applyBorder="1" applyAlignment="1">
      <alignment horizontal="center" vertical="center"/>
    </xf>
    <xf numFmtId="0" fontId="38" fillId="8" borderId="45" xfId="0" applyFont="1" applyFill="1" applyBorder="1" applyAlignment="1">
      <alignment horizontal="center" vertical="center"/>
    </xf>
    <xf numFmtId="0" fontId="38" fillId="0" borderId="48" xfId="0" applyFont="1" applyBorder="1" applyAlignment="1">
      <alignment horizontal="left" vertical="center" wrapText="1"/>
    </xf>
    <xf numFmtId="0" fontId="38" fillId="0" borderId="49" xfId="0" applyFont="1" applyBorder="1" applyAlignment="1">
      <alignment horizontal="left" vertical="center" wrapText="1"/>
    </xf>
    <xf numFmtId="0" fontId="38" fillId="0" borderId="9" xfId="0" applyFont="1" applyBorder="1" applyAlignment="1">
      <alignment horizontal="left" vertical="center" wrapText="1"/>
    </xf>
    <xf numFmtId="0" fontId="18" fillId="0" borderId="49" xfId="0" applyFont="1" applyBorder="1" applyAlignment="1">
      <alignment horizontal="left" vertical="center" wrapText="1"/>
    </xf>
    <xf numFmtId="0" fontId="88" fillId="0" borderId="49" xfId="0" applyFont="1" applyBorder="1" applyAlignment="1">
      <alignment horizontal="left" vertical="center" wrapText="1"/>
    </xf>
    <xf numFmtId="0" fontId="23"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45" fillId="7" borderId="78" xfId="14" applyFont="1" applyFill="1" applyBorder="1" applyAlignment="1">
      <alignment horizontal="center" vertical="center" wrapText="1"/>
    </xf>
    <xf numFmtId="0" fontId="39" fillId="7" borderId="79" xfId="0" applyFont="1" applyFill="1" applyBorder="1" applyAlignment="1">
      <alignment horizontal="center" vertical="center" wrapText="1"/>
    </xf>
    <xf numFmtId="0" fontId="39" fillId="7" borderId="9" xfId="14" applyFont="1" applyFill="1" applyBorder="1" applyAlignment="1">
      <alignment horizontal="center" vertical="center"/>
    </xf>
    <xf numFmtId="0" fontId="39" fillId="7" borderId="48" xfId="14" applyFont="1" applyFill="1" applyBorder="1" applyAlignment="1">
      <alignment horizontal="center" vertical="center"/>
    </xf>
    <xf numFmtId="0" fontId="39" fillId="7" borderId="5" xfId="14" applyFont="1" applyFill="1" applyBorder="1" applyAlignment="1">
      <alignment horizontal="center" vertical="center"/>
    </xf>
    <xf numFmtId="0" fontId="39" fillId="7" borderId="13" xfId="14" applyFont="1" applyFill="1" applyBorder="1" applyAlignment="1">
      <alignment horizontal="center" vertical="center"/>
    </xf>
    <xf numFmtId="0" fontId="88" fillId="17" borderId="3" xfId="0" applyFont="1" applyFill="1" applyBorder="1" applyAlignment="1">
      <alignment horizontal="left" vertical="top" wrapText="1"/>
    </xf>
    <xf numFmtId="0" fontId="38" fillId="17" borderId="3" xfId="0" applyFont="1" applyFill="1" applyBorder="1" applyAlignment="1">
      <alignment horizontal="left" vertical="top" wrapText="1"/>
    </xf>
    <xf numFmtId="0" fontId="38" fillId="17" borderId="5" xfId="0" applyFont="1" applyFill="1" applyBorder="1" applyAlignment="1">
      <alignment horizontal="left" vertical="top" wrapText="1"/>
    </xf>
    <xf numFmtId="0" fontId="88" fillId="17" borderId="3" xfId="0" applyFont="1" applyFill="1" applyBorder="1" applyAlignment="1">
      <alignment horizontal="left" vertical="center" wrapText="1"/>
    </xf>
    <xf numFmtId="0" fontId="38" fillId="0" borderId="47" xfId="0" applyFont="1" applyBorder="1" applyAlignment="1">
      <alignment horizontal="left" vertical="center" wrapText="1"/>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0" fontId="88" fillId="17" borderId="44" xfId="0" applyFont="1" applyFill="1" applyBorder="1" applyAlignment="1">
      <alignment horizontal="left" vertical="center" wrapText="1"/>
    </xf>
    <xf numFmtId="0" fontId="92" fillId="17" borderId="44" xfId="0" applyFont="1" applyFill="1" applyBorder="1" applyAlignment="1">
      <alignment horizontal="left" vertical="center" wrapText="1"/>
    </xf>
    <xf numFmtId="0" fontId="38" fillId="0" borderId="6" xfId="0" applyFont="1" applyBorder="1" applyAlignment="1">
      <alignment horizontal="left" vertical="center"/>
    </xf>
    <xf numFmtId="0" fontId="38" fillId="0" borderId="48"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6" xfId="0" applyFont="1" applyBorder="1" applyAlignment="1">
      <alignment horizontal="left" vertical="center" wrapText="1"/>
    </xf>
    <xf numFmtId="0" fontId="133" fillId="17" borderId="12" xfId="0" applyFont="1" applyFill="1" applyBorder="1" applyAlignment="1">
      <alignment horizontal="left" vertical="center" wrapText="1"/>
    </xf>
    <xf numFmtId="0" fontId="38" fillId="17" borderId="12" xfId="0" applyFont="1" applyFill="1" applyBorder="1" applyAlignment="1">
      <alignment horizontal="left" vertical="center"/>
    </xf>
    <xf numFmtId="0" fontId="38" fillId="17" borderId="13" xfId="0" applyFont="1" applyFill="1" applyBorder="1" applyAlignment="1">
      <alignment horizontal="left" vertical="center"/>
    </xf>
    <xf numFmtId="0" fontId="38" fillId="8" borderId="46" xfId="0" applyFont="1" applyFill="1" applyBorder="1" applyAlignment="1">
      <alignment horizontal="center" vertical="center"/>
    </xf>
    <xf numFmtId="0" fontId="38" fillId="8" borderId="47" xfId="0" applyFont="1" applyFill="1" applyBorder="1" applyAlignment="1">
      <alignment horizontal="center" vertical="center"/>
    </xf>
    <xf numFmtId="3" fontId="87" fillId="0" borderId="45" xfId="0" applyNumberFormat="1" applyFont="1" applyBorder="1" applyAlignment="1">
      <alignment horizontal="center" vertical="center" shrinkToFit="1"/>
    </xf>
    <xf numFmtId="3" fontId="87" fillId="0" borderId="46" xfId="0" applyNumberFormat="1" applyFont="1" applyBorder="1" applyAlignment="1">
      <alignment horizontal="center" vertical="center" shrinkToFit="1"/>
    </xf>
    <xf numFmtId="0" fontId="87" fillId="0" borderId="47" xfId="0" applyFont="1" applyBorder="1" applyAlignment="1">
      <alignment horizontal="center" vertical="center" shrinkToFit="1"/>
    </xf>
    <xf numFmtId="38" fontId="31" fillId="5" borderId="45" xfId="0" applyNumberFormat="1" applyFont="1" applyFill="1" applyBorder="1" applyAlignment="1">
      <alignment horizontal="center" vertical="center" shrinkToFit="1"/>
    </xf>
    <xf numFmtId="0" fontId="31" fillId="5" borderId="46" xfId="0" applyFont="1" applyFill="1" applyBorder="1" applyAlignment="1">
      <alignment horizontal="center" vertical="center" shrinkToFit="1"/>
    </xf>
    <xf numFmtId="0" fontId="31" fillId="5" borderId="47" xfId="0" applyFont="1" applyFill="1" applyBorder="1" applyAlignment="1">
      <alignment horizontal="center" vertical="center" shrinkToFit="1"/>
    </xf>
    <xf numFmtId="0" fontId="9" fillId="8" borderId="9" xfId="14" applyFont="1" applyFill="1" applyBorder="1" applyAlignment="1">
      <alignment horizontal="center" vertical="center" wrapText="1"/>
    </xf>
    <xf numFmtId="0" fontId="9" fillId="8" borderId="48" xfId="14"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48" xfId="0" applyFont="1" applyFill="1" applyBorder="1" applyAlignment="1">
      <alignment horizontal="center" vertical="center" wrapText="1"/>
    </xf>
    <xf numFmtId="0" fontId="38" fillId="8" borderId="9"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48" xfId="0" applyFont="1" applyFill="1" applyBorder="1" applyAlignment="1">
      <alignment horizontal="center" vertical="center"/>
    </xf>
    <xf numFmtId="38" fontId="31" fillId="5" borderId="46" xfId="2" applyFont="1" applyFill="1" applyBorder="1" applyAlignment="1" applyProtection="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48" xfId="14"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11" xfId="0" applyFont="1" applyFill="1" applyBorder="1" applyAlignment="1">
      <alignment horizontal="center" vertical="center"/>
    </xf>
    <xf numFmtId="0" fontId="38" fillId="8" borderId="0" xfId="0" applyFont="1" applyFill="1" applyAlignment="1">
      <alignment horizontal="center" vertical="center"/>
    </xf>
    <xf numFmtId="0" fontId="38" fillId="8" borderId="8" xfId="0" applyFont="1" applyFill="1" applyBorder="1" applyAlignment="1">
      <alignment horizontal="center" vertical="center"/>
    </xf>
    <xf numFmtId="0" fontId="38" fillId="8" borderId="11" xfId="0" applyFont="1" applyFill="1" applyBorder="1" applyAlignment="1">
      <alignment horizontal="center" vertical="center" wrapText="1"/>
    </xf>
    <xf numFmtId="0" fontId="38" fillId="8" borderId="8" xfId="0" applyFont="1" applyFill="1" applyBorder="1" applyAlignment="1">
      <alignment horizontal="center" vertical="center" wrapText="1"/>
    </xf>
    <xf numFmtId="38" fontId="31" fillId="0" borderId="45" xfId="2" applyFont="1" applyFill="1" applyBorder="1" applyAlignment="1" applyProtection="1">
      <alignment horizontal="center" vertical="center" shrinkToFit="1"/>
    </xf>
    <xf numFmtId="38" fontId="31" fillId="0" borderId="46" xfId="2" applyFont="1" applyFill="1" applyBorder="1" applyAlignment="1" applyProtection="1">
      <alignment horizontal="center" vertical="center" shrinkToFit="1"/>
    </xf>
    <xf numFmtId="38" fontId="31" fillId="0" borderId="47" xfId="2" applyFont="1" applyFill="1" applyBorder="1" applyAlignment="1" applyProtection="1">
      <alignment horizontal="center" vertical="center" shrinkToFit="1"/>
    </xf>
    <xf numFmtId="38" fontId="31" fillId="17" borderId="45" xfId="2" applyFont="1" applyFill="1" applyBorder="1" applyAlignment="1" applyProtection="1">
      <alignment horizontal="center" vertical="center" shrinkToFit="1"/>
    </xf>
    <xf numFmtId="38" fontId="31" fillId="17" borderId="47" xfId="2" applyFont="1" applyFill="1" applyBorder="1" applyAlignment="1" applyProtection="1">
      <alignment horizontal="center" vertical="center" shrinkToFit="1"/>
    </xf>
    <xf numFmtId="38" fontId="31" fillId="17" borderId="46" xfId="2" applyFont="1" applyFill="1" applyBorder="1" applyAlignment="1" applyProtection="1">
      <alignment horizontal="center" vertical="center" shrinkToFit="1"/>
    </xf>
    <xf numFmtId="38" fontId="31" fillId="17" borderId="5" xfId="2" applyFont="1" applyFill="1" applyBorder="1" applyAlignment="1" applyProtection="1">
      <alignment horizontal="center" vertical="center" shrinkToFit="1"/>
    </xf>
    <xf numFmtId="38" fontId="31" fillId="17" borderId="13" xfId="2" applyFont="1" applyFill="1" applyBorder="1" applyAlignment="1" applyProtection="1">
      <alignment horizontal="center" vertical="center" shrinkToFit="1"/>
    </xf>
    <xf numFmtId="3" fontId="87" fillId="0" borderId="5" xfId="0" applyNumberFormat="1" applyFont="1" applyBorder="1" applyAlignment="1">
      <alignment horizontal="center" vertical="center" shrinkToFit="1"/>
    </xf>
    <xf numFmtId="3" fontId="87" fillId="0" borderId="12" xfId="0" applyNumberFormat="1" applyFont="1" applyBorder="1" applyAlignment="1">
      <alignment horizontal="center" vertical="center" shrinkToFit="1"/>
    </xf>
    <xf numFmtId="0" fontId="87" fillId="0" borderId="13" xfId="0" applyFont="1" applyBorder="1" applyAlignment="1">
      <alignment horizontal="center" vertical="center" shrinkToFit="1"/>
    </xf>
    <xf numFmtId="38" fontId="31" fillId="5" borderId="9" xfId="0" applyNumberFormat="1" applyFont="1" applyFill="1" applyBorder="1" applyAlignment="1">
      <alignment horizontal="center" vertical="center" shrinkToFit="1"/>
    </xf>
    <xf numFmtId="38" fontId="31" fillId="5" borderId="6" xfId="0" applyNumberFormat="1" applyFont="1" applyFill="1" applyBorder="1" applyAlignment="1">
      <alignment horizontal="center" vertical="center" shrinkToFit="1"/>
    </xf>
    <xf numFmtId="38" fontId="31" fillId="5" borderId="48" xfId="0" applyNumberFormat="1" applyFont="1" applyFill="1" applyBorder="1" applyAlignment="1">
      <alignment horizontal="center" vertical="center" shrinkToFit="1"/>
    </xf>
    <xf numFmtId="38" fontId="31" fillId="5" borderId="11" xfId="0" applyNumberFormat="1" applyFont="1" applyFill="1" applyBorder="1" applyAlignment="1">
      <alignment horizontal="center" vertical="center" shrinkToFit="1"/>
    </xf>
    <xf numFmtId="38" fontId="31" fillId="5" borderId="0" xfId="0" applyNumberFormat="1" applyFont="1" applyFill="1" applyAlignment="1">
      <alignment horizontal="center" vertical="center" shrinkToFit="1"/>
    </xf>
    <xf numFmtId="38" fontId="31" fillId="5" borderId="8" xfId="0" applyNumberFormat="1" applyFont="1" applyFill="1" applyBorder="1" applyAlignment="1">
      <alignment horizontal="center" vertical="center" shrinkToFit="1"/>
    </xf>
    <xf numFmtId="38" fontId="31" fillId="5" borderId="5" xfId="0" applyNumberFormat="1" applyFont="1" applyFill="1" applyBorder="1" applyAlignment="1">
      <alignment horizontal="center" vertical="center" shrinkToFit="1"/>
    </xf>
    <xf numFmtId="38" fontId="31" fillId="5" borderId="12" xfId="0" applyNumberFormat="1" applyFont="1" applyFill="1" applyBorder="1" applyAlignment="1">
      <alignment horizontal="center" vertical="center" shrinkToFit="1"/>
    </xf>
    <xf numFmtId="38" fontId="31" fillId="5" borderId="13" xfId="0" applyNumberFormat="1" applyFont="1" applyFill="1" applyBorder="1" applyAlignment="1">
      <alignment horizontal="center" vertical="center" shrinkToFit="1"/>
    </xf>
    <xf numFmtId="3" fontId="92" fillId="0" borderId="44" xfId="0" applyNumberFormat="1" applyFont="1" applyBorder="1" applyAlignment="1">
      <alignment horizontal="center" vertical="center" shrinkToFit="1"/>
    </xf>
    <xf numFmtId="0" fontId="92" fillId="0" borderId="44" xfId="0" applyFont="1" applyBorder="1" applyAlignment="1">
      <alignment horizontal="center" vertical="center" shrinkToFit="1"/>
    </xf>
    <xf numFmtId="38" fontId="92" fillId="5" borderId="44" xfId="2" applyFont="1" applyFill="1" applyBorder="1" applyAlignment="1" applyProtection="1">
      <alignment horizontal="center" vertical="center" shrinkToFit="1"/>
    </xf>
    <xf numFmtId="38" fontId="89" fillId="5" borderId="45" xfId="0" applyNumberFormat="1" applyFont="1" applyFill="1" applyBorder="1" applyAlignment="1">
      <alignment horizontal="center" vertical="center" shrinkToFit="1"/>
    </xf>
    <xf numFmtId="0" fontId="89" fillId="5" borderId="46" xfId="0" applyFont="1" applyFill="1" applyBorder="1" applyAlignment="1">
      <alignment horizontal="center" vertical="center" shrinkToFit="1"/>
    </xf>
    <xf numFmtId="0" fontId="89" fillId="5" borderId="47" xfId="0" applyFont="1" applyFill="1" applyBorder="1" applyAlignment="1">
      <alignment horizontal="center" vertical="center" shrinkToFit="1"/>
    </xf>
    <xf numFmtId="0" fontId="38" fillId="8" borderId="49" xfId="0" applyFont="1" applyFill="1" applyBorder="1" applyAlignment="1">
      <alignment horizontal="center" vertical="center" wrapText="1"/>
    </xf>
    <xf numFmtId="0" fontId="38" fillId="8" borderId="7" xfId="0" applyFont="1" applyFill="1" applyBorder="1" applyAlignment="1">
      <alignment horizontal="center" vertical="center" wrapText="1"/>
    </xf>
    <xf numFmtId="38" fontId="18" fillId="5" borderId="84" xfId="2" applyFont="1" applyFill="1" applyBorder="1" applyAlignment="1" applyProtection="1">
      <alignment horizontal="center" vertical="center" shrinkToFit="1"/>
    </xf>
    <xf numFmtId="38" fontId="89" fillId="5" borderId="45" xfId="2" applyFont="1" applyFill="1" applyBorder="1" applyAlignment="1" applyProtection="1">
      <alignment horizontal="center" vertical="center" shrinkToFit="1"/>
    </xf>
    <xf numFmtId="0" fontId="89" fillId="0" borderId="47" xfId="0" applyFont="1" applyBorder="1" applyAlignment="1">
      <alignment horizontal="center" vertical="center" shrinkToFit="1"/>
    </xf>
    <xf numFmtId="38" fontId="89" fillId="0" borderId="45" xfId="2" applyFont="1" applyFill="1" applyBorder="1" applyAlignment="1" applyProtection="1">
      <alignment horizontal="center" vertical="center" shrinkToFit="1"/>
    </xf>
    <xf numFmtId="38" fontId="89" fillId="0" borderId="46" xfId="2" applyFont="1" applyFill="1" applyBorder="1" applyAlignment="1" applyProtection="1">
      <alignment horizontal="center" vertical="center" shrinkToFit="1"/>
    </xf>
    <xf numFmtId="38" fontId="89" fillId="0" borderId="47" xfId="2" applyFont="1" applyFill="1" applyBorder="1" applyAlignment="1" applyProtection="1">
      <alignment horizontal="center" vertical="center" shrinkToFit="1"/>
    </xf>
    <xf numFmtId="0" fontId="89" fillId="0" borderId="46" xfId="0" applyFont="1" applyBorder="1" applyAlignment="1">
      <alignment horizontal="center" vertical="center" shrinkToFit="1"/>
    </xf>
    <xf numFmtId="0" fontId="18" fillId="0" borderId="46" xfId="0" applyFont="1" applyBorder="1" applyAlignment="1">
      <alignment horizontal="center" vertical="center" shrinkToFit="1"/>
    </xf>
    <xf numFmtId="38" fontId="92" fillId="5" borderId="9" xfId="0" applyNumberFormat="1" applyFont="1" applyFill="1" applyBorder="1" applyAlignment="1">
      <alignment horizontal="center" vertical="center" shrinkToFit="1"/>
    </xf>
    <xf numFmtId="38" fontId="92" fillId="5" borderId="6" xfId="0" applyNumberFormat="1" applyFont="1" applyFill="1" applyBorder="1" applyAlignment="1">
      <alignment horizontal="center" vertical="center" shrinkToFit="1"/>
    </xf>
    <xf numFmtId="38" fontId="92" fillId="5" borderId="48" xfId="0" applyNumberFormat="1" applyFont="1" applyFill="1" applyBorder="1" applyAlignment="1">
      <alignment horizontal="center" vertical="center" shrinkToFit="1"/>
    </xf>
    <xf numFmtId="38" fontId="92" fillId="5" borderId="5" xfId="0" applyNumberFormat="1" applyFont="1" applyFill="1" applyBorder="1" applyAlignment="1">
      <alignment horizontal="center" vertical="center" shrinkToFit="1"/>
    </xf>
    <xf numFmtId="38" fontId="92" fillId="5" borderId="12" xfId="0" applyNumberFormat="1" applyFont="1" applyFill="1" applyBorder="1" applyAlignment="1">
      <alignment horizontal="center" vertical="center" shrinkToFit="1"/>
    </xf>
    <xf numFmtId="38" fontId="92" fillId="5" borderId="13" xfId="0" applyNumberFormat="1" applyFont="1" applyFill="1" applyBorder="1" applyAlignment="1">
      <alignment horizontal="center" vertical="center" shrinkToFit="1"/>
    </xf>
    <xf numFmtId="0" fontId="44" fillId="0" borderId="44" xfId="0" applyFont="1" applyBorder="1" applyAlignment="1">
      <alignment horizontal="left" vertical="center"/>
    </xf>
    <xf numFmtId="38" fontId="92" fillId="0" borderId="45" xfId="2" applyFont="1" applyFill="1" applyBorder="1" applyAlignment="1" applyProtection="1">
      <alignment horizontal="center" vertical="center" shrinkToFit="1"/>
    </xf>
    <xf numFmtId="38" fontId="18" fillId="0" borderId="46" xfId="2" applyFont="1" applyFill="1" applyBorder="1" applyAlignment="1" applyProtection="1">
      <alignment horizontal="center" vertical="center" shrinkToFit="1"/>
    </xf>
    <xf numFmtId="38" fontId="18" fillId="0" borderId="47"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48"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8" fillId="8" borderId="5" xfId="0" applyFont="1" applyFill="1" applyBorder="1" applyAlignment="1">
      <alignment horizontal="center" vertical="center"/>
    </xf>
    <xf numFmtId="0" fontId="38" fillId="8" borderId="12"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44" xfId="0" applyFont="1" applyFill="1" applyBorder="1" applyAlignment="1">
      <alignment horizontal="center" vertical="center" wrapText="1"/>
    </xf>
    <xf numFmtId="0" fontId="9" fillId="8" borderId="45" xfId="14" applyFont="1" applyFill="1" applyBorder="1" applyAlignment="1">
      <alignment horizontal="center" vertical="center" wrapText="1"/>
    </xf>
    <xf numFmtId="0" fontId="82" fillId="7" borderId="44" xfId="0" applyFont="1" applyFill="1" applyBorder="1" applyAlignment="1">
      <alignment horizontal="left" vertical="center" wrapText="1"/>
    </xf>
    <xf numFmtId="0" fontId="87" fillId="7" borderId="44" xfId="0" applyFont="1" applyFill="1" applyBorder="1" applyAlignment="1">
      <alignment horizontal="left" vertical="center" wrapText="1"/>
    </xf>
    <xf numFmtId="0" fontId="82" fillId="17" borderId="44" xfId="14" applyFont="1" applyFill="1" applyBorder="1" applyAlignment="1">
      <alignment horizontal="center" vertical="center" wrapText="1"/>
    </xf>
    <xf numFmtId="0" fontId="82" fillId="17" borderId="44" xfId="0" applyFont="1" applyFill="1" applyBorder="1" applyAlignment="1">
      <alignment horizontal="center" vertical="center" wrapText="1"/>
    </xf>
    <xf numFmtId="0" fontId="40" fillId="8" borderId="44" xfId="14" applyFont="1" applyFill="1" applyBorder="1" applyAlignment="1">
      <alignment horizontal="center" vertical="center"/>
    </xf>
    <xf numFmtId="0" fontId="40" fillId="8" borderId="27" xfId="14" applyFont="1" applyFill="1" applyBorder="1" applyAlignment="1">
      <alignment horizontal="center" vertical="center"/>
    </xf>
    <xf numFmtId="0" fontId="41" fillId="8" borderId="44" xfId="0" applyFont="1" applyFill="1" applyBorder="1" applyAlignment="1">
      <alignment horizontal="center" vertical="center" wrapText="1"/>
    </xf>
    <xf numFmtId="0" fontId="41" fillId="8" borderId="65" xfId="0" applyFont="1" applyFill="1" applyBorder="1" applyAlignment="1">
      <alignment horizontal="center" vertical="center" wrapText="1"/>
    </xf>
    <xf numFmtId="0" fontId="41" fillId="8" borderId="27" xfId="0" applyFont="1" applyFill="1" applyBorder="1" applyAlignment="1">
      <alignment horizontal="center" vertical="center" wrapText="1"/>
    </xf>
    <xf numFmtId="0" fontId="41" fillId="8" borderId="28" xfId="0" applyFont="1" applyFill="1" applyBorder="1" applyAlignment="1">
      <alignment horizontal="center" vertical="center" wrapText="1"/>
    </xf>
    <xf numFmtId="38" fontId="18" fillId="5" borderId="44" xfId="2" applyFont="1" applyFill="1" applyBorder="1" applyAlignment="1" applyProtection="1">
      <alignment horizontal="center" vertical="center" shrinkToFit="1"/>
    </xf>
    <xf numFmtId="0" fontId="40" fillId="0" borderId="11" xfId="14" applyFont="1" applyBorder="1" applyAlignment="1">
      <alignment horizontal="center" vertical="center"/>
    </xf>
    <xf numFmtId="0" fontId="40" fillId="0" borderId="0" xfId="14" applyFont="1" applyAlignment="1">
      <alignment horizontal="center" vertical="center"/>
    </xf>
    <xf numFmtId="0" fontId="42" fillId="5" borderId="73" xfId="0" applyFont="1" applyFill="1" applyBorder="1" applyAlignment="1">
      <alignment horizontal="center" vertical="center" wrapText="1"/>
    </xf>
    <xf numFmtId="0" fontId="42" fillId="5" borderId="74" xfId="0" applyFont="1" applyFill="1" applyBorder="1" applyAlignment="1">
      <alignment horizontal="center" vertical="center" wrapText="1"/>
    </xf>
    <xf numFmtId="0" fontId="37" fillId="5" borderId="69"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61" fillId="0" borderId="37" xfId="14" applyFont="1" applyBorder="1" applyAlignment="1">
      <alignment horizontal="center" vertical="center" shrinkToFit="1"/>
    </xf>
    <xf numFmtId="0" fontId="61" fillId="0" borderId="90" xfId="14" applyFont="1" applyBorder="1" applyAlignment="1">
      <alignment horizontal="center" vertical="center" shrinkToFit="1"/>
    </xf>
    <xf numFmtId="38" fontId="90" fillId="5" borderId="91" xfId="0" applyNumberFormat="1" applyFont="1" applyFill="1" applyBorder="1" applyAlignment="1">
      <alignment horizontal="right" vertical="center" shrinkToFit="1"/>
    </xf>
    <xf numFmtId="0" fontId="90" fillId="5" borderId="92" xfId="0" applyFont="1" applyFill="1" applyBorder="1" applyAlignment="1">
      <alignment horizontal="right" vertical="center" shrinkToFit="1"/>
    </xf>
    <xf numFmtId="0" fontId="44" fillId="17" borderId="44" xfId="0" applyFont="1" applyFill="1" applyBorder="1" applyAlignment="1">
      <alignment horizontal="left" vertical="center" wrapText="1"/>
    </xf>
    <xf numFmtId="0" fontId="44" fillId="17" borderId="44" xfId="0" applyFont="1" applyFill="1" applyBorder="1" applyAlignment="1">
      <alignment horizontal="left" vertical="center"/>
    </xf>
    <xf numFmtId="0" fontId="43" fillId="8" borderId="44" xfId="14" applyFont="1" applyFill="1" applyBorder="1" applyAlignment="1">
      <alignment horizontal="center" vertical="center"/>
    </xf>
    <xf numFmtId="0" fontId="44" fillId="8" borderId="44" xfId="0" applyFont="1" applyFill="1" applyBorder="1" applyAlignment="1">
      <alignment horizontal="center" vertical="center"/>
    </xf>
    <xf numFmtId="0" fontId="43" fillId="8" borderId="44" xfId="14" applyFont="1" applyFill="1" applyBorder="1" applyAlignment="1">
      <alignment horizontal="left" vertical="center"/>
    </xf>
    <xf numFmtId="0" fontId="50"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82" fillId="17" borderId="45" xfId="0" applyFont="1" applyFill="1" applyBorder="1" applyAlignment="1">
      <alignment horizontal="left" vertical="center" wrapText="1"/>
    </xf>
    <xf numFmtId="0" fontId="82" fillId="17" borderId="46" xfId="0" applyFont="1" applyFill="1" applyBorder="1" applyAlignment="1">
      <alignment horizontal="left" vertical="center" wrapText="1"/>
    </xf>
    <xf numFmtId="0" fontId="88" fillId="17" borderId="46" xfId="0" applyFont="1" applyFill="1" applyBorder="1" applyAlignment="1">
      <alignment horizontal="left" vertical="center" wrapText="1"/>
    </xf>
    <xf numFmtId="0" fontId="88" fillId="17" borderId="47" xfId="0" applyFont="1" applyFill="1" applyBorder="1" applyAlignment="1">
      <alignment horizontal="left" vertical="center" wrapText="1"/>
    </xf>
    <xf numFmtId="0" fontId="82" fillId="17" borderId="45" xfId="14" applyFont="1" applyFill="1" applyBorder="1" applyAlignment="1">
      <alignment horizontal="center" vertical="center" wrapText="1"/>
    </xf>
    <xf numFmtId="0" fontId="82" fillId="17" borderId="46" xfId="14" applyFont="1" applyFill="1" applyBorder="1" applyAlignment="1">
      <alignment horizontal="center" vertical="center" wrapText="1"/>
    </xf>
    <xf numFmtId="0" fontId="82" fillId="17" borderId="46" xfId="0" applyFont="1" applyFill="1" applyBorder="1" applyAlignment="1">
      <alignment horizontal="center" vertical="center" wrapText="1"/>
    </xf>
    <xf numFmtId="0" fontId="82" fillId="17" borderId="47" xfId="0" applyFont="1" applyFill="1" applyBorder="1" applyAlignment="1">
      <alignment horizontal="center" vertical="center" wrapText="1"/>
    </xf>
    <xf numFmtId="0" fontId="8" fillId="0" borderId="0" xfId="14" applyFont="1" applyAlignment="1">
      <alignment horizontal="left" vertical="center" wrapText="1"/>
    </xf>
    <xf numFmtId="0" fontId="43" fillId="2" borderId="44" xfId="14" applyFont="1" applyFill="1" applyBorder="1" applyAlignment="1">
      <alignment horizontal="center" vertical="center"/>
    </xf>
    <xf numFmtId="0" fontId="44" fillId="2" borderId="44" xfId="0" applyFont="1" applyFill="1" applyBorder="1" applyAlignment="1">
      <alignment horizontal="center" vertical="center"/>
    </xf>
    <xf numFmtId="0" fontId="43" fillId="0" borderId="44" xfId="14" applyFont="1" applyBorder="1" applyAlignment="1">
      <alignment horizontal="left" vertical="top"/>
    </xf>
    <xf numFmtId="0" fontId="38" fillId="3" borderId="45" xfId="0" applyFont="1" applyFill="1" applyBorder="1" applyAlignment="1">
      <alignment horizontal="left" vertical="center" shrinkToFit="1"/>
    </xf>
    <xf numFmtId="0" fontId="0" fillId="3" borderId="46" xfId="0" applyFill="1" applyBorder="1" applyAlignment="1">
      <alignment horizontal="left" vertical="center" shrinkToFit="1"/>
    </xf>
    <xf numFmtId="0" fontId="43" fillId="0" borderId="0" xfId="14" applyFont="1" applyAlignment="1">
      <alignment horizontal="left" vertical="center" wrapText="1"/>
    </xf>
    <xf numFmtId="0" fontId="43" fillId="0" borderId="6" xfId="14" applyFont="1" applyBorder="1" applyAlignment="1">
      <alignment horizontal="left" vertical="center" wrapText="1"/>
    </xf>
    <xf numFmtId="0" fontId="84" fillId="7" borderId="9" xfId="0" applyFont="1" applyFill="1" applyBorder="1" applyAlignment="1">
      <alignment horizontal="left" vertical="top" wrapText="1"/>
    </xf>
    <xf numFmtId="0" fontId="84" fillId="7" borderId="6" xfId="0" applyFont="1" applyFill="1" applyBorder="1" applyAlignment="1">
      <alignment horizontal="left" vertical="top" wrapText="1"/>
    </xf>
    <xf numFmtId="0" fontId="84" fillId="7" borderId="48" xfId="0" applyFont="1" applyFill="1" applyBorder="1" applyAlignment="1">
      <alignment horizontal="left" vertical="top" wrapText="1"/>
    </xf>
    <xf numFmtId="0" fontId="84" fillId="7" borderId="11" xfId="0" applyFont="1" applyFill="1" applyBorder="1" applyAlignment="1">
      <alignment horizontal="left" vertical="top" wrapText="1"/>
    </xf>
    <xf numFmtId="0" fontId="84" fillId="7" borderId="0" xfId="0" applyFont="1" applyFill="1" applyAlignment="1">
      <alignment horizontal="left" vertical="top" wrapText="1"/>
    </xf>
    <xf numFmtId="0" fontId="84" fillId="7" borderId="8" xfId="0" applyFont="1" applyFill="1" applyBorder="1" applyAlignment="1">
      <alignment horizontal="left" vertical="top" wrapText="1"/>
    </xf>
    <xf numFmtId="0" fontId="84" fillId="7" borderId="5" xfId="0" applyFont="1" applyFill="1" applyBorder="1" applyAlignment="1">
      <alignment horizontal="left" vertical="top" wrapText="1"/>
    </xf>
    <xf numFmtId="0" fontId="84" fillId="7" borderId="12" xfId="0" applyFont="1" applyFill="1" applyBorder="1" applyAlignment="1">
      <alignment horizontal="left" vertical="top" wrapText="1"/>
    </xf>
    <xf numFmtId="0" fontId="84" fillId="7" borderId="13" xfId="0" applyFont="1" applyFill="1" applyBorder="1" applyAlignment="1">
      <alignment horizontal="left" vertical="top" wrapText="1"/>
    </xf>
    <xf numFmtId="0" fontId="38" fillId="17" borderId="47" xfId="0" applyFont="1" applyFill="1" applyBorder="1" applyAlignment="1">
      <alignment horizontal="left" vertical="top" wrapText="1"/>
    </xf>
    <xf numFmtId="0" fontId="38" fillId="17" borderId="44" xfId="0" applyFont="1" applyFill="1" applyBorder="1" applyAlignment="1">
      <alignment horizontal="left" vertical="top" wrapText="1"/>
    </xf>
    <xf numFmtId="0" fontId="39" fillId="7" borderId="47" xfId="14" applyFont="1" applyFill="1" applyBorder="1" applyAlignment="1">
      <alignment horizontal="center" vertical="center"/>
    </xf>
    <xf numFmtId="0" fontId="0" fillId="17" borderId="46" xfId="0" applyFill="1" applyBorder="1" applyAlignment="1">
      <alignment horizontal="center" vertical="center" shrinkToFit="1"/>
    </xf>
    <xf numFmtId="0" fontId="43" fillId="2" borderId="45" xfId="14" applyFont="1" applyFill="1" applyBorder="1" applyAlignment="1">
      <alignment horizontal="left" vertical="center" wrapText="1"/>
    </xf>
    <xf numFmtId="0" fontId="43" fillId="2" borderId="46" xfId="0" applyFont="1" applyFill="1" applyBorder="1" applyAlignment="1">
      <alignment horizontal="left" vertical="center" wrapText="1"/>
    </xf>
    <xf numFmtId="0" fontId="43" fillId="2" borderId="44" xfId="0" applyFont="1" applyFill="1" applyBorder="1" applyAlignment="1">
      <alignment horizontal="left" vertical="center" wrapText="1"/>
    </xf>
    <xf numFmtId="0" fontId="43" fillId="2" borderId="45" xfId="0" applyFont="1" applyFill="1" applyBorder="1" applyAlignment="1">
      <alignment horizontal="left" vertical="center" wrapText="1"/>
    </xf>
    <xf numFmtId="0" fontId="43" fillId="2" borderId="47" xfId="0" applyFont="1" applyFill="1" applyBorder="1" applyAlignment="1">
      <alignment horizontal="left" vertical="center" wrapText="1"/>
    </xf>
    <xf numFmtId="0" fontId="89" fillId="5" borderId="45" xfId="14" applyFont="1" applyFill="1" applyBorder="1" applyAlignment="1">
      <alignment horizontal="center" vertical="center" wrapText="1"/>
    </xf>
    <xf numFmtId="0" fontId="89" fillId="5" borderId="46" xfId="0" applyFont="1" applyFill="1" applyBorder="1" applyAlignment="1">
      <alignment horizontal="center" vertical="center" wrapText="1"/>
    </xf>
    <xf numFmtId="0" fontId="89" fillId="5" borderId="44" xfId="0" applyFont="1" applyFill="1" applyBorder="1" applyAlignment="1">
      <alignment horizontal="center" vertical="center" wrapText="1"/>
    </xf>
    <xf numFmtId="191" fontId="89" fillId="5" borderId="45" xfId="1" applyNumberFormat="1" applyFont="1" applyFill="1" applyBorder="1" applyAlignment="1" applyProtection="1">
      <alignment horizontal="center" vertical="center" wrapText="1"/>
    </xf>
    <xf numFmtId="191" fontId="89" fillId="5" borderId="46" xfId="1" applyNumberFormat="1" applyFont="1" applyFill="1" applyBorder="1" applyAlignment="1" applyProtection="1">
      <alignment horizontal="center" vertical="center" wrapText="1"/>
    </xf>
    <xf numFmtId="191" fontId="89" fillId="5" borderId="47" xfId="1" applyNumberFormat="1" applyFont="1" applyFill="1" applyBorder="1" applyAlignment="1" applyProtection="1">
      <alignment horizontal="center" vertical="center" wrapText="1"/>
    </xf>
    <xf numFmtId="0" fontId="50" fillId="2" borderId="44" xfId="14" applyFont="1" applyFill="1" applyBorder="1" applyAlignment="1">
      <alignment horizontal="center" vertical="center" wrapText="1"/>
    </xf>
    <xf numFmtId="0" fontId="50" fillId="2" borderId="44" xfId="0" applyFont="1" applyFill="1" applyBorder="1" applyAlignment="1">
      <alignment horizontal="center" vertical="center" wrapText="1"/>
    </xf>
    <xf numFmtId="0" fontId="50" fillId="2" borderId="44" xfId="14" applyFont="1" applyFill="1" applyBorder="1" applyAlignment="1">
      <alignment horizontal="left" vertical="center" wrapText="1"/>
    </xf>
    <xf numFmtId="0" fontId="50" fillId="2" borderId="44" xfId="0" applyFont="1" applyFill="1" applyBorder="1" applyAlignment="1">
      <alignment horizontal="left" vertical="center" wrapText="1"/>
    </xf>
    <xf numFmtId="0" fontId="21" fillId="0" borderId="0" xfId="14" applyFont="1" applyAlignment="1">
      <alignment horizontal="left" vertical="center" wrapText="1"/>
    </xf>
    <xf numFmtId="0" fontId="53" fillId="0" borderId="0" xfId="0" applyFont="1" applyAlignment="1">
      <alignment horizontal="left" vertical="center" wrapText="1"/>
    </xf>
    <xf numFmtId="0" fontId="50"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63" fillId="10" borderId="45" xfId="0" applyFont="1" applyFill="1" applyBorder="1" applyAlignment="1">
      <alignment horizontal="center" vertical="center"/>
    </xf>
    <xf numFmtId="0" fontId="63" fillId="10" borderId="46" xfId="0" applyFont="1" applyFill="1" applyBorder="1" applyAlignment="1">
      <alignment horizontal="center" vertical="center"/>
    </xf>
    <xf numFmtId="0" fontId="63" fillId="10" borderId="47" xfId="0" applyFont="1" applyFill="1" applyBorder="1" applyAlignment="1">
      <alignment horizontal="center" vertical="center"/>
    </xf>
    <xf numFmtId="0" fontId="9" fillId="8" borderId="44" xfId="14" applyFont="1" applyFill="1" applyBorder="1" applyAlignment="1">
      <alignment horizontal="left" vertical="center"/>
    </xf>
    <xf numFmtId="0" fontId="9" fillId="0" borderId="44" xfId="0" applyFont="1" applyBorder="1" applyAlignment="1">
      <alignment horizontal="center" vertical="center" wrapText="1"/>
    </xf>
    <xf numFmtId="0" fontId="37" fillId="7" borderId="44"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center" vertical="center" wrapText="1"/>
    </xf>
    <xf numFmtId="0" fontId="37" fillId="7" borderId="4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48" xfId="0" applyFont="1" applyFill="1" applyBorder="1" applyAlignment="1">
      <alignment horizontal="center" vertical="center" wrapText="1"/>
    </xf>
    <xf numFmtId="0" fontId="37" fillId="7" borderId="44" xfId="0" applyFont="1" applyFill="1" applyBorder="1" applyAlignment="1">
      <alignment horizontal="left" vertical="center" wrapText="1"/>
    </xf>
    <xf numFmtId="0" fontId="37" fillId="7" borderId="9"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48" xfId="0" applyFont="1" applyFill="1" applyBorder="1" applyAlignment="1">
      <alignment horizontal="left" vertical="center" wrapText="1"/>
    </xf>
    <xf numFmtId="0" fontId="8" fillId="17" borderId="45" xfId="0" applyFont="1" applyFill="1" applyBorder="1" applyAlignment="1">
      <alignment horizontal="center" vertical="center"/>
    </xf>
    <xf numFmtId="0" fontId="8" fillId="17" borderId="46" xfId="0" applyFont="1" applyFill="1" applyBorder="1" applyAlignment="1">
      <alignment horizontal="center" vertical="center"/>
    </xf>
    <xf numFmtId="0" fontId="8" fillId="17" borderId="47" xfId="0" applyFont="1" applyFill="1" applyBorder="1" applyAlignment="1">
      <alignment horizontal="center" vertical="center"/>
    </xf>
    <xf numFmtId="0" fontId="8" fillId="17" borderId="9" xfId="0" applyFont="1" applyFill="1" applyBorder="1" applyAlignment="1">
      <alignment horizontal="center" vertical="center"/>
    </xf>
    <xf numFmtId="0" fontId="8" fillId="17" borderId="6" xfId="0" applyFont="1" applyFill="1" applyBorder="1" applyAlignment="1">
      <alignment horizontal="center" vertical="center"/>
    </xf>
    <xf numFmtId="0" fontId="8" fillId="17" borderId="48" xfId="0" applyFont="1" applyFill="1" applyBorder="1" applyAlignment="1">
      <alignment horizontal="center" vertical="center"/>
    </xf>
    <xf numFmtId="0" fontId="8" fillId="17" borderId="11" xfId="0" applyFont="1" applyFill="1" applyBorder="1" applyAlignment="1">
      <alignment horizontal="center" vertical="center"/>
    </xf>
    <xf numFmtId="0" fontId="8" fillId="17" borderId="0" xfId="0" applyFont="1" applyFill="1" applyAlignment="1">
      <alignment horizontal="center" vertical="center"/>
    </xf>
    <xf numFmtId="0" fontId="8" fillId="17" borderId="8" xfId="0" applyFont="1" applyFill="1" applyBorder="1" applyAlignment="1">
      <alignment horizontal="center" vertical="center"/>
    </xf>
    <xf numFmtId="0" fontId="8" fillId="17" borderId="5" xfId="0" applyFont="1" applyFill="1" applyBorder="1" applyAlignment="1">
      <alignment horizontal="center" vertical="center"/>
    </xf>
    <xf numFmtId="0" fontId="8" fillId="17" borderId="12" xfId="0" applyFont="1" applyFill="1" applyBorder="1" applyAlignment="1">
      <alignment horizontal="center" vertical="center"/>
    </xf>
    <xf numFmtId="0" fontId="8" fillId="17" borderId="13" xfId="0" applyFont="1" applyFill="1" applyBorder="1" applyAlignment="1">
      <alignment horizontal="center" vertical="center"/>
    </xf>
    <xf numFmtId="0" fontId="8" fillId="0" borderId="44" xfId="0" applyFont="1" applyBorder="1" applyAlignment="1">
      <alignment horizontal="center" vertical="center"/>
    </xf>
    <xf numFmtId="0" fontId="8" fillId="17" borderId="44"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48"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48"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4" xfId="0" applyNumberFormat="1" applyFont="1" applyFill="1" applyBorder="1" applyAlignment="1">
      <alignment horizontal="center" vertical="center"/>
    </xf>
    <xf numFmtId="0" fontId="8" fillId="17" borderId="44" xfId="0" applyFont="1" applyFill="1" applyBorder="1" applyAlignment="1">
      <alignment horizontal="right" vertical="center"/>
    </xf>
    <xf numFmtId="0" fontId="9" fillId="17" borderId="9" xfId="0" applyFont="1" applyFill="1" applyBorder="1" applyAlignment="1">
      <alignment horizontal="center" vertical="center"/>
    </xf>
    <xf numFmtId="0" fontId="9" fillId="17" borderId="6" xfId="0" applyFont="1" applyFill="1" applyBorder="1" applyAlignment="1">
      <alignment horizontal="center" vertical="center"/>
    </xf>
    <xf numFmtId="0" fontId="9" fillId="17" borderId="48" xfId="0" applyFont="1" applyFill="1" applyBorder="1" applyAlignment="1">
      <alignment horizontal="center" vertical="center"/>
    </xf>
    <xf numFmtId="0" fontId="9" fillId="17" borderId="5" xfId="0" applyFont="1" applyFill="1" applyBorder="1" applyAlignment="1">
      <alignment horizontal="center" vertical="center"/>
    </xf>
    <xf numFmtId="0" fontId="9" fillId="17" borderId="12" xfId="0" applyFont="1" applyFill="1" applyBorder="1" applyAlignment="1">
      <alignment horizontal="center" vertical="center"/>
    </xf>
    <xf numFmtId="0" fontId="9" fillId="17" borderId="13" xfId="0" applyFont="1" applyFill="1" applyBorder="1" applyAlignment="1">
      <alignment horizontal="center" vertical="center"/>
    </xf>
    <xf numFmtId="0" fontId="9" fillId="17" borderId="44" xfId="0" applyFont="1" applyFill="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17" borderId="44" xfId="0" applyFont="1" applyFill="1" applyBorder="1" applyAlignment="1">
      <alignment horizontal="center" vertical="center" wrapText="1"/>
    </xf>
    <xf numFmtId="0" fontId="56" fillId="0" borderId="7" xfId="0" applyFont="1" applyBorder="1" applyAlignment="1">
      <alignment horizontal="center" vertical="center"/>
    </xf>
    <xf numFmtId="0" fontId="56" fillId="0" borderId="11" xfId="0" applyFont="1" applyBorder="1" applyAlignment="1">
      <alignment horizontal="center" vertical="center"/>
    </xf>
    <xf numFmtId="0" fontId="15" fillId="17" borderId="44"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51"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49"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77" xfId="0" applyFont="1" applyFill="1" applyBorder="1" applyAlignment="1">
      <alignment horizontal="center" vertical="center" wrapText="1"/>
    </xf>
    <xf numFmtId="0" fontId="9" fillId="7" borderId="80" xfId="0" applyFont="1" applyFill="1" applyBorder="1" applyAlignment="1">
      <alignment horizontal="center" vertical="center" wrapText="1"/>
    </xf>
    <xf numFmtId="0" fontId="9" fillId="7" borderId="81" xfId="0" applyFont="1" applyFill="1" applyBorder="1" applyAlignment="1">
      <alignment horizontal="center" vertical="center" wrapText="1"/>
    </xf>
    <xf numFmtId="0" fontId="38" fillId="0" borderId="46" xfId="0" applyFont="1" applyBorder="1" applyAlignment="1">
      <alignment horizontal="left" vertical="top" wrapText="1"/>
    </xf>
    <xf numFmtId="0" fontId="25" fillId="0" borderId="45" xfId="0" applyFont="1" applyBorder="1" applyAlignment="1">
      <alignment horizontal="left" vertical="top" wrapText="1"/>
    </xf>
    <xf numFmtId="0" fontId="25" fillId="0" borderId="46" xfId="0" applyFont="1" applyBorder="1" applyAlignment="1">
      <alignment horizontal="left" vertical="top" wrapText="1"/>
    </xf>
    <xf numFmtId="0" fontId="43" fillId="0" borderId="0" xfId="0" applyFont="1" applyAlignment="1">
      <alignment horizontal="left" vertical="center" wrapText="1"/>
    </xf>
    <xf numFmtId="0" fontId="9" fillId="0" borderId="0" xfId="0" applyFont="1" applyAlignment="1">
      <alignment horizontal="left" vertical="center" wrapText="1"/>
    </xf>
    <xf numFmtId="0" fontId="37" fillId="7" borderId="78" xfId="14" applyFont="1" applyFill="1" applyBorder="1" applyAlignment="1">
      <alignment horizontal="center" vertical="center" wrapText="1"/>
    </xf>
    <xf numFmtId="0" fontId="38" fillId="0" borderId="72" xfId="0" applyFont="1" applyBorder="1" applyAlignment="1">
      <alignment horizontal="left" vertical="center" wrapText="1"/>
    </xf>
    <xf numFmtId="0" fontId="38" fillId="0" borderId="0" xfId="0" applyFont="1" applyAlignment="1">
      <alignment horizontal="left" vertical="center" wrapText="1"/>
    </xf>
    <xf numFmtId="0" fontId="25" fillId="17" borderId="45" xfId="0" applyFont="1" applyFill="1" applyBorder="1" applyAlignment="1">
      <alignment horizontal="left" vertical="top" wrapText="1"/>
    </xf>
    <xf numFmtId="0" fontId="25" fillId="17" borderId="46" xfId="0" applyFont="1" applyFill="1" applyBorder="1" applyAlignment="1">
      <alignment horizontal="left" vertical="top" wrapText="1"/>
    </xf>
    <xf numFmtId="0" fontId="25" fillId="17" borderId="47" xfId="0" applyFont="1" applyFill="1" applyBorder="1" applyAlignment="1">
      <alignment horizontal="left" vertical="top" wrapText="1"/>
    </xf>
    <xf numFmtId="0" fontId="38" fillId="3" borderId="44" xfId="0" applyFont="1" applyFill="1" applyBorder="1" applyAlignment="1">
      <alignment horizontal="center" vertical="center" shrinkToFit="1"/>
    </xf>
    <xf numFmtId="0" fontId="38" fillId="3" borderId="45" xfId="0" applyFont="1" applyFill="1" applyBorder="1" applyAlignment="1">
      <alignment horizontal="center" vertical="center" shrinkToFit="1"/>
    </xf>
    <xf numFmtId="0" fontId="38" fillId="3" borderId="44" xfId="0" applyFont="1" applyFill="1" applyBorder="1" applyAlignment="1">
      <alignment horizontal="left" vertical="center" shrinkToFit="1"/>
    </xf>
    <xf numFmtId="0" fontId="2" fillId="3" borderId="44" xfId="0" applyFont="1" applyFill="1" applyBorder="1" applyAlignment="1">
      <alignment horizontal="left" vertical="center" shrinkToFit="1"/>
    </xf>
    <xf numFmtId="0" fontId="2" fillId="3" borderId="45" xfId="0" applyFont="1" applyFill="1" applyBorder="1" applyAlignment="1">
      <alignment horizontal="left" vertical="center" shrinkToFit="1"/>
    </xf>
    <xf numFmtId="0" fontId="2" fillId="17" borderId="47" xfId="0" applyFont="1" applyFill="1" applyBorder="1" applyAlignment="1">
      <alignment horizontal="center" vertical="center" shrinkToFit="1"/>
    </xf>
    <xf numFmtId="0" fontId="2" fillId="17" borderId="44" xfId="0" applyFont="1" applyFill="1" applyBorder="1" applyAlignment="1">
      <alignment horizontal="center" vertical="center" shrinkToFit="1"/>
    </xf>
    <xf numFmtId="0" fontId="2" fillId="17" borderId="45" xfId="0" applyFont="1" applyFill="1" applyBorder="1" applyAlignment="1">
      <alignment horizontal="center" vertical="center" shrinkToFi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48"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3" fillId="0" borderId="0" xfId="0" applyFont="1" applyAlignment="1">
      <alignment horizontal="left" vertical="center"/>
    </xf>
    <xf numFmtId="0" fontId="52" fillId="0" borderId="116" xfId="0" applyFont="1" applyBorder="1" applyAlignment="1">
      <alignment horizontal="center" vertical="center" wrapText="1"/>
    </xf>
    <xf numFmtId="0" fontId="52" fillId="0" borderId="57" xfId="0" applyFont="1" applyBorder="1" applyAlignment="1">
      <alignment horizontal="center" vertical="center" wrapText="1"/>
    </xf>
    <xf numFmtId="0" fontId="18" fillId="0" borderId="19" xfId="0" applyFont="1" applyBorder="1" applyAlignment="1">
      <alignment horizontal="left" vertical="center"/>
    </xf>
    <xf numFmtId="0" fontId="0" fillId="0" borderId="19" xfId="0" applyBorder="1" applyAlignment="1">
      <alignment horizontal="left" vertical="center"/>
    </xf>
    <xf numFmtId="180" fontId="18"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2" fillId="0" borderId="134" xfId="0" applyFont="1" applyBorder="1" applyAlignment="1">
      <alignment horizontal="center" vertical="center" wrapText="1"/>
    </xf>
    <xf numFmtId="0" fontId="52" fillId="0" borderId="56"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08" xfId="0" applyFont="1" applyBorder="1" applyAlignment="1">
      <alignment horizontal="center" vertical="center" wrapText="1"/>
    </xf>
    <xf numFmtId="0" fontId="8" fillId="0" borderId="0" xfId="0" applyFont="1" applyAlignment="1">
      <alignment horizontal="left" vertical="top" wrapText="1"/>
    </xf>
    <xf numFmtId="0" fontId="8" fillId="17" borderId="49" xfId="0" applyFont="1" applyFill="1" applyBorder="1" applyAlignment="1">
      <alignment horizontal="left" vertical="top" wrapText="1"/>
    </xf>
    <xf numFmtId="0" fontId="8" fillId="17" borderId="49" xfId="0" applyFont="1" applyFill="1" applyBorder="1" applyAlignment="1">
      <alignment horizontal="left" vertical="center" wrapText="1"/>
    </xf>
    <xf numFmtId="0" fontId="8" fillId="17" borderId="7" xfId="0" applyFont="1" applyFill="1" applyBorder="1" applyAlignment="1">
      <alignment horizontal="left" vertical="top" wrapText="1"/>
    </xf>
    <xf numFmtId="0" fontId="8" fillId="17" borderId="7" xfId="0" applyFont="1" applyFill="1" applyBorder="1" applyAlignment="1">
      <alignment horizontal="left" vertical="center" wrapText="1"/>
    </xf>
    <xf numFmtId="0" fontId="8" fillId="17" borderId="3" xfId="0" applyFont="1" applyFill="1" applyBorder="1" applyAlignment="1">
      <alignment horizontal="left" vertical="top" wrapText="1"/>
    </xf>
    <xf numFmtId="0" fontId="8" fillId="17" borderId="44" xfId="0" applyFont="1" applyFill="1" applyBorder="1" applyAlignment="1">
      <alignment horizontal="left" vertical="top" wrapText="1"/>
    </xf>
    <xf numFmtId="0" fontId="68" fillId="0" borderId="0" xfId="0" applyFont="1" applyAlignment="1">
      <alignment horizontal="center" vertical="center"/>
    </xf>
    <xf numFmtId="0" fontId="0" fillId="0" borderId="0" xfId="0" applyAlignment="1">
      <alignment horizontal="left" vertical="center"/>
    </xf>
    <xf numFmtId="0" fontId="117" fillId="17" borderId="44" xfId="0" applyFont="1" applyFill="1" applyBorder="1" applyAlignment="1">
      <alignment horizontal="center" vertical="center"/>
    </xf>
    <xf numFmtId="0" fontId="0" fillId="0" borderId="44" xfId="0" applyBorder="1" applyAlignment="1">
      <alignment horizontal="left" vertical="center" wrapText="1"/>
    </xf>
    <xf numFmtId="0" fontId="15" fillId="0" borderId="44" xfId="0" applyFont="1" applyBorder="1" applyAlignment="1">
      <alignment horizontal="left" vertical="center" wrapText="1"/>
    </xf>
    <xf numFmtId="0" fontId="0" fillId="0" borderId="44" xfId="0" applyBorder="1" applyAlignment="1">
      <alignment horizontal="center" vertical="center" wrapText="1"/>
    </xf>
    <xf numFmtId="0" fontId="73" fillId="0" borderId="44" xfId="0" applyFont="1" applyBorder="1" applyAlignment="1">
      <alignment horizontal="left" vertical="center" wrapText="1"/>
    </xf>
    <xf numFmtId="0" fontId="15" fillId="0" borderId="44" xfId="0" applyFont="1" applyBorder="1">
      <alignment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73" fillId="0" borderId="49" xfId="0" applyFont="1" applyBorder="1" applyAlignment="1">
      <alignment horizontal="left" vertical="center"/>
    </xf>
    <xf numFmtId="0" fontId="73" fillId="0" borderId="3" xfId="0" applyFont="1" applyBorder="1" applyAlignment="1">
      <alignment horizontal="left" vertical="center"/>
    </xf>
    <xf numFmtId="0" fontId="117" fillId="17" borderId="49" xfId="0" applyFont="1" applyFill="1" applyBorder="1" applyAlignment="1">
      <alignment horizontal="center" vertical="center"/>
    </xf>
    <xf numFmtId="0" fontId="117" fillId="17" borderId="7" xfId="0" applyFont="1" applyFill="1" applyBorder="1" applyAlignment="1">
      <alignment horizontal="center" vertical="center"/>
    </xf>
    <xf numFmtId="0" fontId="117" fillId="17" borderId="3" xfId="0" applyFont="1" applyFill="1" applyBorder="1" applyAlignment="1">
      <alignment horizontal="center" vertical="center"/>
    </xf>
    <xf numFmtId="0" fontId="0" fillId="0" borderId="49"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49"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5" fillId="0" borderId="49" xfId="0" applyFont="1" applyBorder="1" applyAlignment="1">
      <alignment vertical="center" wrapText="1"/>
    </xf>
    <xf numFmtId="0" fontId="15" fillId="0" borderId="3" xfId="0" applyFont="1" applyBorder="1" applyAlignment="1">
      <alignment vertical="center" wrapText="1"/>
    </xf>
    <xf numFmtId="0" fontId="15" fillId="0" borderId="44" xfId="0" applyFont="1" applyBorder="1" applyAlignment="1">
      <alignment vertical="center" wrapText="1"/>
    </xf>
    <xf numFmtId="0" fontId="0" fillId="0" borderId="7" xfId="0" applyBorder="1" applyAlignment="1">
      <alignment horizontal="center" vertical="center" wrapText="1"/>
    </xf>
    <xf numFmtId="0" fontId="73" fillId="0" borderId="49" xfId="0" applyFont="1" applyBorder="1" applyAlignment="1">
      <alignment vertical="center" wrapText="1"/>
    </xf>
    <xf numFmtId="0" fontId="73" fillId="0" borderId="3" xfId="0" applyFont="1" applyBorder="1" applyAlignment="1">
      <alignment vertical="center" wrapText="1"/>
    </xf>
    <xf numFmtId="0" fontId="15" fillId="0" borderId="49" xfId="0" applyFont="1" applyBorder="1" applyAlignment="1">
      <alignment horizontal="left" vertical="center" wrapText="1"/>
    </xf>
    <xf numFmtId="0" fontId="9" fillId="0" borderId="110" xfId="6" applyFont="1" applyBorder="1" applyAlignment="1">
      <alignment horizontal="center" vertical="center" wrapText="1" shrinkToFit="1"/>
    </xf>
    <xf numFmtId="0" fontId="9" fillId="8" borderId="45" xfId="6" applyFont="1" applyFill="1" applyBorder="1" applyAlignment="1">
      <alignment horizontal="center" vertical="center" wrapText="1"/>
    </xf>
    <xf numFmtId="0" fontId="9" fillId="8" borderId="46" xfId="6" applyFont="1" applyFill="1" applyBorder="1" applyAlignment="1">
      <alignment horizontal="center" vertical="center"/>
    </xf>
    <xf numFmtId="0" fontId="9" fillId="8" borderId="47" xfId="6" applyFont="1" applyFill="1" applyBorder="1" applyAlignment="1">
      <alignment horizontal="center" vertical="center"/>
    </xf>
    <xf numFmtId="0" fontId="9" fillId="5" borderId="45" xfId="6" applyFont="1" applyFill="1" applyBorder="1" applyAlignment="1">
      <alignment horizontal="left" vertical="center" wrapText="1" shrinkToFit="1"/>
    </xf>
    <xf numFmtId="0" fontId="9" fillId="5" borderId="46" xfId="6" applyFont="1" applyFill="1" applyBorder="1" applyAlignment="1">
      <alignment horizontal="left" vertical="center" wrapText="1" shrinkToFit="1"/>
    </xf>
    <xf numFmtId="0" fontId="9" fillId="5" borderId="47" xfId="6" applyFont="1" applyFill="1" applyBorder="1" applyAlignment="1">
      <alignment horizontal="left" vertical="center" wrapText="1" shrinkToFit="1"/>
    </xf>
    <xf numFmtId="0" fontId="9" fillId="0" borderId="44" xfId="6" applyFont="1" applyBorder="1" applyAlignment="1">
      <alignment horizontal="left" vertical="center" wrapText="1" shrinkToFit="1"/>
    </xf>
    <xf numFmtId="0" fontId="37" fillId="17" borderId="44" xfId="6" applyFont="1" applyFill="1" applyBorder="1" applyAlignment="1">
      <alignment horizontal="left" vertical="center"/>
    </xf>
    <xf numFmtId="0" fontId="9" fillId="17" borderId="44" xfId="6" applyFont="1" applyFill="1" applyBorder="1" applyAlignment="1">
      <alignment horizontal="left" vertical="center"/>
    </xf>
    <xf numFmtId="0" fontId="9" fillId="0" borderId="6" xfId="6" applyFont="1" applyBorder="1" applyAlignment="1">
      <alignment horizontal="left" vertical="top" wrapText="1"/>
    </xf>
    <xf numFmtId="0" fontId="37" fillId="17" borderId="112" xfId="6" applyFont="1" applyFill="1" applyBorder="1" applyAlignment="1">
      <alignment horizontal="center" vertical="center" wrapText="1" shrinkToFit="1"/>
    </xf>
    <xf numFmtId="0" fontId="37" fillId="17" borderId="113" xfId="6" applyFont="1" applyFill="1" applyBorder="1" applyAlignment="1">
      <alignment horizontal="center" vertical="center" wrapText="1" shrinkToFit="1"/>
    </xf>
    <xf numFmtId="0" fontId="37" fillId="17" borderId="11" xfId="6" applyFont="1" applyFill="1" applyBorder="1" applyAlignment="1">
      <alignment horizontal="center" vertical="center" wrapText="1" shrinkToFit="1"/>
    </xf>
    <xf numFmtId="0" fontId="37" fillId="17"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7" fillId="17" borderId="9" xfId="6" applyFont="1" applyFill="1" applyBorder="1" applyAlignment="1">
      <alignment horizontal="center" vertical="center" wrapText="1" shrinkToFit="1"/>
    </xf>
    <xf numFmtId="0" fontId="37" fillId="17" borderId="48" xfId="6" applyFont="1" applyFill="1" applyBorder="1" applyAlignment="1">
      <alignment horizontal="center" vertical="center" wrapText="1" shrinkToFit="1"/>
    </xf>
    <xf numFmtId="0" fontId="37" fillId="17" borderId="5" xfId="6" applyFont="1" applyFill="1" applyBorder="1" applyAlignment="1">
      <alignment horizontal="center" vertical="center" wrapText="1" shrinkToFit="1"/>
    </xf>
    <xf numFmtId="0" fontId="37" fillId="17" borderId="13" xfId="6" applyFont="1" applyFill="1" applyBorder="1" applyAlignment="1">
      <alignment horizontal="center" vertical="center" wrapText="1" shrinkToFit="1"/>
    </xf>
    <xf numFmtId="0" fontId="37" fillId="17" borderId="44" xfId="6" applyFont="1" applyFill="1" applyBorder="1" applyAlignment="1">
      <alignment horizontal="center" vertical="center" wrapText="1" shrinkToFit="1"/>
    </xf>
    <xf numFmtId="0" fontId="9" fillId="0" borderId="0" xfId="6" applyFont="1" applyAlignment="1">
      <alignment horizontal="left" vertical="top" wrapText="1"/>
    </xf>
    <xf numFmtId="0" fontId="37" fillId="17" borderId="45" xfId="6" applyFont="1" applyFill="1" applyBorder="1" applyAlignment="1">
      <alignment horizontal="left" vertical="center" wrapText="1" shrinkToFit="1"/>
    </xf>
    <xf numFmtId="0" fontId="25" fillId="17" borderId="46" xfId="6" applyFont="1" applyFill="1" applyBorder="1" applyAlignment="1">
      <alignment horizontal="left" vertical="center" wrapText="1" shrinkToFit="1"/>
    </xf>
    <xf numFmtId="0" fontId="25" fillId="17" borderId="47" xfId="6" applyFont="1" applyFill="1" applyBorder="1" applyAlignment="1">
      <alignment horizontal="left" vertical="center" wrapText="1" shrinkToFit="1"/>
    </xf>
    <xf numFmtId="0" fontId="9" fillId="0" borderId="44" xfId="6" applyFont="1" applyBorder="1" applyAlignment="1">
      <alignment horizontal="center" vertical="center" wrapText="1" shrinkToFit="1"/>
    </xf>
    <xf numFmtId="0" fontId="9" fillId="0" borderId="44" xfId="6" applyFont="1" applyBorder="1" applyAlignment="1">
      <alignment horizontal="center" vertical="center"/>
    </xf>
    <xf numFmtId="0" fontId="9" fillId="0" borderId="110" xfId="6" applyFont="1" applyBorder="1" applyAlignment="1">
      <alignment horizontal="center" vertical="center"/>
    </xf>
    <xf numFmtId="0" fontId="9" fillId="0" borderId="45" xfId="6" applyFont="1" applyBorder="1" applyAlignment="1">
      <alignment horizontal="center" vertical="center"/>
    </xf>
    <xf numFmtId="0" fontId="9" fillId="0" borderId="47" xfId="6" applyFont="1" applyBorder="1" applyAlignment="1">
      <alignment horizontal="center" vertical="center"/>
    </xf>
    <xf numFmtId="0" fontId="9" fillId="0" borderId="110" xfId="6" applyFont="1" applyBorder="1" applyAlignment="1">
      <alignment horizontal="center" vertical="center" wrapText="1"/>
    </xf>
    <xf numFmtId="0" fontId="37" fillId="17" borderId="44" xfId="6" applyFont="1" applyFill="1" applyBorder="1" applyAlignment="1">
      <alignment horizontal="left" vertical="center" wrapText="1" shrinkToFit="1"/>
    </xf>
    <xf numFmtId="197" fontId="37" fillId="17" borderId="44" xfId="6" applyNumberFormat="1" applyFont="1" applyFill="1" applyBorder="1" applyAlignment="1">
      <alignment horizontal="right" vertical="center"/>
    </xf>
    <xf numFmtId="197" fontId="9" fillId="5" borderId="44" xfId="6" applyNumberFormat="1" applyFont="1" applyFill="1" applyBorder="1" applyAlignment="1">
      <alignment horizontal="right" vertical="center"/>
    </xf>
    <xf numFmtId="0" fontId="9" fillId="0" borderId="84" xfId="6" applyFont="1" applyBorder="1" applyAlignment="1">
      <alignment horizontal="center" vertical="center"/>
    </xf>
    <xf numFmtId="0" fontId="9" fillId="5" borderId="3" xfId="6" applyFont="1" applyFill="1" applyBorder="1" applyAlignment="1">
      <alignment horizontal="left" vertical="center" wrapText="1" shrinkToFit="1"/>
    </xf>
    <xf numFmtId="197" fontId="9" fillId="5" borderId="3" xfId="6" applyNumberFormat="1" applyFont="1" applyFill="1" applyBorder="1" applyAlignment="1">
      <alignment horizontal="right" vertical="center"/>
    </xf>
    <xf numFmtId="0" fontId="9" fillId="0" borderId="111"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4" xfId="6" applyFont="1" applyBorder="1" applyAlignment="1">
      <alignment horizontal="left" vertical="center" wrapText="1"/>
    </xf>
    <xf numFmtId="0" fontId="9" fillId="0" borderId="44" xfId="6" applyFont="1" applyBorder="1" applyAlignment="1">
      <alignment horizontal="left" vertical="center"/>
    </xf>
    <xf numFmtId="0" fontId="9" fillId="17" borderId="5" xfId="6" applyFont="1" applyFill="1" applyBorder="1" applyAlignment="1">
      <alignment horizontal="center" vertical="top"/>
    </xf>
    <xf numFmtId="0" fontId="9" fillId="17" borderId="12" xfId="6" applyFont="1" applyFill="1" applyBorder="1" applyAlignment="1">
      <alignment horizontal="center" vertical="top"/>
    </xf>
    <xf numFmtId="0" fontId="9" fillId="17" borderId="13" xfId="6" applyFont="1" applyFill="1" applyBorder="1" applyAlignment="1">
      <alignment horizontal="center" vertical="top"/>
    </xf>
    <xf numFmtId="0" fontId="37" fillId="17" borderId="44" xfId="6" applyFont="1" applyFill="1" applyBorder="1" applyAlignment="1">
      <alignment horizontal="left" vertical="top" wrapText="1" shrinkToFit="1"/>
    </xf>
    <xf numFmtId="0" fontId="9" fillId="0" borderId="136" xfId="6" applyFont="1" applyBorder="1" applyAlignment="1">
      <alignment horizontal="center" vertical="center"/>
    </xf>
    <xf numFmtId="0" fontId="9" fillId="0" borderId="180" xfId="6" applyFont="1" applyBorder="1" applyAlignment="1">
      <alignment horizontal="center" vertical="center"/>
    </xf>
    <xf numFmtId="0" fontId="9" fillId="0" borderId="137" xfId="6" applyFont="1" applyBorder="1" applyAlignment="1">
      <alignment horizontal="center" vertical="center"/>
    </xf>
    <xf numFmtId="0" fontId="9" fillId="0" borderId="114" xfId="6" applyFont="1" applyBorder="1" applyAlignment="1">
      <alignment horizontal="left" vertical="center"/>
    </xf>
    <xf numFmtId="0" fontId="9" fillId="0" borderId="118" xfId="6" applyFont="1" applyBorder="1" applyAlignment="1">
      <alignment horizontal="left" vertical="center"/>
    </xf>
    <xf numFmtId="0" fontId="9" fillId="0" borderId="115" xfId="6" applyFont="1" applyBorder="1" applyAlignment="1">
      <alignment horizontal="left" vertical="center"/>
    </xf>
    <xf numFmtId="0" fontId="9" fillId="17" borderId="46" xfId="6" applyFont="1" applyFill="1" applyBorder="1" applyAlignment="1">
      <alignment horizontal="center" vertical="center"/>
    </xf>
    <xf numFmtId="0" fontId="9" fillId="17" borderId="9" xfId="6" applyFont="1" applyFill="1" applyBorder="1" applyAlignment="1">
      <alignment horizontal="left" vertical="top" wrapText="1" shrinkToFit="1"/>
    </xf>
    <xf numFmtId="0" fontId="9" fillId="17" borderId="6" xfId="6" applyFont="1" applyFill="1" applyBorder="1" applyAlignment="1">
      <alignment horizontal="left" vertical="top" wrapText="1" shrinkToFit="1"/>
    </xf>
    <xf numFmtId="0" fontId="9" fillId="17" borderId="48" xfId="6" applyFont="1" applyFill="1" applyBorder="1" applyAlignment="1">
      <alignment horizontal="left" vertical="top" wrapText="1" shrinkToFit="1"/>
    </xf>
    <xf numFmtId="0" fontId="9" fillId="17" borderId="11" xfId="6" applyFont="1" applyFill="1" applyBorder="1" applyAlignment="1">
      <alignment horizontal="left" vertical="top" wrapText="1" shrinkToFit="1"/>
    </xf>
    <xf numFmtId="0" fontId="9" fillId="17" borderId="0" xfId="6" applyFont="1" applyFill="1" applyAlignment="1">
      <alignment horizontal="left" vertical="top" wrapText="1" shrinkToFit="1"/>
    </xf>
    <xf numFmtId="0" fontId="9" fillId="17" borderId="8" xfId="6" applyFont="1" applyFill="1" applyBorder="1" applyAlignment="1">
      <alignment horizontal="left" vertical="top" wrapText="1" shrinkToFit="1"/>
    </xf>
    <xf numFmtId="0" fontId="9" fillId="17" borderId="5" xfId="6" applyFont="1" applyFill="1" applyBorder="1" applyAlignment="1">
      <alignment horizontal="left" vertical="top" wrapText="1" shrinkToFit="1"/>
    </xf>
    <xf numFmtId="0" fontId="9" fillId="17" borderId="12" xfId="6" applyFont="1" applyFill="1" applyBorder="1" applyAlignment="1">
      <alignment horizontal="left" vertical="top" wrapText="1" shrinkToFit="1"/>
    </xf>
    <xf numFmtId="0" fontId="9" fillId="17"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48"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4" fontId="37" fillId="17" borderId="44" xfId="6" applyNumberFormat="1" applyFont="1" applyFill="1" applyBorder="1" applyAlignment="1">
      <alignment horizontal="right" vertical="center"/>
    </xf>
    <xf numFmtId="194" fontId="9" fillId="5" borderId="44" xfId="6" applyNumberFormat="1" applyFont="1" applyFill="1" applyBorder="1" applyAlignment="1">
      <alignment horizontal="right" vertical="center"/>
    </xf>
    <xf numFmtId="194" fontId="9" fillId="5" borderId="3" xfId="6" applyNumberFormat="1" applyFont="1" applyFill="1" applyBorder="1" applyAlignment="1">
      <alignment horizontal="right" vertical="center"/>
    </xf>
    <xf numFmtId="0" fontId="9" fillId="17" borderId="44" xfId="6" applyFont="1" applyFill="1" applyBorder="1" applyAlignment="1">
      <alignment horizontal="left" vertical="top" wrapText="1" shrinkToFi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48" xfId="6" applyFont="1" applyBorder="1" applyAlignment="1">
      <alignment horizontal="center" vertical="top" wrapText="1"/>
    </xf>
    <xf numFmtId="0" fontId="64" fillId="17" borderId="5" xfId="6" applyFont="1" applyFill="1" applyBorder="1" applyAlignment="1">
      <alignment vertical="top" wrapText="1"/>
    </xf>
    <xf numFmtId="0" fontId="64" fillId="17" borderId="12" xfId="6" applyFont="1" applyFill="1" applyBorder="1" applyAlignment="1">
      <alignment vertical="top" wrapText="1"/>
    </xf>
    <xf numFmtId="0" fontId="64" fillId="17" borderId="13" xfId="6" applyFont="1" applyFill="1" applyBorder="1" applyAlignment="1">
      <alignment vertical="top" wrapText="1"/>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48" xfId="6" applyFont="1" applyBorder="1" applyAlignment="1">
      <alignment vertical="top" wrapText="1"/>
    </xf>
    <xf numFmtId="0" fontId="9" fillId="5" borderId="3" xfId="6" applyFont="1" applyFill="1" applyBorder="1" applyAlignment="1">
      <alignment horizontal="left" vertical="center"/>
    </xf>
    <xf numFmtId="0" fontId="37" fillId="17" borderId="3" xfId="6" applyFont="1" applyFill="1" applyBorder="1" applyAlignment="1">
      <alignment horizontal="left" vertical="center"/>
    </xf>
    <xf numFmtId="0" fontId="9" fillId="17" borderId="5" xfId="6" applyFont="1" applyFill="1" applyBorder="1" applyAlignment="1">
      <alignment horizontal="left" vertical="top" wrapText="1"/>
    </xf>
    <xf numFmtId="0" fontId="9" fillId="17" borderId="12" xfId="6" applyFont="1" applyFill="1" applyBorder="1" applyAlignment="1">
      <alignment horizontal="left" vertical="top" wrapText="1"/>
    </xf>
    <xf numFmtId="0" fontId="9" fillId="17" borderId="13" xfId="6" applyFont="1" applyFill="1" applyBorder="1" applyAlignment="1">
      <alignment horizontal="left" vertical="top" wrapText="1"/>
    </xf>
    <xf numFmtId="0" fontId="9" fillId="0" borderId="110" xfId="6" applyFont="1" applyBorder="1" applyAlignment="1">
      <alignment horizontal="left" vertical="center" wrapText="1" shrinkToFit="1"/>
    </xf>
    <xf numFmtId="0" fontId="9" fillId="0" borderId="110" xfId="6" applyFont="1" applyBorder="1" applyAlignment="1">
      <alignment horizontal="left" vertical="center"/>
    </xf>
    <xf numFmtId="0" fontId="9" fillId="0" borderId="3" xfId="6" applyFont="1" applyBorder="1" applyAlignment="1">
      <alignment horizontal="left" vertical="top" wrapText="1" shrinkToFit="1"/>
    </xf>
    <xf numFmtId="0" fontId="9" fillId="0" borderId="44" xfId="6" applyFont="1" applyBorder="1" applyAlignment="1">
      <alignment horizontal="left" vertical="top" wrapText="1" shrinkToFit="1"/>
    </xf>
    <xf numFmtId="195" fontId="9" fillId="5" borderId="3" xfId="6" applyNumberFormat="1" applyFont="1" applyFill="1" applyBorder="1" applyAlignment="1">
      <alignment horizontal="right" vertical="center"/>
    </xf>
    <xf numFmtId="195" fontId="37" fillId="17" borderId="44" xfId="6" applyNumberFormat="1" applyFont="1" applyFill="1" applyBorder="1" applyAlignment="1">
      <alignment horizontal="right" vertical="center"/>
    </xf>
    <xf numFmtId="195" fontId="9" fillId="5" borderId="44" xfId="6" applyNumberFormat="1" applyFont="1" applyFill="1" applyBorder="1" applyAlignment="1">
      <alignment horizontal="right" vertical="center"/>
    </xf>
    <xf numFmtId="0" fontId="9" fillId="17" borderId="44" xfId="6" applyFont="1" applyFill="1" applyBorder="1" applyAlignment="1">
      <alignment horizontal="left" vertical="top" wrapText="1"/>
    </xf>
    <xf numFmtId="0" fontId="9" fillId="17" borderId="44" xfId="6" applyFont="1" applyFill="1" applyBorder="1" applyAlignment="1">
      <alignment horizontal="left" vertical="top"/>
    </xf>
    <xf numFmtId="0" fontId="64" fillId="17" borderId="11" xfId="6" applyFont="1" applyFill="1" applyBorder="1" applyAlignment="1">
      <alignment vertical="top" wrapText="1"/>
    </xf>
    <xf numFmtId="0" fontId="64" fillId="17" borderId="0" xfId="6" applyFont="1" applyFill="1" applyAlignment="1">
      <alignment vertical="top" wrapText="1"/>
    </xf>
    <xf numFmtId="0" fontId="64" fillId="17" borderId="8" xfId="6" applyFont="1" applyFill="1" applyBorder="1" applyAlignment="1">
      <alignment vertical="top" wrapText="1"/>
    </xf>
    <xf numFmtId="0" fontId="9" fillId="0" borderId="0" xfId="0" applyFont="1" applyAlignment="1">
      <alignment horizontal="left" vertical="center"/>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17" borderId="46" xfId="0" applyFont="1" applyFill="1" applyBorder="1" applyAlignment="1">
      <alignment horizontal="left" vertical="center" wrapText="1"/>
    </xf>
    <xf numFmtId="0" fontId="43" fillId="17" borderId="139"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8" fillId="0" borderId="0" xfId="0" applyFont="1" applyAlignment="1">
      <alignment horizontal="left" vertical="center" wrapText="1"/>
    </xf>
    <xf numFmtId="0" fontId="43" fillId="0" borderId="134" xfId="0" applyFont="1" applyBorder="1" applyAlignment="1">
      <alignment horizontal="center" vertical="center" wrapText="1"/>
    </xf>
    <xf numFmtId="0" fontId="43" fillId="0" borderId="116" xfId="0" applyFont="1" applyBorder="1" applyAlignment="1">
      <alignment horizontal="center" vertical="center" wrapText="1"/>
    </xf>
    <xf numFmtId="0" fontId="43" fillId="5" borderId="116" xfId="0" applyFont="1" applyFill="1" applyBorder="1" applyAlignment="1">
      <alignment horizontal="right" vertical="center" wrapText="1"/>
    </xf>
    <xf numFmtId="38" fontId="43" fillId="5" borderId="176" xfId="2" applyFont="1" applyFill="1" applyBorder="1" applyAlignment="1">
      <alignment horizontal="right" vertical="center" wrapText="1"/>
    </xf>
    <xf numFmtId="38" fontId="43" fillId="5" borderId="177" xfId="2" applyFont="1" applyFill="1" applyBorder="1" applyAlignment="1">
      <alignment horizontal="right" vertical="center" wrapText="1"/>
    </xf>
    <xf numFmtId="0" fontId="43" fillId="17" borderId="138" xfId="0" applyFont="1" applyFill="1" applyBorder="1" applyAlignment="1">
      <alignment horizontal="left" vertical="center" wrapText="1"/>
    </xf>
    <xf numFmtId="0" fontId="43" fillId="17" borderId="171" xfId="0" applyFont="1" applyFill="1" applyBorder="1" applyAlignment="1">
      <alignment horizontal="left" vertical="center" wrapText="1"/>
    </xf>
    <xf numFmtId="0" fontId="43" fillId="17" borderId="44" xfId="0" applyFont="1" applyFill="1" applyBorder="1" applyAlignment="1">
      <alignment horizontal="left" vertical="center" wrapText="1"/>
    </xf>
    <xf numFmtId="0" fontId="43" fillId="17" borderId="65" xfId="0" applyFont="1" applyFill="1" applyBorder="1" applyAlignment="1">
      <alignment horizontal="left" vertical="center" wrapText="1"/>
    </xf>
    <xf numFmtId="0" fontId="43" fillId="17" borderId="44" xfId="0" applyFont="1" applyFill="1" applyBorder="1" applyAlignment="1">
      <alignment horizontal="right" vertical="center" wrapText="1"/>
    </xf>
    <xf numFmtId="0" fontId="43" fillId="17" borderId="172" xfId="0" applyFont="1" applyFill="1" applyBorder="1" applyAlignment="1">
      <alignment horizontal="right" vertical="center" wrapText="1"/>
    </xf>
    <xf numFmtId="0" fontId="43" fillId="17" borderId="65" xfId="0" applyFont="1" applyFill="1" applyBorder="1" applyAlignment="1">
      <alignment horizontal="right" vertical="center" wrapText="1"/>
    </xf>
    <xf numFmtId="0" fontId="43" fillId="0" borderId="168" xfId="0" applyFont="1" applyBorder="1" applyAlignment="1">
      <alignment horizontal="center" vertical="center" textRotation="255" wrapText="1"/>
    </xf>
    <xf numFmtId="0" fontId="43" fillId="0" borderId="64" xfId="0" applyFont="1" applyBorder="1" applyAlignment="1">
      <alignment horizontal="center" vertical="center" textRotation="255" wrapText="1"/>
    </xf>
    <xf numFmtId="0" fontId="43" fillId="0" borderId="55" xfId="0" applyFont="1" applyBorder="1" applyAlignment="1">
      <alignment horizontal="center" vertical="center" textRotation="255" wrapText="1"/>
    </xf>
    <xf numFmtId="0" fontId="43" fillId="0" borderId="138" xfId="0" applyFont="1" applyBorder="1" applyAlignment="1">
      <alignment horizontal="left" vertical="center" wrapText="1"/>
    </xf>
    <xf numFmtId="0" fontId="43" fillId="17" borderId="169" xfId="0" applyFont="1" applyFill="1" applyBorder="1" applyAlignment="1">
      <alignment horizontal="left" vertical="center" wrapText="1"/>
    </xf>
    <xf numFmtId="0" fontId="43" fillId="17" borderId="172" xfId="0" applyFont="1" applyFill="1" applyBorder="1" applyAlignment="1">
      <alignment horizontal="left" vertical="center" wrapText="1"/>
    </xf>
    <xf numFmtId="0" fontId="43" fillId="0" borderId="170" xfId="0" applyFont="1" applyBorder="1" applyAlignment="1">
      <alignment horizontal="center" vertical="center" textRotation="255" wrapText="1"/>
    </xf>
    <xf numFmtId="0" fontId="43" fillId="0" borderId="173" xfId="0" applyFont="1" applyBorder="1" applyAlignment="1">
      <alignment horizontal="center" vertical="center" textRotation="255" wrapText="1"/>
    </xf>
    <xf numFmtId="0" fontId="43" fillId="0" borderId="175" xfId="0" applyFont="1" applyBorder="1" applyAlignment="1">
      <alignment horizontal="center" vertical="center" textRotation="255" wrapText="1"/>
    </xf>
    <xf numFmtId="0" fontId="43" fillId="0" borderId="44" xfId="0" applyFont="1" applyBorder="1" applyAlignment="1">
      <alignment horizontal="center" vertical="center" wrapText="1"/>
    </xf>
    <xf numFmtId="0" fontId="43" fillId="0" borderId="172" xfId="0" applyFont="1" applyBorder="1" applyAlignment="1">
      <alignment horizontal="center" vertical="center" wrapText="1"/>
    </xf>
    <xf numFmtId="0" fontId="43" fillId="17" borderId="27" xfId="0" applyFont="1" applyFill="1" applyBorder="1" applyAlignment="1">
      <alignment horizontal="center" vertical="center" wrapText="1"/>
    </xf>
    <xf numFmtId="0" fontId="43" fillId="17" borderId="174" xfId="0" applyFont="1" applyFill="1" applyBorder="1" applyAlignment="1">
      <alignment horizontal="center" vertical="center" wrapText="1"/>
    </xf>
    <xf numFmtId="0" fontId="43" fillId="17" borderId="28" xfId="0" applyFont="1" applyFill="1" applyBorder="1" applyAlignment="1">
      <alignment horizontal="center" vertical="center" wrapText="1"/>
    </xf>
    <xf numFmtId="0" fontId="47" fillId="17" borderId="44" xfId="0" applyFont="1" applyFill="1" applyBorder="1" applyAlignment="1">
      <alignment horizontal="left" vertical="top" wrapText="1"/>
    </xf>
    <xf numFmtId="0" fontId="47" fillId="17" borderId="45" xfId="0" applyFont="1" applyFill="1" applyBorder="1" applyAlignment="1">
      <alignment horizontal="center" vertical="top" wrapText="1"/>
    </xf>
    <xf numFmtId="0" fontId="47" fillId="17" borderId="46" xfId="0" applyFont="1" applyFill="1" applyBorder="1" applyAlignment="1">
      <alignment horizontal="center" vertical="top" wrapText="1"/>
    </xf>
    <xf numFmtId="0" fontId="47" fillId="17" borderId="47"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8" fillId="0" borderId="0" xfId="0" applyFont="1" applyAlignment="1">
      <alignment horizontal="center" vertical="center"/>
    </xf>
    <xf numFmtId="0" fontId="65" fillId="0" borderId="44" xfId="0" applyFont="1" applyBorder="1" applyAlignment="1">
      <alignment horizontal="center" vertical="top" wrapText="1"/>
    </xf>
    <xf numFmtId="0" fontId="65" fillId="0" borderId="44" xfId="0" applyFont="1" applyBorder="1" applyAlignment="1">
      <alignment horizontal="left" vertical="top" wrapText="1"/>
    </xf>
    <xf numFmtId="0" fontId="9" fillId="0" borderId="44" xfId="0" applyFont="1" applyBorder="1" applyAlignment="1">
      <alignment horizontal="center" vertical="top"/>
    </xf>
    <xf numFmtId="0" fontId="9" fillId="17" borderId="9" xfId="0" applyFont="1" applyFill="1" applyBorder="1" applyAlignment="1">
      <alignment horizontal="left" vertical="top"/>
    </xf>
    <xf numFmtId="0" fontId="9" fillId="17" borderId="6" xfId="0" applyFont="1" applyFill="1" applyBorder="1" applyAlignment="1">
      <alignment horizontal="left" vertical="top"/>
    </xf>
    <xf numFmtId="0" fontId="9" fillId="17" borderId="48" xfId="0" applyFont="1" applyFill="1" applyBorder="1" applyAlignment="1">
      <alignment horizontal="left" vertical="top"/>
    </xf>
    <xf numFmtId="0" fontId="9" fillId="17" borderId="5" xfId="0" applyFont="1" applyFill="1" applyBorder="1" applyAlignment="1">
      <alignment horizontal="left" vertical="top"/>
    </xf>
    <xf numFmtId="0" fontId="9" fillId="17" borderId="12" xfId="0" applyFont="1" applyFill="1" applyBorder="1" applyAlignment="1">
      <alignment horizontal="left" vertical="top"/>
    </xf>
    <xf numFmtId="0" fontId="9" fillId="17" borderId="13" xfId="0" applyFont="1" applyFill="1" applyBorder="1" applyAlignment="1">
      <alignment horizontal="left" vertical="top"/>
    </xf>
    <xf numFmtId="0" fontId="9" fillId="17" borderId="45" xfId="0" applyFont="1" applyFill="1" applyBorder="1" applyAlignment="1">
      <alignment horizontal="left" vertical="center"/>
    </xf>
    <xf numFmtId="0" fontId="9" fillId="17" borderId="46" xfId="0" applyFont="1" applyFill="1" applyBorder="1" applyAlignment="1">
      <alignment horizontal="left" vertical="center"/>
    </xf>
    <xf numFmtId="0" fontId="9" fillId="17" borderId="125" xfId="0" applyFont="1" applyFill="1" applyBorder="1" applyAlignment="1">
      <alignment horizontal="left" vertical="center"/>
    </xf>
    <xf numFmtId="0" fontId="9" fillId="17" borderId="126" xfId="0" applyFont="1" applyFill="1" applyBorder="1" applyAlignment="1">
      <alignment horizontal="left" vertical="center"/>
    </xf>
    <xf numFmtId="201" fontId="9" fillId="17" borderId="181" xfId="0" applyNumberFormat="1" applyFont="1" applyFill="1" applyBorder="1" applyAlignment="1">
      <alignment horizontal="right" vertical="center"/>
    </xf>
    <xf numFmtId="201" fontId="9" fillId="17" borderId="120" xfId="0" applyNumberFormat="1" applyFont="1" applyFill="1" applyBorder="1" applyAlignment="1">
      <alignment horizontal="right" vertical="center"/>
    </xf>
    <xf numFmtId="201" fontId="9" fillId="17" borderId="121" xfId="0" applyNumberFormat="1" applyFont="1" applyFill="1" applyBorder="1" applyAlignment="1">
      <alignment horizontal="right" vertical="center"/>
    </xf>
    <xf numFmtId="0" fontId="9" fillId="17" borderId="127" xfId="0" applyFont="1" applyFill="1" applyBorder="1" applyAlignment="1">
      <alignment horizontal="left" vertical="center"/>
    </xf>
    <xf numFmtId="0" fontId="9" fillId="17" borderId="128" xfId="0" applyFont="1" applyFill="1" applyBorder="1" applyAlignment="1">
      <alignment horizontal="left" vertical="center"/>
    </xf>
    <xf numFmtId="201" fontId="9" fillId="17" borderId="182" xfId="0" applyNumberFormat="1" applyFont="1" applyFill="1" applyBorder="1" applyAlignment="1">
      <alignment horizontal="right" vertical="center"/>
    </xf>
    <xf numFmtId="201" fontId="9" fillId="17" borderId="183" xfId="0" applyNumberFormat="1" applyFont="1" applyFill="1" applyBorder="1" applyAlignment="1">
      <alignment horizontal="right" vertical="center"/>
    </xf>
    <xf numFmtId="201" fontId="9" fillId="17" borderId="184" xfId="0" applyNumberFormat="1" applyFont="1" applyFill="1" applyBorder="1" applyAlignment="1">
      <alignment horizontal="right" vertical="center"/>
    </xf>
    <xf numFmtId="0" fontId="9" fillId="0" borderId="129" xfId="0" applyFont="1" applyBorder="1" applyAlignment="1">
      <alignment horizontal="right" vertical="center"/>
    </xf>
    <xf numFmtId="0" fontId="9" fillId="0" borderId="130" xfId="0" applyFont="1" applyBorder="1" applyAlignment="1">
      <alignment horizontal="right" vertical="center"/>
    </xf>
    <xf numFmtId="200" fontId="9" fillId="5" borderId="130" xfId="0" applyNumberFormat="1" applyFont="1" applyFill="1" applyBorder="1" applyAlignment="1">
      <alignment horizontal="right" vertical="center"/>
    </xf>
    <xf numFmtId="200" fontId="9" fillId="5" borderId="131" xfId="0" applyNumberFormat="1" applyFont="1" applyFill="1" applyBorder="1" applyAlignment="1">
      <alignment horizontal="right" vertical="center"/>
    </xf>
    <xf numFmtId="0" fontId="9" fillId="17" borderId="119" xfId="0" applyFont="1" applyFill="1" applyBorder="1" applyAlignment="1">
      <alignment horizontal="left" vertical="center"/>
    </xf>
    <xf numFmtId="0" fontId="9" fillId="17" borderId="120" xfId="0" applyFont="1" applyFill="1" applyBorder="1" applyAlignment="1">
      <alignment horizontal="left" vertical="center"/>
    </xf>
    <xf numFmtId="0" fontId="9" fillId="17" borderId="121" xfId="0" applyFont="1" applyFill="1" applyBorder="1" applyAlignment="1">
      <alignment horizontal="left" vertical="center"/>
    </xf>
    <xf numFmtId="0" fontId="9" fillId="17" borderId="122" xfId="0" applyFont="1" applyFill="1" applyBorder="1" applyAlignment="1">
      <alignment horizontal="left" vertical="center"/>
    </xf>
    <xf numFmtId="0" fontId="9" fillId="17" borderId="123" xfId="0" applyFont="1" applyFill="1" applyBorder="1" applyAlignment="1">
      <alignment horizontal="left" vertical="center"/>
    </xf>
    <xf numFmtId="0" fontId="9" fillId="17" borderId="124" xfId="0" applyFont="1" applyFill="1" applyBorder="1" applyAlignment="1">
      <alignment horizontal="left" vertical="center"/>
    </xf>
    <xf numFmtId="0" fontId="104" fillId="0" borderId="11" xfId="17" applyFont="1" applyBorder="1" applyAlignment="1">
      <alignment horizontal="left" vertical="center" indent="1"/>
    </xf>
    <xf numFmtId="0" fontId="104" fillId="0" borderId="0" xfId="17" applyFont="1" applyAlignment="1">
      <alignment horizontal="left" vertical="center" indent="1"/>
    </xf>
    <xf numFmtId="0" fontId="104" fillId="0" borderId="8" xfId="17" applyFont="1" applyBorder="1" applyAlignment="1">
      <alignment horizontal="left" vertical="center" indent="1"/>
    </xf>
    <xf numFmtId="0" fontId="108" fillId="0" borderId="11" xfId="17" applyFont="1" applyBorder="1" applyAlignment="1">
      <alignment horizontal="left" vertical="center" indent="2"/>
    </xf>
    <xf numFmtId="0" fontId="108" fillId="0" borderId="0" xfId="17" applyFont="1" applyAlignment="1">
      <alignment horizontal="left" vertical="center" indent="2"/>
    </xf>
    <xf numFmtId="0" fontId="108" fillId="0" borderId="8" xfId="17" applyFont="1" applyBorder="1" applyAlignment="1">
      <alignment horizontal="left" vertical="center" indent="2"/>
    </xf>
    <xf numFmtId="0" fontId="108" fillId="0" borderId="11" xfId="17" applyFont="1" applyBorder="1">
      <alignment vertical="center"/>
    </xf>
    <xf numFmtId="0" fontId="108" fillId="0" borderId="0" xfId="17" applyFont="1">
      <alignment vertical="center"/>
    </xf>
    <xf numFmtId="0" fontId="108" fillId="0" borderId="8" xfId="17" applyFont="1" applyBorder="1">
      <alignment vertical="center"/>
    </xf>
    <xf numFmtId="0" fontId="104" fillId="0" borderId="11" xfId="17" applyFont="1" applyBorder="1">
      <alignment vertical="center"/>
    </xf>
    <xf numFmtId="0" fontId="104" fillId="0" borderId="0" xfId="17" applyFont="1">
      <alignment vertical="center"/>
    </xf>
    <xf numFmtId="0" fontId="104" fillId="0" borderId="8" xfId="17" applyFont="1" applyBorder="1">
      <alignment vertical="center"/>
    </xf>
    <xf numFmtId="0" fontId="104" fillId="13" borderId="12" xfId="6" applyFont="1" applyFill="1" applyBorder="1" applyAlignment="1">
      <alignment horizontal="center" vertical="center"/>
    </xf>
    <xf numFmtId="0" fontId="105" fillId="15" borderId="143" xfId="5" applyFont="1" applyFill="1" applyBorder="1" applyAlignment="1">
      <alignment horizontal="center" vertical="center"/>
    </xf>
    <xf numFmtId="0" fontId="105" fillId="15" borderId="144" xfId="5" applyFont="1" applyFill="1" applyBorder="1" applyAlignment="1">
      <alignment horizontal="center" vertical="center"/>
    </xf>
    <xf numFmtId="0" fontId="105" fillId="15" borderId="135" xfId="5" applyFont="1" applyFill="1" applyBorder="1" applyAlignment="1">
      <alignment horizontal="center" vertical="center"/>
    </xf>
    <xf numFmtId="0" fontId="97" fillId="15" borderId="145" xfId="6" applyFont="1" applyFill="1" applyBorder="1" applyAlignment="1">
      <alignment vertical="center" wrapText="1"/>
    </xf>
    <xf numFmtId="0" fontId="97" fillId="15" borderId="140" xfId="6" applyFont="1" applyFill="1" applyBorder="1" applyAlignment="1">
      <alignment vertical="center" wrapText="1"/>
    </xf>
    <xf numFmtId="0" fontId="104" fillId="0" borderId="8" xfId="6" applyFont="1" applyBorder="1" applyAlignment="1">
      <alignment vertical="center" wrapText="1"/>
    </xf>
    <xf numFmtId="0" fontId="105" fillId="5" borderId="147" xfId="5" applyFont="1" applyFill="1" applyBorder="1" applyAlignment="1">
      <alignment horizontal="center" vertical="center"/>
    </xf>
    <xf numFmtId="0" fontId="105" fillId="5" borderId="148" xfId="5" applyFont="1" applyFill="1" applyBorder="1" applyAlignment="1">
      <alignment horizontal="center" vertical="center"/>
    </xf>
    <xf numFmtId="0" fontId="102" fillId="0" borderId="49" xfId="5" applyFont="1" applyBorder="1" applyAlignment="1">
      <alignment horizontal="center" vertical="center"/>
    </xf>
    <xf numFmtId="0" fontId="102" fillId="0" borderId="3" xfId="5" applyFont="1" applyBorder="1" applyAlignment="1">
      <alignment horizontal="center" vertical="center"/>
    </xf>
    <xf numFmtId="0" fontId="102" fillId="0" borderId="44" xfId="5" applyFont="1" applyBorder="1" applyAlignment="1">
      <alignment horizontal="left" vertical="top"/>
    </xf>
    <xf numFmtId="0" fontId="100" fillId="0" borderId="49" xfId="5" applyFont="1" applyBorder="1" applyAlignment="1">
      <alignment horizontal="left" vertical="top" wrapText="1"/>
    </xf>
    <xf numFmtId="0" fontId="100" fillId="0" borderId="7" xfId="5" applyFont="1" applyBorder="1" applyAlignment="1">
      <alignment horizontal="left" vertical="top" wrapText="1"/>
    </xf>
    <xf numFmtId="0" fontId="100" fillId="0" borderId="3" xfId="5" applyFont="1" applyBorder="1" applyAlignment="1">
      <alignment horizontal="left" vertical="top" wrapText="1"/>
    </xf>
    <xf numFmtId="0" fontId="100" fillId="0" borderId="49" xfId="5" applyFont="1" applyBorder="1" applyAlignment="1">
      <alignment vertical="top" wrapText="1"/>
    </xf>
    <xf numFmtId="0" fontId="100" fillId="0" borderId="7" xfId="5" applyFont="1" applyBorder="1" applyAlignment="1">
      <alignment vertical="top" wrapText="1"/>
    </xf>
    <xf numFmtId="0" fontId="100" fillId="0" borderId="3" xfId="5" applyFont="1" applyBorder="1" applyAlignment="1">
      <alignment vertical="top" wrapText="1"/>
    </xf>
    <xf numFmtId="0" fontId="100" fillId="0" borderId="49" xfId="5" applyFont="1" applyBorder="1" applyAlignment="1">
      <alignment vertical="center" wrapText="1"/>
    </xf>
    <xf numFmtId="0" fontId="100" fillId="0" borderId="7" xfId="5" applyFont="1" applyBorder="1" applyAlignment="1">
      <alignment vertical="center" wrapText="1"/>
    </xf>
    <xf numFmtId="0" fontId="100" fillId="0" borderId="3" xfId="5" applyFont="1" applyBorder="1" applyAlignment="1">
      <alignment vertical="center" wrapText="1"/>
    </xf>
    <xf numFmtId="0" fontId="100" fillId="14" borderId="49" xfId="5" applyFont="1" applyFill="1" applyBorder="1" applyAlignment="1">
      <alignment horizontal="center" vertical="center"/>
    </xf>
    <xf numFmtId="0" fontId="100" fillId="14" borderId="7" xfId="5" applyFont="1" applyFill="1" applyBorder="1" applyAlignment="1">
      <alignment horizontal="center" vertical="center"/>
    </xf>
    <xf numFmtId="0" fontId="100" fillId="14" borderId="3" xfId="5" applyFont="1" applyFill="1" applyBorder="1" applyAlignment="1">
      <alignment horizontal="center" vertical="center"/>
    </xf>
    <xf numFmtId="0" fontId="100" fillId="0" borderId="49" xfId="5" applyFont="1" applyBorder="1" applyAlignment="1">
      <alignment horizontal="left" vertical="center" wrapText="1"/>
    </xf>
    <xf numFmtId="0" fontId="100" fillId="0" borderId="7" xfId="5" applyFont="1" applyBorder="1" applyAlignment="1">
      <alignment horizontal="left" vertical="center" wrapText="1"/>
    </xf>
    <xf numFmtId="0" fontId="100" fillId="0" borderId="3" xfId="5" applyFont="1" applyBorder="1" applyAlignment="1">
      <alignment horizontal="left" vertical="center" wrapText="1"/>
    </xf>
    <xf numFmtId="0" fontId="100" fillId="14" borderId="49" xfId="5" applyFont="1" applyFill="1" applyBorder="1" applyAlignment="1">
      <alignment horizontal="center" vertical="center" wrapText="1"/>
    </xf>
    <xf numFmtId="0" fontId="100" fillId="14" borderId="7" xfId="5" applyFont="1" applyFill="1" applyBorder="1" applyAlignment="1">
      <alignment horizontal="center" vertical="center" wrapText="1"/>
    </xf>
    <xf numFmtId="0" fontId="100" fillId="14" borderId="3" xfId="5" applyFont="1" applyFill="1" applyBorder="1" applyAlignment="1">
      <alignment horizontal="center" vertical="center" wrapText="1"/>
    </xf>
    <xf numFmtId="0" fontId="100" fillId="0" borderId="45" xfId="5" applyFont="1" applyBorder="1" applyAlignment="1">
      <alignment horizontal="center" vertical="center" wrapText="1"/>
    </xf>
    <xf numFmtId="0" fontId="100" fillId="0" borderId="47" xfId="5" applyFont="1" applyBorder="1" applyAlignment="1">
      <alignment horizontal="center" vertical="center" wrapText="1"/>
    </xf>
    <xf numFmtId="0" fontId="102" fillId="0" borderId="44" xfId="5" applyFont="1" applyBorder="1" applyAlignment="1">
      <alignment vertical="top"/>
    </xf>
    <xf numFmtId="0" fontId="100" fillId="0" borderId="44" xfId="5" applyFont="1" applyBorder="1" applyAlignment="1">
      <alignment horizontal="left" vertical="top" wrapText="1"/>
    </xf>
    <xf numFmtId="0" fontId="102" fillId="0" borderId="44" xfId="5" applyFont="1" applyBorder="1" applyAlignment="1">
      <alignment horizontal="center" vertical="center"/>
    </xf>
    <xf numFmtId="0" fontId="100" fillId="0" borderId="49" xfId="5" applyFont="1" applyBorder="1" applyAlignment="1">
      <alignment horizontal="center" vertical="center" wrapText="1"/>
    </xf>
    <xf numFmtId="0" fontId="100" fillId="0" borderId="44" xfId="5" applyFont="1" applyBorder="1" applyAlignment="1">
      <alignment horizontal="center" vertical="center" wrapText="1"/>
    </xf>
    <xf numFmtId="0" fontId="100" fillId="0" borderId="9" xfId="5" applyFont="1" applyBorder="1" applyAlignment="1">
      <alignment horizontal="center" vertical="center" wrapText="1"/>
    </xf>
    <xf numFmtId="0" fontId="100" fillId="0" borderId="5" xfId="5" applyFont="1" applyBorder="1" applyAlignment="1">
      <alignment horizontal="center" vertical="center" wrapText="1"/>
    </xf>
    <xf numFmtId="0" fontId="100" fillId="0" borderId="9" xfId="5" applyFont="1" applyBorder="1" applyAlignment="1">
      <alignment vertical="top"/>
    </xf>
    <xf numFmtId="0" fontId="100" fillId="0" borderId="48" xfId="5" applyFont="1" applyBorder="1" applyAlignment="1">
      <alignment vertical="top"/>
    </xf>
    <xf numFmtId="0" fontId="100" fillId="0" borderId="11" xfId="5" applyFont="1" applyBorder="1" applyAlignment="1">
      <alignment vertical="top"/>
    </xf>
    <xf numFmtId="0" fontId="100" fillId="0" borderId="8" xfId="5" applyFont="1" applyBorder="1" applyAlignment="1">
      <alignment vertical="top"/>
    </xf>
    <xf numFmtId="0" fontId="100" fillId="0" borderId="5" xfId="5" applyFont="1" applyBorder="1" applyAlignment="1">
      <alignment vertical="top"/>
    </xf>
    <xf numFmtId="0" fontId="100" fillId="0" borderId="13" xfId="5" applyFont="1" applyBorder="1" applyAlignment="1">
      <alignment vertical="top"/>
    </xf>
    <xf numFmtId="0" fontId="101" fillId="14" borderId="49" xfId="5" applyFont="1" applyFill="1" applyBorder="1" applyAlignment="1">
      <alignment horizontal="center" vertical="center" wrapText="1"/>
    </xf>
    <xf numFmtId="0" fontId="101" fillId="14" borderId="3" xfId="5" applyFont="1" applyFill="1" applyBorder="1" applyAlignment="1">
      <alignment horizontal="center" vertical="center" wrapText="1"/>
    </xf>
    <xf numFmtId="0" fontId="100" fillId="0" borderId="48" xfId="5" applyFont="1" applyBorder="1" applyAlignment="1">
      <alignment horizontal="left" vertical="top" wrapText="1"/>
    </xf>
    <xf numFmtId="0" fontId="100" fillId="0" borderId="8" xfId="5" applyFont="1" applyBorder="1" applyAlignment="1">
      <alignment horizontal="left" vertical="top" wrapText="1"/>
    </xf>
    <xf numFmtId="0" fontId="100" fillId="0" borderId="13" xfId="5" applyFont="1" applyBorder="1" applyAlignment="1">
      <alignment horizontal="left" vertical="top" wrapText="1"/>
    </xf>
    <xf numFmtId="0" fontId="100" fillId="0" borderId="45" xfId="5" applyFont="1" applyBorder="1" applyAlignment="1">
      <alignment horizontal="left" vertical="top" wrapText="1"/>
    </xf>
    <xf numFmtId="0" fontId="100" fillId="0" borderId="47" xfId="5" applyFont="1" applyBorder="1" applyAlignment="1">
      <alignment horizontal="left" vertical="top" wrapText="1"/>
    </xf>
    <xf numFmtId="0" fontId="100" fillId="0" borderId="9" xfId="5" applyFont="1" applyBorder="1" applyAlignment="1">
      <alignment horizontal="left" vertical="top" wrapText="1"/>
    </xf>
    <xf numFmtId="0" fontId="100" fillId="0" borderId="11" xfId="5" applyFont="1" applyBorder="1" applyAlignment="1">
      <alignment horizontal="left" vertical="top" wrapText="1"/>
    </xf>
    <xf numFmtId="0" fontId="100" fillId="0" borderId="5" xfId="5" applyFont="1" applyBorder="1" applyAlignment="1">
      <alignment horizontal="left" vertical="top" wrapText="1"/>
    </xf>
    <xf numFmtId="0" fontId="100" fillId="14" borderId="9" xfId="5" applyFont="1" applyFill="1" applyBorder="1" applyAlignment="1">
      <alignment horizontal="center" vertical="center"/>
    </xf>
    <xf numFmtId="0" fontId="100" fillId="14" borderId="5" xfId="5" applyFont="1" applyFill="1" applyBorder="1" applyAlignment="1">
      <alignment horizontal="center" vertical="center"/>
    </xf>
    <xf numFmtId="0" fontId="100" fillId="0" borderId="49" xfId="5" applyFont="1" applyBorder="1" applyAlignment="1">
      <alignment horizontal="left" vertical="center"/>
    </xf>
    <xf numFmtId="0" fontId="100" fillId="0" borderId="3" xfId="5" applyFont="1" applyBorder="1" applyAlignment="1">
      <alignment horizontal="left" vertical="center"/>
    </xf>
    <xf numFmtId="0" fontId="100" fillId="0" borderId="7" xfId="5" applyFont="1" applyBorder="1" applyAlignment="1">
      <alignment horizontal="left" vertical="center"/>
    </xf>
    <xf numFmtId="0" fontId="100" fillId="0" borderId="49" xfId="5" applyFont="1" applyBorder="1" applyAlignment="1">
      <alignment horizontal="left" vertical="center" wrapText="1" shrinkToFit="1"/>
    </xf>
    <xf numFmtId="0" fontId="100" fillId="0" borderId="3" xfId="5" applyFont="1" applyBorder="1" applyAlignment="1">
      <alignment horizontal="left" vertical="center" wrapText="1" shrinkToFit="1"/>
    </xf>
    <xf numFmtId="0" fontId="99" fillId="0" borderId="0" xfId="5" applyFont="1" applyAlignment="1">
      <alignment horizontal="center" vertical="center" wrapText="1"/>
    </xf>
    <xf numFmtId="0" fontId="102" fillId="0" borderId="44" xfId="5" applyFont="1" applyBorder="1" applyAlignment="1">
      <alignment vertical="top" wrapText="1"/>
    </xf>
    <xf numFmtId="0" fontId="100" fillId="0" borderId="49" xfId="5" applyFont="1" applyBorder="1" applyAlignment="1">
      <alignment horizontal="left" vertical="top"/>
    </xf>
    <xf numFmtId="0" fontId="100" fillId="0" borderId="7" xfId="5" applyFont="1" applyBorder="1" applyAlignment="1">
      <alignment horizontal="left" vertical="top"/>
    </xf>
    <xf numFmtId="0" fontId="100" fillId="0" borderId="3" xfId="5" applyFont="1" applyBorder="1" applyAlignment="1">
      <alignment horizontal="left" vertical="top"/>
    </xf>
    <xf numFmtId="0" fontId="100" fillId="14" borderId="11" xfId="5" applyFont="1" applyFill="1" applyBorder="1" applyAlignment="1">
      <alignment horizontal="center" vertical="center"/>
    </xf>
    <xf numFmtId="0" fontId="100" fillId="0" borderId="49" xfId="5" applyFont="1" applyBorder="1">
      <alignment vertical="center"/>
    </xf>
    <xf numFmtId="0" fontId="100" fillId="0" borderId="3" xfId="5" applyFont="1" applyBorder="1">
      <alignment vertical="center"/>
    </xf>
  </cellXfs>
  <cellStyles count="24">
    <cellStyle name="パーセント" xfId="1" builtinId="5"/>
    <cellStyle name="パーセント 2" xfId="22"/>
    <cellStyle name="ハイパーリンク" xfId="18" builtinId="8"/>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3" xfId="8"/>
    <cellStyle name="標準 3 2" xfId="9"/>
    <cellStyle name="標準 3 2 2" xfId="10"/>
    <cellStyle name="標準 3 3" xfId="15"/>
    <cellStyle name="標準 3 4" xfId="23"/>
    <cellStyle name="標準 4" xfId="11"/>
    <cellStyle name="標準 5" xfId="17"/>
    <cellStyle name="標準 7" xfId="12"/>
    <cellStyle name="標準 8" xfId="13"/>
    <cellStyle name="標準_⑤参考様式11,12号別紙(収支実績報告書（支援交付金））" xfId="14"/>
  </cellStyles>
  <dxfs count="3">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7</xdr:col>
      <xdr:colOff>5475</xdr:colOff>
      <xdr:row>19</xdr:row>
      <xdr:rowOff>32508</xdr:rowOff>
    </xdr:to>
    <xdr:pic>
      <xdr:nvPicPr>
        <xdr:cNvPr id="3" name="図 2">
          <a:extLst>
            <a:ext uri="{FF2B5EF4-FFF2-40B4-BE49-F238E27FC236}">
              <a16:creationId xmlns:a16="http://schemas.microsoft.com/office/drawing/2014/main" xmlns=""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xmlns=""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xmlns=""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xmlns=""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xmlns=""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xmlns=""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xmlns=""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xmlns=""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xmlns="" id="{A2E0756F-EE30-F835-F84F-68EF1106E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xmlns="" id="{D239C80F-7F4B-F099-9B75-1B76A7ADBA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xmlns="" id="{ABAAB6D1-276B-C876-D9B0-E062D146F7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xmlns="" id="{D77B21AF-4AB3-5648-F936-AF28DC461B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xmlns="" id="{B0EF237C-A09B-AA56-BA87-64E7C62E3A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xmlns="" id="{43707A11-A6DB-D176-6E63-2606FD886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xmlns="" id="{E1D8650F-A73F-58F4-6F48-E334C3D262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xmlns="" id="{C9E00C37-F613-4435-8630-6FEFAB4FBA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xmlns="" id="{95BD6F87-5514-F4F7-EDCA-35E4332D9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xmlns="" id="{26CB455E-81EC-0385-7890-3078D0B2E0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xmlns="" id="{7522A82A-56AD-7C00-6849-A7B779E2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xmlns="" id="{A029A0DD-F2D8-4E71-B2D8-C34D49C951C9}"/>
            </a:ext>
          </a:extLst>
        </xdr:cNvPr>
        <xdr:cNvSpPr txBox="1"/>
      </xdr:nvSpPr>
      <xdr:spPr>
        <a:xfrm>
          <a:off x="1159649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CC05B909-7778-4956-8BC1-28BCDE843B0A}"/>
            </a:ext>
          </a:extLst>
        </xdr:cNvPr>
        <xdr:cNvSpPr txBox="1"/>
      </xdr:nvSpPr>
      <xdr:spPr>
        <a:xfrm>
          <a:off x="2028864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AD60234C-F628-4BB6-8221-BF6F453EF453}"/>
            </a:ext>
          </a:extLst>
        </xdr:cNvPr>
        <xdr:cNvSpPr txBox="1"/>
      </xdr:nvSpPr>
      <xdr:spPr>
        <a:xfrm>
          <a:off x="2311483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xmlns="" id="{0A93EA91-9929-49E7-928E-5DC4169419EF}"/>
            </a:ext>
          </a:extLst>
        </xdr:cNvPr>
        <xdr:cNvSpPr txBox="1"/>
      </xdr:nvSpPr>
      <xdr:spPr>
        <a:xfrm>
          <a:off x="2560475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xmlns="" id="{B279E0E1-DD28-435D-A6AA-6411366007AA}"/>
            </a:ext>
          </a:extLst>
        </xdr:cNvPr>
        <xdr:cNvSpPr txBox="1"/>
      </xdr:nvSpPr>
      <xdr:spPr>
        <a:xfrm>
          <a:off x="13091956" y="3020526"/>
          <a:ext cx="10927296"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19C25F84-1EE1-48E7-A934-F1E19BDF7BA4}"/>
            </a:ext>
          </a:extLst>
        </xdr:cNvPr>
        <xdr:cNvSpPr/>
      </xdr:nvSpPr>
      <xdr:spPr>
        <a:xfrm>
          <a:off x="0" y="0"/>
          <a:ext cx="1151262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tabSelected="1" view="pageBreakPreview" zoomScale="116" zoomScaleNormal="100" zoomScaleSheetLayoutView="100" workbookViewId="0">
      <selection activeCell="B10" sqref="B10:G10"/>
    </sheetView>
  </sheetViews>
  <sheetFormatPr defaultColWidth="9" defaultRowHeight="18.75" x14ac:dyDescent="0.15"/>
  <cols>
    <col min="1" max="2" width="2.75" style="1" customWidth="1"/>
    <col min="3" max="3" width="11" style="1" customWidth="1"/>
    <col min="4" max="4" width="17.625" style="1" customWidth="1"/>
    <col min="5" max="5" width="21.375" style="1" customWidth="1"/>
    <col min="6" max="6" width="14" style="1" customWidth="1"/>
    <col min="7" max="7" width="37.125" style="1" customWidth="1"/>
    <col min="8" max="8" width="2.625" style="1" customWidth="1"/>
    <col min="9" max="9" width="5.75" style="61" hidden="1" customWidth="1"/>
    <col min="10" max="14" width="9" style="61" hidden="1" customWidth="1"/>
    <col min="15" max="258" width="9" style="61"/>
    <col min="259" max="16384" width="9" style="1"/>
  </cols>
  <sheetData>
    <row r="1" spans="1:258" ht="43.5" customHeight="1" x14ac:dyDescent="0.15">
      <c r="A1" s="606" t="s">
        <v>1444</v>
      </c>
    </row>
    <row r="2" spans="1:258" ht="24" customHeight="1" thickBot="1" x14ac:dyDescent="0.2">
      <c r="A2" s="15" t="s">
        <v>41</v>
      </c>
      <c r="B2" s="15"/>
      <c r="C2" s="15"/>
      <c r="D2" s="16"/>
      <c r="E2" s="16"/>
      <c r="F2" s="16"/>
      <c r="G2" s="16"/>
      <c r="H2" s="16"/>
    </row>
    <row r="3" spans="1:258" ht="21" customHeight="1" x14ac:dyDescent="0.15">
      <c r="B3" s="17" t="s">
        <v>42</v>
      </c>
      <c r="C3" s="18"/>
      <c r="D3" s="25" t="s">
        <v>1454</v>
      </c>
      <c r="E3" s="630" t="s">
        <v>45</v>
      </c>
      <c r="F3" s="630"/>
      <c r="G3" s="631"/>
    </row>
    <row r="4" spans="1:258" ht="21" customHeight="1" x14ac:dyDescent="0.15">
      <c r="B4" s="19" t="s">
        <v>43</v>
      </c>
      <c r="C4" s="20"/>
      <c r="D4" s="26" t="s">
        <v>1455</v>
      </c>
      <c r="E4" s="632" t="s">
        <v>46</v>
      </c>
      <c r="F4" s="632"/>
      <c r="G4" s="633"/>
    </row>
    <row r="5" spans="1:258" ht="21" customHeight="1" x14ac:dyDescent="0.15">
      <c r="B5" s="19" t="s">
        <v>1445</v>
      </c>
      <c r="C5" s="20"/>
      <c r="D5" s="649" t="s">
        <v>1456</v>
      </c>
      <c r="E5" s="649"/>
      <c r="F5" s="649"/>
      <c r="G5" s="650"/>
    </row>
    <row r="6" spans="1:258" ht="21" customHeight="1" x14ac:dyDescent="0.15">
      <c r="B6" s="19" t="s">
        <v>44</v>
      </c>
      <c r="C6" s="20"/>
      <c r="D6" s="27"/>
      <c r="G6" s="13"/>
    </row>
    <row r="7" spans="1:258" ht="21" customHeight="1" thickBot="1" x14ac:dyDescent="0.2">
      <c r="B7" s="21" t="s">
        <v>70</v>
      </c>
      <c r="C7" s="22"/>
      <c r="D7" s="651" t="s">
        <v>1457</v>
      </c>
      <c r="E7" s="651"/>
      <c r="F7" s="651"/>
      <c r="G7" s="652"/>
    </row>
    <row r="8" spans="1:258" ht="6.75" customHeight="1" x14ac:dyDescent="0.15"/>
    <row r="9" spans="1:258" ht="24" customHeight="1" x14ac:dyDescent="0.15">
      <c r="A9" s="15" t="s">
        <v>170</v>
      </c>
      <c r="B9" s="16"/>
      <c r="C9" s="16"/>
      <c r="D9" s="16"/>
      <c r="E9" s="16"/>
      <c r="F9" s="16"/>
      <c r="G9" s="16"/>
      <c r="H9" s="16"/>
      <c r="K9" s="611"/>
      <c r="L9" s="611"/>
      <c r="M9" s="611"/>
    </row>
    <row r="10" spans="1:258" ht="45.75" customHeight="1" x14ac:dyDescent="0.15">
      <c r="B10" s="655" t="s">
        <v>1347</v>
      </c>
      <c r="C10" s="655"/>
      <c r="D10" s="655"/>
      <c r="E10" s="655"/>
      <c r="F10" s="655"/>
      <c r="G10" s="655"/>
    </row>
    <row r="11" spans="1:258" ht="21.75" customHeight="1" x14ac:dyDescent="0.15">
      <c r="A11" s="62"/>
      <c r="B11" s="653" t="s">
        <v>1303</v>
      </c>
      <c r="C11" s="654"/>
      <c r="D11" s="654"/>
      <c r="E11" s="654"/>
      <c r="F11" s="654"/>
      <c r="G11" s="654"/>
      <c r="H11" s="61"/>
    </row>
    <row r="12" spans="1:258" ht="7.5" customHeight="1" x14ac:dyDescent="0.15">
      <c r="A12" s="521"/>
      <c r="B12" s="522"/>
      <c r="C12" s="523"/>
      <c r="D12" s="523"/>
      <c r="E12" s="523"/>
      <c r="F12" s="523"/>
      <c r="G12" s="52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x14ac:dyDescent="0.15">
      <c r="B13" s="618" t="s">
        <v>1411</v>
      </c>
      <c r="C13" s="618"/>
      <c r="D13" s="618"/>
      <c r="E13" s="618"/>
      <c r="F13" s="618"/>
      <c r="G13" s="618"/>
    </row>
    <row r="14" spans="1:258" ht="23.25" customHeight="1" x14ac:dyDescent="0.15">
      <c r="B14" s="620" t="s">
        <v>1412</v>
      </c>
      <c r="C14" s="620"/>
      <c r="D14" s="620"/>
      <c r="E14" s="620"/>
      <c r="F14" s="620"/>
      <c r="G14" s="620"/>
    </row>
    <row r="15" spans="1:258" ht="36" customHeight="1" x14ac:dyDescent="0.15">
      <c r="B15" s="619" t="s">
        <v>1410</v>
      </c>
      <c r="C15" s="619"/>
      <c r="D15" s="619"/>
      <c r="E15" s="619"/>
      <c r="F15" s="619"/>
      <c r="G15" s="619"/>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c r="BE15" s="611"/>
      <c r="BF15" s="611"/>
      <c r="BG15" s="611"/>
      <c r="BH15" s="611"/>
      <c r="BI15" s="611"/>
      <c r="BJ15" s="611"/>
      <c r="BK15" s="611"/>
      <c r="BL15" s="611"/>
      <c r="BM15" s="611"/>
      <c r="BN15" s="611"/>
      <c r="BO15" s="611"/>
      <c r="BP15" s="611"/>
      <c r="BQ15" s="611"/>
      <c r="BR15" s="611"/>
      <c r="BS15" s="611"/>
      <c r="BT15" s="611"/>
      <c r="BU15" s="611"/>
      <c r="BV15" s="611"/>
      <c r="BW15" s="611"/>
      <c r="BX15" s="611"/>
      <c r="BY15" s="611"/>
      <c r="BZ15" s="611"/>
      <c r="CA15" s="611"/>
      <c r="CB15" s="611"/>
      <c r="CC15" s="611"/>
      <c r="CD15" s="611"/>
      <c r="CE15" s="611"/>
      <c r="CF15" s="611"/>
      <c r="CG15" s="611"/>
      <c r="CH15" s="611"/>
      <c r="CI15" s="611"/>
      <c r="CJ15" s="611"/>
      <c r="CK15" s="611"/>
      <c r="CL15" s="611"/>
      <c r="CM15" s="611"/>
      <c r="CN15" s="611"/>
      <c r="CO15" s="611"/>
      <c r="CP15" s="611"/>
      <c r="CQ15" s="611"/>
      <c r="CR15" s="611"/>
      <c r="CS15" s="611"/>
      <c r="CT15" s="611"/>
      <c r="CU15" s="611"/>
      <c r="CV15" s="611"/>
      <c r="CW15" s="611"/>
      <c r="CX15" s="611"/>
      <c r="CY15" s="611"/>
      <c r="CZ15" s="611"/>
      <c r="DA15" s="611"/>
      <c r="DB15" s="611"/>
      <c r="DC15" s="611"/>
      <c r="DD15" s="611"/>
      <c r="DE15" s="611"/>
      <c r="DF15" s="611"/>
      <c r="DG15" s="611"/>
      <c r="DH15" s="611"/>
      <c r="DI15" s="611"/>
      <c r="DJ15" s="611"/>
      <c r="DK15" s="611"/>
      <c r="DL15" s="611"/>
      <c r="DM15" s="611"/>
      <c r="DN15" s="611"/>
      <c r="DO15" s="611"/>
      <c r="DP15" s="611"/>
      <c r="DQ15" s="611"/>
      <c r="DR15" s="611"/>
      <c r="DS15" s="611"/>
      <c r="DT15" s="611"/>
      <c r="DU15" s="611"/>
      <c r="DV15" s="611"/>
      <c r="DW15" s="611"/>
      <c r="DX15" s="611"/>
      <c r="DY15" s="611"/>
      <c r="DZ15" s="611"/>
      <c r="EA15" s="611"/>
      <c r="EB15" s="611"/>
      <c r="EC15" s="611"/>
      <c r="ED15" s="611"/>
      <c r="EE15" s="611"/>
      <c r="EF15" s="611"/>
      <c r="EG15" s="611"/>
      <c r="EH15" s="611"/>
      <c r="EI15" s="611"/>
      <c r="EJ15" s="611"/>
      <c r="EK15" s="611"/>
      <c r="EL15" s="611"/>
      <c r="EM15" s="611"/>
      <c r="EN15" s="611"/>
      <c r="EO15" s="611"/>
      <c r="EP15" s="611"/>
      <c r="EQ15" s="611"/>
      <c r="ER15" s="611"/>
      <c r="ES15" s="611"/>
      <c r="ET15" s="611"/>
      <c r="EU15" s="611"/>
      <c r="EV15" s="611"/>
      <c r="EW15" s="611"/>
      <c r="EX15" s="611"/>
      <c r="EY15" s="611"/>
      <c r="EZ15" s="611"/>
      <c r="FA15" s="611"/>
      <c r="FB15" s="611"/>
      <c r="FC15" s="611"/>
      <c r="FD15" s="611"/>
      <c r="FE15" s="611"/>
      <c r="FF15" s="611"/>
      <c r="FG15" s="611"/>
      <c r="FH15" s="611"/>
      <c r="FI15" s="611"/>
      <c r="FJ15" s="611"/>
      <c r="FK15" s="611"/>
      <c r="FL15" s="611"/>
      <c r="FM15" s="611"/>
      <c r="FN15" s="611"/>
      <c r="FO15" s="611"/>
      <c r="FP15" s="611"/>
      <c r="FQ15" s="611"/>
      <c r="FR15" s="611"/>
      <c r="FS15" s="611"/>
      <c r="FT15" s="611"/>
      <c r="FU15" s="611"/>
      <c r="FV15" s="611"/>
      <c r="FW15" s="611"/>
      <c r="FX15" s="611"/>
      <c r="FY15" s="611"/>
      <c r="FZ15" s="611"/>
      <c r="GA15" s="611"/>
      <c r="GB15" s="611"/>
      <c r="GC15" s="611"/>
      <c r="GD15" s="611"/>
      <c r="GE15" s="611"/>
      <c r="GF15" s="611"/>
      <c r="GG15" s="611"/>
      <c r="GH15" s="611"/>
      <c r="GI15" s="611"/>
      <c r="GJ15" s="611"/>
      <c r="GK15" s="611"/>
      <c r="GL15" s="611"/>
      <c r="GM15" s="611"/>
      <c r="GN15" s="611"/>
      <c r="GO15" s="611"/>
      <c r="GP15" s="611"/>
      <c r="GQ15" s="611"/>
      <c r="GR15" s="611"/>
      <c r="GS15" s="611"/>
      <c r="GT15" s="611"/>
      <c r="GU15" s="611"/>
      <c r="GV15" s="611"/>
      <c r="GW15" s="611"/>
      <c r="GX15" s="611"/>
      <c r="GY15" s="611"/>
      <c r="GZ15" s="611"/>
      <c r="HA15" s="611"/>
      <c r="HB15" s="611"/>
      <c r="HC15" s="611"/>
      <c r="HD15" s="611"/>
      <c r="HE15" s="611"/>
      <c r="HF15" s="611"/>
      <c r="HG15" s="611"/>
      <c r="HH15" s="611"/>
      <c r="HI15" s="611"/>
      <c r="HJ15" s="611"/>
      <c r="HK15" s="611"/>
      <c r="HL15" s="611"/>
      <c r="HM15" s="611"/>
      <c r="HN15" s="611"/>
      <c r="HO15" s="611"/>
      <c r="HP15" s="611"/>
      <c r="HQ15" s="611"/>
      <c r="HR15" s="611"/>
      <c r="HS15" s="611"/>
      <c r="HT15" s="611"/>
      <c r="HU15" s="611"/>
      <c r="HV15" s="611"/>
      <c r="HW15" s="611"/>
      <c r="HX15" s="611"/>
      <c r="HY15" s="611"/>
      <c r="HZ15" s="611"/>
      <c r="IA15" s="611"/>
      <c r="IB15" s="611"/>
      <c r="IC15" s="611"/>
      <c r="ID15" s="611"/>
      <c r="IE15" s="611"/>
      <c r="IF15" s="611"/>
      <c r="IG15" s="611"/>
      <c r="IH15" s="611"/>
      <c r="II15" s="611"/>
      <c r="IJ15" s="611"/>
      <c r="IK15" s="611"/>
      <c r="IL15" s="611"/>
      <c r="IM15" s="611"/>
      <c r="IN15" s="611"/>
      <c r="IO15" s="611"/>
      <c r="IP15" s="611"/>
      <c r="IQ15" s="611"/>
      <c r="IR15" s="611"/>
      <c r="IS15" s="611"/>
      <c r="IT15" s="611"/>
      <c r="IU15" s="611"/>
      <c r="IV15" s="611"/>
      <c r="IW15" s="611"/>
      <c r="IX15" s="611"/>
    </row>
    <row r="16" spans="1:258" ht="18.75" customHeight="1" x14ac:dyDescent="0.15">
      <c r="B16" s="656" t="s">
        <v>357</v>
      </c>
      <c r="C16" s="656"/>
      <c r="D16" s="656"/>
      <c r="E16" s="656"/>
      <c r="F16" s="656"/>
      <c r="G16" s="656"/>
    </row>
    <row r="17" spans="1:258" ht="30" customHeight="1" x14ac:dyDescent="0.15">
      <c r="B17" s="655" t="s">
        <v>57</v>
      </c>
      <c r="C17" s="655"/>
      <c r="D17" s="655"/>
      <c r="E17" s="655"/>
      <c r="F17" s="655"/>
      <c r="G17" s="655"/>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c r="BE17" s="611"/>
      <c r="BF17" s="611"/>
      <c r="BG17" s="611"/>
      <c r="BH17" s="611"/>
      <c r="BI17" s="611"/>
      <c r="BJ17" s="611"/>
      <c r="BK17" s="611"/>
      <c r="BL17" s="611"/>
      <c r="BM17" s="611"/>
      <c r="BN17" s="611"/>
      <c r="BO17" s="611"/>
      <c r="BP17" s="611"/>
      <c r="BQ17" s="611"/>
      <c r="BR17" s="611"/>
      <c r="BS17" s="611"/>
      <c r="BT17" s="611"/>
      <c r="BU17" s="611"/>
      <c r="BV17" s="611"/>
      <c r="BW17" s="611"/>
      <c r="BX17" s="611"/>
      <c r="BY17" s="611"/>
      <c r="BZ17" s="611"/>
      <c r="CA17" s="611"/>
      <c r="CB17" s="611"/>
      <c r="CC17" s="611"/>
      <c r="CD17" s="611"/>
      <c r="CE17" s="611"/>
      <c r="CF17" s="611"/>
      <c r="CG17" s="611"/>
      <c r="CH17" s="611"/>
      <c r="CI17" s="611"/>
      <c r="CJ17" s="611"/>
      <c r="CK17" s="611"/>
      <c r="CL17" s="611"/>
      <c r="CM17" s="611"/>
      <c r="CN17" s="611"/>
      <c r="CO17" s="611"/>
      <c r="CP17" s="611"/>
      <c r="CQ17" s="611"/>
      <c r="CR17" s="611"/>
      <c r="CS17" s="611"/>
      <c r="CT17" s="611"/>
      <c r="CU17" s="611"/>
      <c r="CV17" s="611"/>
      <c r="CW17" s="611"/>
      <c r="CX17" s="611"/>
      <c r="CY17" s="611"/>
      <c r="CZ17" s="611"/>
      <c r="DA17" s="611"/>
      <c r="DB17" s="611"/>
      <c r="DC17" s="611"/>
      <c r="DD17" s="611"/>
      <c r="DE17" s="611"/>
      <c r="DF17" s="611"/>
      <c r="DG17" s="611"/>
      <c r="DH17" s="611"/>
      <c r="DI17" s="611"/>
      <c r="DJ17" s="611"/>
      <c r="DK17" s="611"/>
      <c r="DL17" s="611"/>
      <c r="DM17" s="611"/>
      <c r="DN17" s="611"/>
      <c r="DO17" s="611"/>
      <c r="DP17" s="611"/>
      <c r="DQ17" s="611"/>
      <c r="DR17" s="611"/>
      <c r="DS17" s="611"/>
      <c r="DT17" s="611"/>
      <c r="DU17" s="611"/>
      <c r="DV17" s="611"/>
      <c r="DW17" s="611"/>
      <c r="DX17" s="611"/>
      <c r="DY17" s="611"/>
      <c r="DZ17" s="611"/>
      <c r="EA17" s="611"/>
      <c r="EB17" s="611"/>
      <c r="EC17" s="611"/>
      <c r="ED17" s="611"/>
      <c r="EE17" s="611"/>
      <c r="EF17" s="611"/>
      <c r="EG17" s="611"/>
      <c r="EH17" s="611"/>
      <c r="EI17" s="611"/>
      <c r="EJ17" s="611"/>
      <c r="EK17" s="611"/>
      <c r="EL17" s="611"/>
      <c r="EM17" s="611"/>
      <c r="EN17" s="611"/>
      <c r="EO17" s="611"/>
      <c r="EP17" s="611"/>
      <c r="EQ17" s="611"/>
      <c r="ER17" s="611"/>
      <c r="ES17" s="611"/>
      <c r="ET17" s="611"/>
      <c r="EU17" s="611"/>
      <c r="EV17" s="611"/>
      <c r="EW17" s="611"/>
      <c r="EX17" s="611"/>
      <c r="EY17" s="611"/>
      <c r="EZ17" s="611"/>
      <c r="FA17" s="611"/>
      <c r="FB17" s="611"/>
      <c r="FC17" s="611"/>
      <c r="FD17" s="611"/>
      <c r="FE17" s="611"/>
      <c r="FF17" s="611"/>
      <c r="FG17" s="611"/>
      <c r="FH17" s="611"/>
      <c r="FI17" s="611"/>
      <c r="FJ17" s="611"/>
      <c r="FK17" s="611"/>
      <c r="FL17" s="611"/>
      <c r="FM17" s="611"/>
      <c r="FN17" s="611"/>
      <c r="FO17" s="611"/>
      <c r="FP17" s="611"/>
      <c r="FQ17" s="611"/>
      <c r="FR17" s="611"/>
      <c r="FS17" s="611"/>
      <c r="FT17" s="611"/>
      <c r="FU17" s="611"/>
      <c r="FV17" s="611"/>
      <c r="FW17" s="611"/>
      <c r="FX17" s="611"/>
      <c r="FY17" s="611"/>
      <c r="FZ17" s="611"/>
      <c r="GA17" s="611"/>
      <c r="GB17" s="611"/>
      <c r="GC17" s="611"/>
      <c r="GD17" s="611"/>
      <c r="GE17" s="611"/>
      <c r="GF17" s="611"/>
      <c r="GG17" s="611"/>
      <c r="GH17" s="611"/>
      <c r="GI17" s="611"/>
      <c r="GJ17" s="611"/>
      <c r="GK17" s="611"/>
      <c r="GL17" s="611"/>
      <c r="GM17" s="611"/>
      <c r="GN17" s="611"/>
      <c r="GO17" s="611"/>
      <c r="GP17" s="611"/>
      <c r="GQ17" s="611"/>
      <c r="GR17" s="611"/>
      <c r="GS17" s="611"/>
      <c r="GT17" s="611"/>
      <c r="GU17" s="611"/>
      <c r="GV17" s="611"/>
      <c r="GW17" s="611"/>
      <c r="GX17" s="611"/>
      <c r="GY17" s="611"/>
      <c r="GZ17" s="611"/>
      <c r="HA17" s="611"/>
      <c r="HB17" s="611"/>
      <c r="HC17" s="611"/>
      <c r="HD17" s="611"/>
      <c r="HE17" s="611"/>
      <c r="HF17" s="611"/>
      <c r="HG17" s="611"/>
      <c r="HH17" s="611"/>
      <c r="HI17" s="611"/>
      <c r="HJ17" s="611"/>
      <c r="HK17" s="611"/>
      <c r="HL17" s="611"/>
      <c r="HM17" s="611"/>
      <c r="HN17" s="611"/>
      <c r="HO17" s="611"/>
      <c r="HP17" s="611"/>
      <c r="HQ17" s="611"/>
      <c r="HR17" s="611"/>
      <c r="HS17" s="611"/>
      <c r="HT17" s="611"/>
      <c r="HU17" s="611"/>
      <c r="HV17" s="611"/>
      <c r="HW17" s="611"/>
      <c r="HX17" s="611"/>
      <c r="HY17" s="611"/>
      <c r="HZ17" s="611"/>
      <c r="IA17" s="611"/>
      <c r="IB17" s="611"/>
      <c r="IC17" s="611"/>
      <c r="ID17" s="611"/>
      <c r="IE17" s="611"/>
      <c r="IF17" s="611"/>
      <c r="IG17" s="611"/>
      <c r="IH17" s="611"/>
      <c r="II17" s="611"/>
      <c r="IJ17" s="611"/>
      <c r="IK17" s="611"/>
      <c r="IL17" s="611"/>
      <c r="IM17" s="611"/>
      <c r="IN17" s="611"/>
      <c r="IO17" s="611"/>
      <c r="IP17" s="611"/>
      <c r="IQ17" s="611"/>
      <c r="IR17" s="611"/>
      <c r="IS17" s="611"/>
      <c r="IT17" s="611"/>
      <c r="IU17" s="611"/>
      <c r="IV17" s="611"/>
      <c r="IW17" s="611"/>
      <c r="IX17" s="611"/>
    </row>
    <row r="18" spans="1:258" ht="21" customHeight="1" x14ac:dyDescent="0.15">
      <c r="B18" s="648" t="s">
        <v>361</v>
      </c>
      <c r="C18" s="648"/>
      <c r="D18" s="648"/>
      <c r="E18" s="648"/>
      <c r="F18" s="648"/>
      <c r="G18" s="648"/>
    </row>
    <row r="19" spans="1:258" ht="9.75" customHeight="1" x14ac:dyDescent="0.15"/>
    <row r="20" spans="1:258" ht="23.25" customHeight="1" x14ac:dyDescent="0.15">
      <c r="A20" s="15" t="s">
        <v>38</v>
      </c>
      <c r="B20" s="15"/>
      <c r="C20" s="16"/>
      <c r="D20" s="15"/>
      <c r="E20" s="15"/>
      <c r="F20" s="15"/>
      <c r="G20" s="15"/>
      <c r="H20" s="16"/>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1"/>
      <c r="BL20" s="611"/>
      <c r="BM20" s="611"/>
      <c r="BN20" s="611"/>
      <c r="BO20" s="611"/>
      <c r="BP20" s="611"/>
      <c r="BQ20" s="611"/>
      <c r="BR20" s="611"/>
      <c r="BS20" s="611"/>
      <c r="BT20" s="611"/>
      <c r="BU20" s="611"/>
      <c r="BV20" s="611"/>
      <c r="BW20" s="611"/>
      <c r="BX20" s="611"/>
      <c r="BY20" s="611"/>
      <c r="BZ20" s="611"/>
      <c r="CA20" s="611"/>
      <c r="CB20" s="611"/>
      <c r="CC20" s="611"/>
      <c r="CD20" s="611"/>
      <c r="CE20" s="611"/>
      <c r="CF20" s="611"/>
      <c r="CG20" s="611"/>
      <c r="CH20" s="611"/>
      <c r="CI20" s="611"/>
      <c r="CJ20" s="611"/>
      <c r="CK20" s="611"/>
      <c r="CL20" s="611"/>
      <c r="CM20" s="611"/>
      <c r="CN20" s="611"/>
      <c r="CO20" s="611"/>
      <c r="CP20" s="611"/>
      <c r="CQ20" s="611"/>
      <c r="CR20" s="611"/>
      <c r="CS20" s="611"/>
      <c r="CT20" s="611"/>
      <c r="CU20" s="611"/>
      <c r="CV20" s="611"/>
      <c r="CW20" s="611"/>
      <c r="CX20" s="611"/>
      <c r="CY20" s="611"/>
      <c r="CZ20" s="611"/>
      <c r="DA20" s="611"/>
      <c r="DB20" s="611"/>
      <c r="DC20" s="611"/>
      <c r="DD20" s="611"/>
      <c r="DE20" s="611"/>
      <c r="DF20" s="611"/>
      <c r="DG20" s="611"/>
      <c r="DH20" s="611"/>
      <c r="DI20" s="611"/>
      <c r="DJ20" s="611"/>
      <c r="DK20" s="611"/>
      <c r="DL20" s="611"/>
      <c r="DM20" s="611"/>
      <c r="DN20" s="611"/>
      <c r="DO20" s="611"/>
      <c r="DP20" s="611"/>
      <c r="DQ20" s="611"/>
      <c r="DR20" s="611"/>
      <c r="DS20" s="611"/>
      <c r="DT20" s="611"/>
      <c r="DU20" s="611"/>
      <c r="DV20" s="611"/>
      <c r="DW20" s="611"/>
      <c r="DX20" s="611"/>
      <c r="DY20" s="611"/>
      <c r="DZ20" s="611"/>
      <c r="EA20" s="611"/>
      <c r="EB20" s="611"/>
      <c r="EC20" s="611"/>
      <c r="ED20" s="611"/>
      <c r="EE20" s="611"/>
      <c r="EF20" s="611"/>
      <c r="EG20" s="611"/>
      <c r="EH20" s="611"/>
      <c r="EI20" s="611"/>
      <c r="EJ20" s="611"/>
      <c r="EK20" s="611"/>
      <c r="EL20" s="611"/>
      <c r="EM20" s="611"/>
      <c r="EN20" s="611"/>
      <c r="EO20" s="611"/>
      <c r="EP20" s="611"/>
      <c r="EQ20" s="611"/>
      <c r="ER20" s="611"/>
      <c r="ES20" s="611"/>
      <c r="ET20" s="611"/>
      <c r="EU20" s="611"/>
      <c r="EV20" s="611"/>
      <c r="EW20" s="611"/>
      <c r="EX20" s="611"/>
      <c r="EY20" s="611"/>
      <c r="EZ20" s="611"/>
      <c r="FA20" s="611"/>
      <c r="FB20" s="611"/>
      <c r="FC20" s="611"/>
      <c r="FD20" s="611"/>
      <c r="FE20" s="611"/>
      <c r="FF20" s="611"/>
      <c r="FG20" s="611"/>
      <c r="FH20" s="611"/>
      <c r="FI20" s="611"/>
      <c r="FJ20" s="611"/>
      <c r="FK20" s="611"/>
      <c r="FL20" s="611"/>
      <c r="FM20" s="611"/>
      <c r="FN20" s="611"/>
      <c r="FO20" s="611"/>
      <c r="FP20" s="611"/>
      <c r="FQ20" s="611"/>
      <c r="FR20" s="611"/>
      <c r="FS20" s="611"/>
      <c r="FT20" s="611"/>
      <c r="FU20" s="611"/>
      <c r="FV20" s="611"/>
      <c r="FW20" s="611"/>
      <c r="FX20" s="611"/>
      <c r="FY20" s="611"/>
      <c r="FZ20" s="611"/>
      <c r="GA20" s="611"/>
      <c r="GB20" s="611"/>
      <c r="GC20" s="611"/>
      <c r="GD20" s="611"/>
      <c r="GE20" s="611"/>
      <c r="GF20" s="611"/>
      <c r="GG20" s="611"/>
      <c r="GH20" s="611"/>
      <c r="GI20" s="611"/>
      <c r="GJ20" s="611"/>
      <c r="GK20" s="611"/>
      <c r="GL20" s="611"/>
      <c r="GM20" s="611"/>
      <c r="GN20" s="611"/>
      <c r="GO20" s="611"/>
      <c r="GP20" s="611"/>
      <c r="GQ20" s="611"/>
      <c r="GR20" s="611"/>
      <c r="GS20" s="611"/>
      <c r="GT20" s="611"/>
      <c r="GU20" s="611"/>
      <c r="GV20" s="611"/>
      <c r="GW20" s="611"/>
      <c r="GX20" s="611"/>
      <c r="GY20" s="611"/>
      <c r="GZ20" s="611"/>
      <c r="HA20" s="611"/>
      <c r="HB20" s="611"/>
      <c r="HC20" s="611"/>
      <c r="HD20" s="611"/>
      <c r="HE20" s="611"/>
      <c r="HF20" s="611"/>
      <c r="HG20" s="611"/>
      <c r="HH20" s="611"/>
      <c r="HI20" s="611"/>
      <c r="HJ20" s="611"/>
      <c r="HK20" s="611"/>
      <c r="HL20" s="611"/>
      <c r="HM20" s="611"/>
      <c r="HN20" s="611"/>
      <c r="HO20" s="611"/>
      <c r="HP20" s="611"/>
      <c r="HQ20" s="611"/>
      <c r="HR20" s="611"/>
      <c r="HS20" s="611"/>
      <c r="HT20" s="611"/>
      <c r="HU20" s="611"/>
      <c r="HV20" s="611"/>
      <c r="HW20" s="611"/>
      <c r="HX20" s="611"/>
      <c r="HY20" s="611"/>
      <c r="HZ20" s="611"/>
      <c r="IA20" s="611"/>
      <c r="IB20" s="611"/>
      <c r="IC20" s="611"/>
      <c r="ID20" s="611"/>
      <c r="IE20" s="611"/>
      <c r="IF20" s="611"/>
      <c r="IG20" s="611"/>
      <c r="IH20" s="611"/>
      <c r="II20" s="611"/>
      <c r="IJ20" s="611"/>
      <c r="IK20" s="611"/>
      <c r="IL20" s="611"/>
      <c r="IM20" s="611"/>
      <c r="IN20" s="611"/>
      <c r="IO20" s="611"/>
      <c r="IP20" s="611"/>
      <c r="IQ20" s="611"/>
      <c r="IR20" s="611"/>
      <c r="IS20" s="611"/>
      <c r="IT20" s="611"/>
      <c r="IU20" s="611"/>
      <c r="IV20" s="611"/>
      <c r="IW20" s="611"/>
      <c r="IX20" s="611"/>
    </row>
    <row r="21" spans="1:258" ht="21.75" customHeight="1" x14ac:dyDescent="0.15">
      <c r="A21" s="1" t="s">
        <v>39</v>
      </c>
    </row>
    <row r="22" spans="1:258" ht="21" customHeight="1" x14ac:dyDescent="0.15">
      <c r="B22" s="612" t="s">
        <v>1269</v>
      </c>
      <c r="C22" s="613"/>
      <c r="D22" s="612" t="s">
        <v>608</v>
      </c>
      <c r="E22" s="613"/>
      <c r="F22" s="516" t="s">
        <v>1270</v>
      </c>
      <c r="G22" s="520" t="s">
        <v>37</v>
      </c>
    </row>
    <row r="23" spans="1:258" ht="30" customHeight="1" x14ac:dyDescent="0.15">
      <c r="B23" s="640" t="s">
        <v>1277</v>
      </c>
      <c r="C23" s="641"/>
      <c r="D23" s="644" t="s">
        <v>1126</v>
      </c>
      <c r="E23" s="645"/>
      <c r="F23" s="604" t="s">
        <v>1433</v>
      </c>
      <c r="G23" s="526" t="s">
        <v>1278</v>
      </c>
    </row>
    <row r="24" spans="1:258" ht="30" customHeight="1" x14ac:dyDescent="0.15">
      <c r="B24" s="642"/>
      <c r="C24" s="643"/>
      <c r="D24" s="646"/>
      <c r="E24" s="647"/>
      <c r="F24" s="604" t="s">
        <v>1433</v>
      </c>
      <c r="G24" s="526" t="s">
        <v>1279</v>
      </c>
    </row>
    <row r="25" spans="1:258" ht="48.75" customHeight="1" x14ac:dyDescent="0.15">
      <c r="B25" s="515"/>
      <c r="C25" s="514" t="s">
        <v>1353</v>
      </c>
      <c r="D25" s="636" t="s">
        <v>1280</v>
      </c>
      <c r="E25" s="637"/>
      <c r="F25" s="604" t="s">
        <v>1433</v>
      </c>
      <c r="G25" s="526" t="s">
        <v>1291</v>
      </c>
    </row>
    <row r="26" spans="1:258" ht="33" customHeight="1" x14ac:dyDescent="0.15">
      <c r="B26" s="513"/>
      <c r="C26" s="63" t="s">
        <v>1263</v>
      </c>
      <c r="D26" s="634" t="s">
        <v>1264</v>
      </c>
      <c r="E26" s="635"/>
      <c r="F26" s="604" t="s">
        <v>1433</v>
      </c>
      <c r="G26" s="527" t="s">
        <v>1292</v>
      </c>
    </row>
    <row r="27" spans="1:258" ht="33" customHeight="1" x14ac:dyDescent="0.15">
      <c r="B27" s="513"/>
      <c r="C27" s="63" t="s">
        <v>1265</v>
      </c>
      <c r="D27" s="634" t="s">
        <v>1266</v>
      </c>
      <c r="E27" s="635"/>
      <c r="F27" s="604" t="s">
        <v>1433</v>
      </c>
      <c r="G27" s="527" t="s">
        <v>1293</v>
      </c>
    </row>
    <row r="28" spans="1:258" ht="33" customHeight="1" x14ac:dyDescent="0.15">
      <c r="A28" s="4"/>
      <c r="B28" s="513"/>
      <c r="C28" s="23" t="s">
        <v>1267</v>
      </c>
      <c r="D28" s="638" t="s">
        <v>1268</v>
      </c>
      <c r="E28" s="639"/>
      <c r="F28" s="605" t="s">
        <v>1434</v>
      </c>
      <c r="G28" s="527" t="s">
        <v>1294</v>
      </c>
    </row>
    <row r="29" spans="1:258" ht="33" customHeight="1" x14ac:dyDescent="0.15">
      <c r="A29" s="4"/>
      <c r="B29" s="513"/>
      <c r="C29" s="23" t="s">
        <v>1262</v>
      </c>
      <c r="D29" s="614" t="s">
        <v>364</v>
      </c>
      <c r="E29" s="615"/>
      <c r="F29" s="605" t="s">
        <v>1434</v>
      </c>
      <c r="G29" s="528" t="s">
        <v>1295</v>
      </c>
    </row>
    <row r="30" spans="1:258" ht="33" customHeight="1" x14ac:dyDescent="0.15">
      <c r="A30" s="4"/>
      <c r="B30" s="513"/>
      <c r="C30" s="23" t="s">
        <v>1271</v>
      </c>
      <c r="D30" s="614" t="s">
        <v>336</v>
      </c>
      <c r="E30" s="615"/>
      <c r="F30" s="605" t="s">
        <v>1434</v>
      </c>
      <c r="G30" s="529" t="s">
        <v>1296</v>
      </c>
    </row>
    <row r="31" spans="1:258" ht="33" customHeight="1" x14ac:dyDescent="0.15">
      <c r="A31" s="4"/>
      <c r="B31" s="513"/>
      <c r="C31" s="23" t="s">
        <v>1272</v>
      </c>
      <c r="D31" s="614" t="s">
        <v>1281</v>
      </c>
      <c r="E31" s="615"/>
      <c r="F31" s="605" t="s">
        <v>1434</v>
      </c>
      <c r="G31" s="529" t="s">
        <v>1297</v>
      </c>
    </row>
    <row r="32" spans="1:258" ht="33" customHeight="1" x14ac:dyDescent="0.15">
      <c r="A32" s="4"/>
      <c r="B32" s="513"/>
      <c r="C32" s="23" t="s">
        <v>1273</v>
      </c>
      <c r="D32" s="614" t="s">
        <v>262</v>
      </c>
      <c r="E32" s="615"/>
      <c r="F32" s="605" t="s">
        <v>1434</v>
      </c>
      <c r="G32" s="529" t="s">
        <v>1298</v>
      </c>
    </row>
    <row r="33" spans="1:258" ht="33" customHeight="1" x14ac:dyDescent="0.15">
      <c r="A33" s="4"/>
      <c r="B33" s="513"/>
      <c r="C33" s="23" t="s">
        <v>1435</v>
      </c>
      <c r="D33" s="614" t="s">
        <v>1436</v>
      </c>
      <c r="E33" s="615"/>
      <c r="F33" s="605" t="s">
        <v>1437</v>
      </c>
      <c r="G33" s="527" t="s">
        <v>1443</v>
      </c>
    </row>
    <row r="34" spans="1:258" ht="33" customHeight="1" x14ac:dyDescent="0.15">
      <c r="A34" s="4"/>
      <c r="B34" s="513"/>
      <c r="C34" s="63" t="s">
        <v>1274</v>
      </c>
      <c r="D34" s="614" t="s">
        <v>184</v>
      </c>
      <c r="E34" s="615"/>
      <c r="F34" s="604" t="s">
        <v>1438</v>
      </c>
      <c r="G34" s="529" t="s">
        <v>1299</v>
      </c>
    </row>
    <row r="35" spans="1:258" ht="33" customHeight="1" x14ac:dyDescent="0.15">
      <c r="A35" s="4"/>
      <c r="B35" s="513"/>
      <c r="C35" s="63" t="s">
        <v>1275</v>
      </c>
      <c r="D35" s="614" t="s">
        <v>1282</v>
      </c>
      <c r="E35" s="615"/>
      <c r="F35" s="604" t="s">
        <v>1438</v>
      </c>
      <c r="G35" s="529" t="s">
        <v>1346</v>
      </c>
    </row>
    <row r="36" spans="1:258" ht="33" customHeight="1" x14ac:dyDescent="0.15">
      <c r="A36" s="4"/>
      <c r="B36" s="513"/>
      <c r="C36" s="63" t="s">
        <v>1276</v>
      </c>
      <c r="D36" s="616" t="s">
        <v>1440</v>
      </c>
      <c r="E36" s="617"/>
      <c r="F36" s="605" t="s">
        <v>1434</v>
      </c>
      <c r="G36" s="529" t="s">
        <v>1300</v>
      </c>
    </row>
    <row r="37" spans="1:258" ht="33" customHeight="1" x14ac:dyDescent="0.15">
      <c r="A37" s="4"/>
      <c r="B37" s="337"/>
      <c r="C37" s="63" t="s">
        <v>1439</v>
      </c>
      <c r="D37" s="616" t="s">
        <v>1441</v>
      </c>
      <c r="E37" s="617"/>
      <c r="F37" s="604" t="s">
        <v>1437</v>
      </c>
      <c r="G37" s="527" t="s">
        <v>1442</v>
      </c>
    </row>
    <row r="38" spans="1:258" ht="10.15" customHeight="1" x14ac:dyDescent="0.15">
      <c r="A38" s="4"/>
      <c r="B38" s="64"/>
      <c r="C38" s="64"/>
      <c r="D38" s="64"/>
      <c r="E38" s="64"/>
      <c r="F38" s="64"/>
      <c r="G38" s="65"/>
    </row>
    <row r="39" spans="1:258" ht="15.6" customHeight="1" x14ac:dyDescent="0.15">
      <c r="A39" s="1" t="s">
        <v>594</v>
      </c>
    </row>
    <row r="40" spans="1:258" ht="21" customHeight="1" x14ac:dyDescent="0.15">
      <c r="B40" s="612" t="s">
        <v>1283</v>
      </c>
      <c r="C40" s="613"/>
      <c r="D40" s="612" t="s">
        <v>608</v>
      </c>
      <c r="E40" s="613"/>
      <c r="F40" s="516" t="s">
        <v>1270</v>
      </c>
      <c r="G40" s="520" t="s">
        <v>37</v>
      </c>
    </row>
    <row r="41" spans="1:258" ht="34.5" customHeight="1" x14ac:dyDescent="0.15">
      <c r="A41" s="4"/>
      <c r="B41" s="517"/>
      <c r="C41" s="627" t="s">
        <v>1289</v>
      </c>
      <c r="D41" s="614" t="s">
        <v>1288</v>
      </c>
      <c r="E41" s="615"/>
      <c r="F41" s="605" t="s">
        <v>1434</v>
      </c>
      <c r="G41" s="530" t="s">
        <v>1348</v>
      </c>
    </row>
    <row r="42" spans="1:258" ht="30" customHeight="1" x14ac:dyDescent="0.15">
      <c r="A42" s="4"/>
      <c r="B42" s="518"/>
      <c r="C42" s="628"/>
      <c r="D42" s="621" t="s">
        <v>1290</v>
      </c>
      <c r="E42" s="622"/>
      <c r="F42" s="605" t="s">
        <v>1434</v>
      </c>
      <c r="G42" s="531" t="s">
        <v>1284</v>
      </c>
    </row>
    <row r="43" spans="1:258" ht="30" customHeight="1" x14ac:dyDescent="0.15">
      <c r="A43" s="4"/>
      <c r="B43" s="518"/>
      <c r="C43" s="628"/>
      <c r="D43" s="623"/>
      <c r="E43" s="624"/>
      <c r="F43" s="604" t="s">
        <v>1448</v>
      </c>
      <c r="G43" s="531" t="s">
        <v>1285</v>
      </c>
    </row>
    <row r="44" spans="1:258" ht="30" customHeight="1" x14ac:dyDescent="0.15">
      <c r="A44" s="4"/>
      <c r="B44" s="518"/>
      <c r="C44" s="628"/>
      <c r="D44" s="623"/>
      <c r="E44" s="624"/>
      <c r="F44" s="604" t="s">
        <v>1448</v>
      </c>
      <c r="G44" s="531" t="s">
        <v>1286</v>
      </c>
    </row>
    <row r="45" spans="1:258" ht="30" customHeight="1" x14ac:dyDescent="0.15">
      <c r="A45" s="4"/>
      <c r="B45" s="519"/>
      <c r="C45" s="629"/>
      <c r="D45" s="625"/>
      <c r="E45" s="626"/>
      <c r="F45" s="604" t="s">
        <v>1448</v>
      </c>
      <c r="G45" s="531" t="s">
        <v>1287</v>
      </c>
    </row>
    <row r="46" spans="1:258" ht="28.5" customHeight="1" x14ac:dyDescent="0.15">
      <c r="A46" s="1" t="s">
        <v>1304</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x14ac:dyDescent="0.15">
      <c r="B47" s="612" t="s">
        <v>1283</v>
      </c>
      <c r="C47" s="613"/>
      <c r="D47" s="612" t="s">
        <v>608</v>
      </c>
      <c r="E47" s="613"/>
      <c r="F47" s="516" t="s">
        <v>1270</v>
      </c>
      <c r="G47" s="520" t="s">
        <v>37</v>
      </c>
    </row>
    <row r="48" spans="1:258" ht="34.5" customHeight="1" x14ac:dyDescent="0.15">
      <c r="A48" s="4"/>
      <c r="B48" s="657" t="s">
        <v>1305</v>
      </c>
      <c r="C48" s="658"/>
      <c r="D48" s="614" t="s">
        <v>609</v>
      </c>
      <c r="E48" s="615"/>
      <c r="F48" s="607" t="s">
        <v>1447</v>
      </c>
      <c r="G48" s="530" t="s">
        <v>1317</v>
      </c>
    </row>
    <row r="49" spans="1:258" ht="34.5" customHeight="1" x14ac:dyDescent="0.15">
      <c r="A49" s="4"/>
      <c r="B49" s="657" t="s">
        <v>1306</v>
      </c>
      <c r="C49" s="658"/>
      <c r="D49" s="614" t="s">
        <v>610</v>
      </c>
      <c r="E49" s="615"/>
      <c r="F49" s="607" t="s">
        <v>1449</v>
      </c>
      <c r="G49" s="531" t="s">
        <v>1316</v>
      </c>
    </row>
    <row r="50" spans="1:258" ht="34.5" customHeight="1" x14ac:dyDescent="0.15">
      <c r="A50" s="4"/>
      <c r="B50" s="657" t="s">
        <v>1307</v>
      </c>
      <c r="C50" s="658"/>
      <c r="D50" s="614" t="s">
        <v>611</v>
      </c>
      <c r="E50" s="615"/>
      <c r="F50" s="607" t="s">
        <v>1449</v>
      </c>
      <c r="G50" s="531" t="s">
        <v>1315</v>
      </c>
    </row>
    <row r="51" spans="1:258" ht="34.5" customHeight="1" x14ac:dyDescent="0.15">
      <c r="A51" s="4"/>
      <c r="B51" s="657" t="s">
        <v>1308</v>
      </c>
      <c r="C51" s="658"/>
      <c r="D51" s="614" t="s">
        <v>612</v>
      </c>
      <c r="E51" s="615"/>
      <c r="F51" s="607" t="s">
        <v>1449</v>
      </c>
      <c r="G51" s="531" t="s">
        <v>1314</v>
      </c>
    </row>
    <row r="52" spans="1:258" ht="19.5" customHeight="1" x14ac:dyDescent="0.15">
      <c r="A52" s="4"/>
      <c r="B52" s="670" t="s">
        <v>1309</v>
      </c>
      <c r="C52" s="671"/>
      <c r="D52" s="666" t="s">
        <v>1310</v>
      </c>
      <c r="E52" s="667"/>
      <c r="F52" s="664" t="s">
        <v>1447</v>
      </c>
      <c r="G52" s="531" t="s">
        <v>1313</v>
      </c>
    </row>
    <row r="53" spans="1:258" ht="19.5" customHeight="1" x14ac:dyDescent="0.15">
      <c r="A53" s="4"/>
      <c r="B53" s="672"/>
      <c r="C53" s="673"/>
      <c r="D53" s="668"/>
      <c r="E53" s="669"/>
      <c r="F53" s="665"/>
      <c r="G53" s="531" t="s">
        <v>1312</v>
      </c>
    </row>
    <row r="54" spans="1:258" ht="45" customHeight="1" x14ac:dyDescent="0.15">
      <c r="A54" s="4"/>
      <c r="B54" s="657" t="s">
        <v>1321</v>
      </c>
      <c r="C54" s="658"/>
      <c r="D54" s="614" t="s">
        <v>1318</v>
      </c>
      <c r="E54" s="615"/>
      <c r="F54" s="605" t="s">
        <v>1434</v>
      </c>
      <c r="G54" s="531" t="s">
        <v>1349</v>
      </c>
    </row>
    <row r="55" spans="1:258" ht="42.75" customHeight="1" x14ac:dyDescent="0.15">
      <c r="A55" s="4"/>
      <c r="B55" s="657" t="s">
        <v>1320</v>
      </c>
      <c r="C55" s="658"/>
      <c r="D55" s="674" t="s">
        <v>1322</v>
      </c>
      <c r="E55" s="617"/>
      <c r="F55" s="607" t="s">
        <v>1449</v>
      </c>
      <c r="G55" s="531" t="s">
        <v>1319</v>
      </c>
    </row>
    <row r="56" spans="1:258" ht="19.5" customHeight="1" x14ac:dyDescent="0.15">
      <c r="A56" s="4"/>
      <c r="B56" s="657" t="s">
        <v>1446</v>
      </c>
      <c r="C56" s="658"/>
      <c r="D56" s="614" t="s">
        <v>1368</v>
      </c>
      <c r="E56" s="615"/>
      <c r="F56" s="607" t="s">
        <v>171</v>
      </c>
      <c r="G56" s="531" t="s">
        <v>1350</v>
      </c>
    </row>
    <row r="57" spans="1:258" ht="19.5" customHeight="1" x14ac:dyDescent="0.15">
      <c r="A57" s="4"/>
      <c r="B57" s="670" t="s">
        <v>1446</v>
      </c>
      <c r="C57" s="671"/>
      <c r="D57" s="621" t="s">
        <v>1369</v>
      </c>
      <c r="E57" s="622"/>
      <c r="F57" s="675" t="s">
        <v>171</v>
      </c>
      <c r="G57" s="531" t="s">
        <v>1351</v>
      </c>
    </row>
    <row r="58" spans="1:258" ht="19.5" customHeight="1" x14ac:dyDescent="0.15">
      <c r="A58" s="4"/>
      <c r="B58" s="672"/>
      <c r="C58" s="673"/>
      <c r="D58" s="625"/>
      <c r="E58" s="626"/>
      <c r="F58" s="665"/>
      <c r="G58" s="531" t="s">
        <v>1352</v>
      </c>
    </row>
    <row r="59" spans="1:258" ht="19.5" customHeight="1" x14ac:dyDescent="0.15">
      <c r="A59" s="4"/>
      <c r="B59" s="612" t="s">
        <v>1123</v>
      </c>
      <c r="C59" s="663"/>
      <c r="D59" s="608"/>
      <c r="E59" s="608"/>
      <c r="F59" s="609"/>
      <c r="G59" s="610"/>
    </row>
    <row r="60" spans="1:258" ht="19.5" customHeight="1" x14ac:dyDescent="0.15">
      <c r="A60" s="4"/>
      <c r="B60" s="657" t="s">
        <v>1446</v>
      </c>
      <c r="C60" s="658"/>
      <c r="D60" s="595" t="s">
        <v>1452</v>
      </c>
      <c r="E60" s="596"/>
      <c r="F60" s="533" t="s">
        <v>1446</v>
      </c>
      <c r="G60" s="531" t="s">
        <v>1451</v>
      </c>
    </row>
    <row r="61" spans="1:258" ht="19.5" customHeight="1" x14ac:dyDescent="0.15">
      <c r="A61" s="4"/>
      <c r="B61" s="657" t="s">
        <v>1446</v>
      </c>
      <c r="C61" s="658"/>
      <c r="D61" s="595" t="s">
        <v>1453</v>
      </c>
      <c r="E61" s="596"/>
      <c r="F61" s="533" t="s">
        <v>1446</v>
      </c>
      <c r="G61" s="531" t="s">
        <v>1450</v>
      </c>
    </row>
    <row r="62" spans="1:258" ht="7.9" customHeight="1" x14ac:dyDescent="0.15"/>
    <row r="63" spans="1:258" ht="11.25" customHeight="1" x14ac:dyDescent="0.15">
      <c r="A63" s="15"/>
      <c r="B63" s="15"/>
      <c r="C63" s="16"/>
      <c r="D63" s="15"/>
      <c r="E63" s="15"/>
      <c r="F63" s="15"/>
      <c r="G63" s="15"/>
      <c r="H63" s="16"/>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1"/>
      <c r="AY63" s="611"/>
      <c r="AZ63" s="611"/>
      <c r="BA63" s="611"/>
      <c r="BB63" s="611"/>
      <c r="BC63" s="611"/>
      <c r="BD63" s="611"/>
      <c r="BE63" s="611"/>
      <c r="BF63" s="611"/>
      <c r="BG63" s="611"/>
      <c r="BH63" s="611"/>
      <c r="BI63" s="611"/>
      <c r="BJ63" s="611"/>
      <c r="BK63" s="611"/>
      <c r="BL63" s="611"/>
      <c r="BM63" s="611"/>
      <c r="BN63" s="611"/>
      <c r="BO63" s="611"/>
      <c r="BP63" s="611"/>
      <c r="BQ63" s="611"/>
      <c r="BR63" s="611"/>
      <c r="BS63" s="611"/>
      <c r="BT63" s="611"/>
      <c r="BU63" s="611"/>
      <c r="BV63" s="611"/>
      <c r="BW63" s="611"/>
      <c r="BX63" s="611"/>
      <c r="BY63" s="611"/>
      <c r="BZ63" s="611"/>
      <c r="CA63" s="611"/>
      <c r="CB63" s="611"/>
      <c r="CC63" s="611"/>
      <c r="CD63" s="611"/>
      <c r="CE63" s="611"/>
      <c r="CF63" s="611"/>
      <c r="CG63" s="611"/>
      <c r="CH63" s="611"/>
      <c r="CI63" s="611"/>
      <c r="CJ63" s="611"/>
      <c r="CK63" s="611"/>
      <c r="CL63" s="611"/>
      <c r="CM63" s="611"/>
      <c r="CN63" s="611"/>
      <c r="CO63" s="611"/>
      <c r="CP63" s="611"/>
      <c r="CQ63" s="611"/>
      <c r="CR63" s="611"/>
      <c r="CS63" s="611"/>
      <c r="CT63" s="611"/>
      <c r="CU63" s="611"/>
      <c r="CV63" s="611"/>
      <c r="CW63" s="611"/>
      <c r="CX63" s="611"/>
      <c r="CY63" s="611"/>
      <c r="CZ63" s="611"/>
      <c r="DA63" s="611"/>
      <c r="DB63" s="611"/>
      <c r="DC63" s="611"/>
      <c r="DD63" s="611"/>
      <c r="DE63" s="611"/>
      <c r="DF63" s="611"/>
      <c r="DG63" s="611"/>
      <c r="DH63" s="611"/>
      <c r="DI63" s="611"/>
      <c r="DJ63" s="611"/>
      <c r="DK63" s="611"/>
      <c r="DL63" s="611"/>
      <c r="DM63" s="611"/>
      <c r="DN63" s="611"/>
      <c r="DO63" s="611"/>
      <c r="DP63" s="611"/>
      <c r="DQ63" s="611"/>
      <c r="DR63" s="611"/>
      <c r="DS63" s="611"/>
      <c r="DT63" s="611"/>
      <c r="DU63" s="611"/>
      <c r="DV63" s="611"/>
      <c r="DW63" s="611"/>
      <c r="DX63" s="611"/>
      <c r="DY63" s="611"/>
      <c r="DZ63" s="611"/>
      <c r="EA63" s="611"/>
      <c r="EB63" s="611"/>
      <c r="EC63" s="611"/>
      <c r="ED63" s="611"/>
      <c r="EE63" s="611"/>
      <c r="EF63" s="611"/>
      <c r="EG63" s="611"/>
      <c r="EH63" s="611"/>
      <c r="EI63" s="611"/>
      <c r="EJ63" s="611"/>
      <c r="EK63" s="611"/>
      <c r="EL63" s="611"/>
      <c r="EM63" s="611"/>
      <c r="EN63" s="611"/>
      <c r="EO63" s="611"/>
      <c r="EP63" s="611"/>
      <c r="EQ63" s="611"/>
      <c r="ER63" s="611"/>
      <c r="ES63" s="611"/>
      <c r="ET63" s="611"/>
      <c r="EU63" s="611"/>
      <c r="EV63" s="611"/>
      <c r="EW63" s="611"/>
      <c r="EX63" s="611"/>
      <c r="EY63" s="611"/>
      <c r="EZ63" s="611"/>
      <c r="FA63" s="611"/>
      <c r="FB63" s="611"/>
      <c r="FC63" s="611"/>
      <c r="FD63" s="611"/>
      <c r="FE63" s="611"/>
      <c r="FF63" s="611"/>
      <c r="FG63" s="611"/>
      <c r="FH63" s="611"/>
      <c r="FI63" s="611"/>
      <c r="FJ63" s="611"/>
      <c r="FK63" s="611"/>
      <c r="FL63" s="611"/>
      <c r="FM63" s="611"/>
      <c r="FN63" s="611"/>
      <c r="FO63" s="611"/>
      <c r="FP63" s="611"/>
      <c r="FQ63" s="611"/>
      <c r="FR63" s="611"/>
      <c r="FS63" s="611"/>
      <c r="FT63" s="611"/>
      <c r="FU63" s="611"/>
      <c r="FV63" s="611"/>
      <c r="FW63" s="611"/>
      <c r="FX63" s="611"/>
      <c r="FY63" s="611"/>
      <c r="FZ63" s="611"/>
      <c r="GA63" s="611"/>
      <c r="GB63" s="611"/>
      <c r="GC63" s="611"/>
      <c r="GD63" s="611"/>
      <c r="GE63" s="611"/>
      <c r="GF63" s="611"/>
      <c r="GG63" s="611"/>
      <c r="GH63" s="611"/>
      <c r="GI63" s="611"/>
      <c r="GJ63" s="611"/>
      <c r="GK63" s="611"/>
      <c r="GL63" s="611"/>
      <c r="GM63" s="611"/>
      <c r="GN63" s="611"/>
      <c r="GO63" s="611"/>
      <c r="GP63" s="611"/>
      <c r="GQ63" s="611"/>
      <c r="GR63" s="611"/>
      <c r="GS63" s="611"/>
      <c r="GT63" s="611"/>
      <c r="GU63" s="611"/>
      <c r="GV63" s="611"/>
      <c r="GW63" s="611"/>
      <c r="GX63" s="611"/>
      <c r="GY63" s="611"/>
      <c r="GZ63" s="611"/>
      <c r="HA63" s="611"/>
      <c r="HB63" s="611"/>
      <c r="HC63" s="611"/>
      <c r="HD63" s="611"/>
      <c r="HE63" s="611"/>
      <c r="HF63" s="611"/>
      <c r="HG63" s="611"/>
      <c r="HH63" s="611"/>
      <c r="HI63" s="611"/>
      <c r="HJ63" s="611"/>
      <c r="HK63" s="611"/>
      <c r="HL63" s="611"/>
      <c r="HM63" s="611"/>
      <c r="HN63" s="611"/>
      <c r="HO63" s="611"/>
      <c r="HP63" s="611"/>
      <c r="HQ63" s="611"/>
      <c r="HR63" s="611"/>
      <c r="HS63" s="611"/>
      <c r="HT63" s="611"/>
      <c r="HU63" s="611"/>
      <c r="HV63" s="611"/>
      <c r="HW63" s="611"/>
      <c r="HX63" s="611"/>
      <c r="HY63" s="611"/>
      <c r="HZ63" s="611"/>
      <c r="IA63" s="611"/>
      <c r="IB63" s="611"/>
      <c r="IC63" s="611"/>
      <c r="ID63" s="611"/>
      <c r="IE63" s="611"/>
      <c r="IF63" s="611"/>
      <c r="IG63" s="611"/>
      <c r="IH63" s="611"/>
      <c r="II63" s="611"/>
      <c r="IJ63" s="611"/>
      <c r="IK63" s="611"/>
      <c r="IL63" s="611"/>
      <c r="IM63" s="611"/>
      <c r="IN63" s="611"/>
      <c r="IO63" s="611"/>
      <c r="IP63" s="611"/>
      <c r="IQ63" s="611"/>
      <c r="IR63" s="611"/>
      <c r="IS63" s="611"/>
      <c r="IT63" s="611"/>
      <c r="IU63" s="611"/>
      <c r="IV63" s="611"/>
      <c r="IW63" s="611"/>
    </row>
    <row r="64" spans="1:258" ht="28.5" customHeight="1" x14ac:dyDescent="0.15">
      <c r="A64" s="1" t="s">
        <v>1323</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2:8" s="1" customFormat="1" ht="19.5" customHeight="1" x14ac:dyDescent="0.15">
      <c r="B65" s="661" t="s">
        <v>1283</v>
      </c>
      <c r="C65" s="662"/>
      <c r="D65" s="661" t="s">
        <v>360</v>
      </c>
      <c r="E65" s="662"/>
      <c r="F65" s="516" t="s">
        <v>1270</v>
      </c>
      <c r="G65" s="520" t="s">
        <v>37</v>
      </c>
    </row>
    <row r="66" spans="2:8" s="1" customFormat="1" ht="18.75" customHeight="1" x14ac:dyDescent="0.15">
      <c r="B66" s="659"/>
      <c r="C66" s="660"/>
      <c r="D66" s="614" t="s">
        <v>1302</v>
      </c>
      <c r="E66" s="615"/>
      <c r="F66" s="167"/>
      <c r="G66" s="532" t="s">
        <v>1301</v>
      </c>
      <c r="H66" s="518"/>
    </row>
  </sheetData>
  <mergeCells count="399">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GJ63:GL63"/>
    <mergeCell ref="GM63:GO63"/>
    <mergeCell ref="GP63:GR63"/>
    <mergeCell ref="GS63:GU63"/>
    <mergeCell ref="GV63:GX63"/>
    <mergeCell ref="GY63:HA63"/>
    <mergeCell ref="HB63:HD63"/>
    <mergeCell ref="HE63:HG63"/>
    <mergeCell ref="HH63:HJ63"/>
    <mergeCell ref="FI63:FK63"/>
    <mergeCell ref="FL63:FN63"/>
    <mergeCell ref="FO63:FQ63"/>
    <mergeCell ref="FR63:FT63"/>
    <mergeCell ref="FU63:FW63"/>
    <mergeCell ref="FX63:FZ63"/>
    <mergeCell ref="GA63:GC63"/>
    <mergeCell ref="GD63:GF63"/>
    <mergeCell ref="GG63:GI63"/>
    <mergeCell ref="EH63:EJ63"/>
    <mergeCell ref="EK63:EM63"/>
    <mergeCell ref="EN63:EP63"/>
    <mergeCell ref="EQ63:ES63"/>
    <mergeCell ref="ET63:EV63"/>
    <mergeCell ref="EW63:EY63"/>
    <mergeCell ref="EZ63:FB63"/>
    <mergeCell ref="FC63:FE63"/>
    <mergeCell ref="FF63:FH63"/>
    <mergeCell ref="DG63:DI63"/>
    <mergeCell ref="DJ63:DL63"/>
    <mergeCell ref="DM63:DO63"/>
    <mergeCell ref="DP63:DR63"/>
    <mergeCell ref="DS63:DU63"/>
    <mergeCell ref="DV63:DX63"/>
    <mergeCell ref="DY63:EA63"/>
    <mergeCell ref="EB63:ED63"/>
    <mergeCell ref="EE63:EG63"/>
    <mergeCell ref="CF63:CH63"/>
    <mergeCell ref="CI63:CK63"/>
    <mergeCell ref="CL63:CN63"/>
    <mergeCell ref="CO63:CQ63"/>
    <mergeCell ref="CR63:CT63"/>
    <mergeCell ref="CU63:CW63"/>
    <mergeCell ref="CX63:CZ63"/>
    <mergeCell ref="DA63:DC63"/>
    <mergeCell ref="DD63:DF63"/>
    <mergeCell ref="BE63:BG63"/>
    <mergeCell ref="BH63:BJ63"/>
    <mergeCell ref="BK63:BM63"/>
    <mergeCell ref="BN63:BP63"/>
    <mergeCell ref="BQ63:BS63"/>
    <mergeCell ref="BT63:BV63"/>
    <mergeCell ref="BW63:BY63"/>
    <mergeCell ref="BZ63:CB63"/>
    <mergeCell ref="CC63:CE63"/>
    <mergeCell ref="AD63:AF63"/>
    <mergeCell ref="AG63:AI63"/>
    <mergeCell ref="AJ63:AL63"/>
    <mergeCell ref="AM63:AO63"/>
    <mergeCell ref="AP63:AR63"/>
    <mergeCell ref="AS63:AU63"/>
    <mergeCell ref="AV63:AX63"/>
    <mergeCell ref="AY63:BA63"/>
    <mergeCell ref="BB63:BD63"/>
    <mergeCell ref="B66:C66"/>
    <mergeCell ref="D66:E66"/>
    <mergeCell ref="J63:K63"/>
    <mergeCell ref="L63:N63"/>
    <mergeCell ref="O63:Q63"/>
    <mergeCell ref="R63:T63"/>
    <mergeCell ref="U63:W63"/>
    <mergeCell ref="X63:Z63"/>
    <mergeCell ref="AA63:AC63"/>
    <mergeCell ref="B65:C65"/>
    <mergeCell ref="D65:E65"/>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pageMargins left="0.70866141732283472" right="0.70866141732283472" top="0.74803149606299213" bottom="0.74803149606299213" header="0.31496062992125984" footer="0.31496062992125984"/>
  <pageSetup paperSize="9" scale="59" orientation="portrait" r:id="rId1"/>
  <colBreaks count="1" manualBreakCount="1">
    <brk id="8" max="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topLeftCell="A35" zoomScale="99" zoomScaleNormal="80" zoomScaleSheetLayoutView="310" workbookViewId="0">
      <selection activeCell="E56" sqref="E56"/>
    </sheetView>
  </sheetViews>
  <sheetFormatPr defaultRowHeight="18.75" x14ac:dyDescent="0.15"/>
  <cols>
    <col min="1" max="1" width="10.5" style="152" customWidth="1"/>
    <col min="2" max="2" width="14.375" style="152" customWidth="1"/>
    <col min="3" max="3" width="7.625" style="152" customWidth="1"/>
    <col min="4" max="4" width="16.5" style="152" customWidth="1"/>
    <col min="5" max="5" width="7.5" style="152" customWidth="1"/>
    <col min="6" max="6" width="10.5" style="152" customWidth="1"/>
    <col min="7" max="7" width="11.125" style="152" customWidth="1"/>
    <col min="8" max="8" width="7.75" style="152" customWidth="1"/>
    <col min="9" max="9" width="8.25" style="152" customWidth="1"/>
    <col min="10" max="10" width="8.25" style="152" hidden="1" customWidth="1"/>
    <col min="11" max="15" width="4.25" style="152" customWidth="1"/>
    <col min="16" max="17" width="13.875" style="152" customWidth="1"/>
    <col min="18" max="18" width="11.75" style="152" customWidth="1"/>
    <col min="19" max="19" width="12.75" style="152" customWidth="1"/>
    <col min="20" max="20" width="3.5" style="152" customWidth="1"/>
    <col min="21" max="21" width="11.25" style="153" customWidth="1"/>
  </cols>
  <sheetData>
    <row r="1" spans="1:28" ht="22.15" customHeight="1" x14ac:dyDescent="0.15">
      <c r="A1" s="12"/>
      <c r="B1"/>
      <c r="C1"/>
      <c r="D1"/>
      <c r="E1"/>
      <c r="F1"/>
      <c r="G1"/>
      <c r="H1"/>
      <c r="I1"/>
      <c r="J1"/>
      <c r="K1"/>
      <c r="L1"/>
      <c r="M1"/>
      <c r="N1"/>
      <c r="O1"/>
      <c r="P1"/>
      <c r="Q1"/>
      <c r="R1"/>
      <c r="S1" s="12" t="s">
        <v>1172</v>
      </c>
      <c r="T1"/>
      <c r="U1" s="155"/>
    </row>
    <row r="2" spans="1:28" s="12" customFormat="1" ht="23.45" customHeight="1" x14ac:dyDescent="0.15">
      <c r="A2" s="676" t="s">
        <v>364</v>
      </c>
      <c r="B2" s="676"/>
      <c r="C2" s="676"/>
      <c r="D2" s="676"/>
      <c r="E2" s="676"/>
      <c r="F2" s="676"/>
      <c r="G2" s="676"/>
      <c r="H2" s="676"/>
      <c r="I2" s="676"/>
      <c r="J2" s="676"/>
      <c r="K2" s="676"/>
      <c r="L2" s="676"/>
      <c r="M2" s="676"/>
      <c r="N2" s="676"/>
      <c r="O2" s="676"/>
      <c r="P2" s="676"/>
      <c r="Q2" s="676"/>
      <c r="R2" s="676"/>
      <c r="S2" s="676"/>
      <c r="U2" s="155"/>
    </row>
    <row r="3" spans="1:28" s="12" customFormat="1" ht="23.45" customHeight="1" x14ac:dyDescent="0.15">
      <c r="A3" s="67" t="s">
        <v>365</v>
      </c>
      <c r="C3" s="67"/>
      <c r="U3" s="155"/>
    </row>
    <row r="4" spans="1:28" s="12" customFormat="1" ht="40.5" customHeight="1" x14ac:dyDescent="0.15">
      <c r="A4" s="686" t="s">
        <v>366</v>
      </c>
      <c r="B4" s="686"/>
      <c r="C4" s="686"/>
      <c r="D4" s="686"/>
      <c r="E4" s="686"/>
      <c r="F4" s="686"/>
      <c r="G4" s="686"/>
      <c r="H4" s="686"/>
      <c r="I4" s="686"/>
      <c r="J4" s="686"/>
      <c r="K4" s="686"/>
      <c r="L4" s="686"/>
      <c r="M4" s="686"/>
      <c r="N4" s="686"/>
      <c r="O4" s="686"/>
      <c r="P4" s="686"/>
      <c r="Q4" s="686"/>
      <c r="R4" s="686"/>
      <c r="S4" s="686"/>
      <c r="U4" s="155"/>
    </row>
    <row r="5" spans="1:28" s="12" customFormat="1" ht="23.45" hidden="1" customHeight="1" x14ac:dyDescent="0.15">
      <c r="A5" s="67"/>
      <c r="C5" s="67"/>
      <c r="E5" s="67"/>
      <c r="F5" s="69"/>
      <c r="G5" s="156"/>
      <c r="U5" s="157" t="s">
        <v>606</v>
      </c>
    </row>
    <row r="6" spans="1:28" s="12" customFormat="1" ht="18.600000000000001" hidden="1" customHeight="1" x14ac:dyDescent="0.15">
      <c r="A6" s="67"/>
      <c r="C6" s="716" t="s">
        <v>351</v>
      </c>
      <c r="D6" s="717"/>
      <c r="F6" s="718" t="s">
        <v>432</v>
      </c>
      <c r="G6" s="720" t="str">
        <f>IF(S14="", "",S14)</f>
        <v/>
      </c>
      <c r="U6" s="155"/>
    </row>
    <row r="7" spans="1:28" s="12" customFormat="1" ht="18.600000000000001" hidden="1" customHeight="1" x14ac:dyDescent="0.15">
      <c r="A7" s="67"/>
      <c r="C7" s="716" t="s">
        <v>97</v>
      </c>
      <c r="D7" s="717"/>
      <c r="F7" s="719"/>
      <c r="G7" s="721"/>
      <c r="U7" s="155"/>
    </row>
    <row r="8" spans="1:28" s="12" customFormat="1" ht="18.600000000000001" hidden="1" customHeight="1" x14ac:dyDescent="0.15">
      <c r="A8" s="67"/>
      <c r="C8" s="716" t="s">
        <v>396</v>
      </c>
      <c r="D8" s="717"/>
      <c r="F8" s="718" t="s">
        <v>433</v>
      </c>
      <c r="G8" s="725" t="str">
        <f>IF(S15="", "",S15)</f>
        <v/>
      </c>
      <c r="U8" s="155"/>
    </row>
    <row r="9" spans="1:28" s="12" customFormat="1" ht="18.600000000000001" hidden="1" customHeight="1" x14ac:dyDescent="0.15">
      <c r="A9" s="67"/>
      <c r="C9" s="716" t="s">
        <v>604</v>
      </c>
      <c r="D9" s="717"/>
      <c r="F9" s="719"/>
      <c r="G9" s="726"/>
      <c r="U9" s="155"/>
    </row>
    <row r="10" spans="1:28" s="12" customFormat="1" ht="18.600000000000001" hidden="1" customHeight="1" x14ac:dyDescent="0.15">
      <c r="A10" s="67"/>
      <c r="C10" s="716" t="s">
        <v>411</v>
      </c>
      <c r="D10" s="717"/>
      <c r="U10" s="155"/>
    </row>
    <row r="11" spans="1:28" s="69" customFormat="1" ht="8.4499999999999993" customHeight="1" thickBot="1" x14ac:dyDescent="0.2">
      <c r="A11" s="156"/>
      <c r="C11" s="156"/>
      <c r="U11" s="157"/>
    </row>
    <row r="12" spans="1:28" s="69" customFormat="1" ht="13.5" customHeight="1" x14ac:dyDescent="0.15">
      <c r="A12" s="677" t="s">
        <v>412</v>
      </c>
      <c r="B12" s="678"/>
      <c r="C12" s="678"/>
      <c r="D12" s="678"/>
      <c r="E12" s="678"/>
      <c r="F12" s="678"/>
      <c r="G12" s="678"/>
      <c r="H12" s="678"/>
      <c r="I12" s="678"/>
      <c r="J12" s="678"/>
      <c r="K12" s="678"/>
      <c r="L12" s="678"/>
      <c r="M12" s="678"/>
      <c r="N12" s="678"/>
      <c r="O12" s="678"/>
      <c r="P12" s="678"/>
      <c r="Q12" s="678"/>
      <c r="R12" s="678"/>
      <c r="S12" s="679"/>
      <c r="U12" s="683" t="s">
        <v>354</v>
      </c>
    </row>
    <row r="13" spans="1:28" s="69" customFormat="1" ht="13.5" customHeight="1" thickBot="1" x14ac:dyDescent="0.2">
      <c r="A13" s="680"/>
      <c r="B13" s="681"/>
      <c r="C13" s="681"/>
      <c r="D13" s="681"/>
      <c r="E13" s="681"/>
      <c r="F13" s="681"/>
      <c r="G13" s="681"/>
      <c r="H13" s="681"/>
      <c r="I13" s="681"/>
      <c r="J13" s="681"/>
      <c r="K13" s="681"/>
      <c r="L13" s="681"/>
      <c r="M13" s="681"/>
      <c r="N13" s="681"/>
      <c r="O13" s="681"/>
      <c r="P13" s="681"/>
      <c r="Q13" s="681"/>
      <c r="R13" s="681"/>
      <c r="S13" s="682"/>
      <c r="U13" s="684"/>
    </row>
    <row r="14" spans="1:28" s="69" customFormat="1" ht="39" customHeight="1" x14ac:dyDescent="0.15">
      <c r="A14" s="699" t="s">
        <v>1173</v>
      </c>
      <c r="B14" s="700"/>
      <c r="C14" s="700"/>
      <c r="D14" s="700"/>
      <c r="E14" s="700"/>
      <c r="F14" s="700"/>
      <c r="G14" s="700"/>
      <c r="H14" s="701"/>
      <c r="I14" s="708" t="s">
        <v>1174</v>
      </c>
      <c r="J14" s="541"/>
      <c r="K14" s="699" t="s">
        <v>1175</v>
      </c>
      <c r="L14" s="711"/>
      <c r="M14" s="711"/>
      <c r="N14" s="711"/>
      <c r="O14" s="712"/>
      <c r="P14" s="693" t="s">
        <v>429</v>
      </c>
      <c r="Q14" s="694"/>
      <c r="R14" s="695"/>
      <c r="S14" s="548"/>
      <c r="U14" s="684"/>
    </row>
    <row r="15" spans="1:28" ht="39" customHeight="1" thickBot="1" x14ac:dyDescent="0.2">
      <c r="A15" s="702"/>
      <c r="B15" s="703"/>
      <c r="C15" s="703"/>
      <c r="D15" s="703"/>
      <c r="E15" s="703"/>
      <c r="F15" s="703"/>
      <c r="G15" s="703"/>
      <c r="H15" s="704"/>
      <c r="I15" s="709"/>
      <c r="J15" s="542"/>
      <c r="K15" s="713"/>
      <c r="L15" s="714"/>
      <c r="M15" s="714"/>
      <c r="N15" s="714"/>
      <c r="O15" s="715"/>
      <c r="P15" s="696" t="s">
        <v>430</v>
      </c>
      <c r="Q15" s="697"/>
      <c r="R15" s="698"/>
      <c r="S15" s="549"/>
      <c r="T15" s="69"/>
      <c r="U15" s="684"/>
      <c r="V15" s="69"/>
      <c r="W15" s="69"/>
      <c r="X15" s="69"/>
      <c r="Y15" s="69"/>
      <c r="Z15" s="69"/>
      <c r="AA15" s="69"/>
      <c r="AB15" s="69"/>
    </row>
    <row r="16" spans="1:28" ht="30" customHeight="1" thickBot="1" x14ac:dyDescent="0.2">
      <c r="A16" s="705"/>
      <c r="B16" s="706"/>
      <c r="C16" s="706"/>
      <c r="D16" s="706"/>
      <c r="E16" s="706"/>
      <c r="F16" s="706"/>
      <c r="G16" s="706"/>
      <c r="H16" s="707"/>
      <c r="I16" s="710"/>
      <c r="J16" s="543"/>
      <c r="K16" s="544" t="s">
        <v>595</v>
      </c>
      <c r="L16" s="545"/>
      <c r="M16" s="545"/>
      <c r="N16" s="545"/>
      <c r="O16" s="545"/>
      <c r="P16" s="691" t="s">
        <v>413</v>
      </c>
      <c r="Q16" s="692"/>
      <c r="R16" s="687" t="s">
        <v>414</v>
      </c>
      <c r="S16" s="689" t="s">
        <v>415</v>
      </c>
      <c r="T16" s="69"/>
      <c r="U16" s="685"/>
      <c r="V16" s="69"/>
      <c r="W16" s="69"/>
      <c r="X16" s="69"/>
      <c r="Y16" s="69"/>
      <c r="Z16" s="69"/>
      <c r="AA16" s="69"/>
      <c r="AB16" s="69"/>
    </row>
    <row r="17" spans="1:22" ht="153.75" customHeight="1" x14ac:dyDescent="0.15">
      <c r="A17" s="489" t="s">
        <v>174</v>
      </c>
      <c r="B17" s="490" t="s">
        <v>175</v>
      </c>
      <c r="C17" s="490" t="s">
        <v>176</v>
      </c>
      <c r="D17" s="490" t="s">
        <v>177</v>
      </c>
      <c r="E17" s="490" t="s">
        <v>4</v>
      </c>
      <c r="F17" s="490" t="s">
        <v>178</v>
      </c>
      <c r="G17" s="491" t="s">
        <v>1170</v>
      </c>
      <c r="H17" s="252" t="s">
        <v>353</v>
      </c>
      <c r="I17" s="251" t="s">
        <v>179</v>
      </c>
      <c r="J17" s="251" t="s">
        <v>180</v>
      </c>
      <c r="K17" s="250" t="s">
        <v>351</v>
      </c>
      <c r="L17" s="250" t="s">
        <v>97</v>
      </c>
      <c r="M17" s="250" t="s">
        <v>396</v>
      </c>
      <c r="N17" s="250" t="s">
        <v>604</v>
      </c>
      <c r="O17" s="250" t="s">
        <v>411</v>
      </c>
      <c r="P17" s="253" t="s">
        <v>347</v>
      </c>
      <c r="Q17" s="254" t="s">
        <v>1171</v>
      </c>
      <c r="R17" s="688"/>
      <c r="S17" s="690"/>
      <c r="T17"/>
      <c r="U17" s="492" t="s">
        <v>431</v>
      </c>
    </row>
    <row r="18" spans="1:22" ht="18" customHeight="1" x14ac:dyDescent="0.15">
      <c r="A18" s="285"/>
      <c r="B18" s="286"/>
      <c r="C18" s="286"/>
      <c r="D18" s="286"/>
      <c r="E18" s="287"/>
      <c r="F18" s="288"/>
      <c r="G18" s="289"/>
      <c r="H18" s="546" t="s">
        <v>69</v>
      </c>
      <c r="I18" s="290" t="str">
        <f>IFERROR(VLOOKUP(U18,プルダウンリスト!$D$15:$E$70,2,FALSE),"")</f>
        <v/>
      </c>
      <c r="J18" s="290" t="str">
        <f t="shared" ref="J18:J49" si="0">IFERROR(ROUNDDOWN(F18*I18/1000,0),"")</f>
        <v/>
      </c>
      <c r="K18" s="546"/>
      <c r="L18" s="546"/>
      <c r="M18" s="546"/>
      <c r="N18" s="546"/>
      <c r="O18" s="546"/>
      <c r="P18" s="291"/>
      <c r="Q18" s="287"/>
      <c r="R18" s="286"/>
      <c r="S18" s="547"/>
      <c r="T18"/>
      <c r="U18" s="493" t="str">
        <f>$S$14&amp;E18&amp;G18</f>
        <v/>
      </c>
      <c r="V18" s="158"/>
    </row>
    <row r="19" spans="1:22" ht="18" customHeight="1" x14ac:dyDescent="0.15">
      <c r="A19" s="285"/>
      <c r="B19" s="286"/>
      <c r="C19" s="286"/>
      <c r="D19" s="286"/>
      <c r="E19" s="287"/>
      <c r="F19" s="288"/>
      <c r="G19" s="289"/>
      <c r="H19" s="546"/>
      <c r="I19" s="290" t="str">
        <f>IFERROR(VLOOKUP(U19,プルダウンリスト!$D$15:$E$70,2,FALSE),"")</f>
        <v/>
      </c>
      <c r="J19" s="290" t="str">
        <f t="shared" si="0"/>
        <v/>
      </c>
      <c r="K19" s="546"/>
      <c r="L19" s="546"/>
      <c r="M19" s="546"/>
      <c r="N19" s="546"/>
      <c r="O19" s="546"/>
      <c r="P19" s="291"/>
      <c r="Q19" s="287"/>
      <c r="R19" s="286"/>
      <c r="S19" s="547"/>
      <c r="T19"/>
      <c r="U19" s="493" t="str">
        <f>$S$14&amp;E19&amp;G19</f>
        <v/>
      </c>
    </row>
    <row r="20" spans="1:22" ht="18" customHeight="1" x14ac:dyDescent="0.15">
      <c r="A20" s="285"/>
      <c r="B20" s="286"/>
      <c r="C20" s="286"/>
      <c r="D20" s="286"/>
      <c r="E20" s="287"/>
      <c r="F20" s="288"/>
      <c r="G20" s="289"/>
      <c r="H20" s="546"/>
      <c r="I20" s="290" t="str">
        <f>IFERROR(VLOOKUP(U20,プルダウンリスト!$D$15:$E$70,2,FALSE),"")</f>
        <v/>
      </c>
      <c r="J20" s="290" t="str">
        <f t="shared" si="0"/>
        <v/>
      </c>
      <c r="K20" s="546"/>
      <c r="L20" s="546"/>
      <c r="M20" s="546"/>
      <c r="N20" s="546"/>
      <c r="O20" s="546"/>
      <c r="P20" s="291"/>
      <c r="Q20" s="287"/>
      <c r="R20" s="286"/>
      <c r="S20" s="547"/>
      <c r="T20"/>
      <c r="U20" s="493" t="str">
        <f t="shared" ref="U20:U83" si="1">$S$14&amp;E20&amp;G20</f>
        <v/>
      </c>
    </row>
    <row r="21" spans="1:22" ht="18" customHeight="1" x14ac:dyDescent="0.15">
      <c r="A21" s="285"/>
      <c r="B21" s="286"/>
      <c r="C21" s="286"/>
      <c r="D21" s="286"/>
      <c r="E21" s="287"/>
      <c r="F21" s="288"/>
      <c r="G21" s="289"/>
      <c r="H21" s="546"/>
      <c r="I21" s="290" t="str">
        <f>IFERROR(VLOOKUP(U21,プルダウンリスト!$D$15:$E$70,2,FALSE),"")</f>
        <v/>
      </c>
      <c r="J21" s="290" t="str">
        <f t="shared" si="0"/>
        <v/>
      </c>
      <c r="K21" s="546"/>
      <c r="L21" s="546"/>
      <c r="M21" s="546"/>
      <c r="N21" s="546"/>
      <c r="O21" s="546"/>
      <c r="P21" s="291"/>
      <c r="Q21" s="287"/>
      <c r="R21" s="286"/>
      <c r="S21" s="547"/>
      <c r="T21"/>
      <c r="U21" s="493" t="str">
        <f t="shared" si="1"/>
        <v/>
      </c>
    </row>
    <row r="22" spans="1:22" ht="18" customHeight="1" x14ac:dyDescent="0.15">
      <c r="A22" s="285"/>
      <c r="B22" s="286"/>
      <c r="C22" s="286"/>
      <c r="D22" s="286"/>
      <c r="E22" s="287"/>
      <c r="F22" s="288"/>
      <c r="G22" s="289"/>
      <c r="H22" s="546"/>
      <c r="I22" s="290" t="str">
        <f>IFERROR(VLOOKUP(U22,プルダウンリスト!$D$15:$E$70,2,FALSE),"")</f>
        <v/>
      </c>
      <c r="J22" s="290" t="str">
        <f t="shared" si="0"/>
        <v/>
      </c>
      <c r="K22" s="546"/>
      <c r="L22" s="546"/>
      <c r="M22" s="546"/>
      <c r="N22" s="546"/>
      <c r="O22" s="546"/>
      <c r="P22" s="291"/>
      <c r="Q22" s="287"/>
      <c r="R22" s="286"/>
      <c r="S22" s="547"/>
      <c r="T22"/>
      <c r="U22" s="493" t="str">
        <f t="shared" si="1"/>
        <v/>
      </c>
    </row>
    <row r="23" spans="1:22" ht="18" customHeight="1" x14ac:dyDescent="0.15">
      <c r="A23" s="285"/>
      <c r="B23" s="286"/>
      <c r="C23" s="286"/>
      <c r="D23" s="286"/>
      <c r="E23" s="287"/>
      <c r="F23" s="288"/>
      <c r="G23" s="289"/>
      <c r="H23" s="546"/>
      <c r="I23" s="290" t="str">
        <f>IFERROR(VLOOKUP(U23,プルダウンリスト!$D$15:$E$70,2,FALSE),"")</f>
        <v/>
      </c>
      <c r="J23" s="290" t="str">
        <f t="shared" si="0"/>
        <v/>
      </c>
      <c r="K23" s="546"/>
      <c r="L23" s="546"/>
      <c r="M23" s="546"/>
      <c r="N23" s="546"/>
      <c r="O23" s="546"/>
      <c r="P23" s="291"/>
      <c r="Q23" s="287"/>
      <c r="R23" s="286"/>
      <c r="S23" s="547"/>
      <c r="T23"/>
      <c r="U23" s="493" t="str">
        <f t="shared" si="1"/>
        <v/>
      </c>
    </row>
    <row r="24" spans="1:22" ht="18" customHeight="1" x14ac:dyDescent="0.15">
      <c r="A24" s="285"/>
      <c r="B24" s="286"/>
      <c r="C24" s="286"/>
      <c r="D24" s="286"/>
      <c r="E24" s="287"/>
      <c r="F24" s="288"/>
      <c r="G24" s="289"/>
      <c r="H24" s="546"/>
      <c r="I24" s="290" t="str">
        <f>IFERROR(VLOOKUP(U24,プルダウンリスト!$D$15:$E$70,2,FALSE),"")</f>
        <v/>
      </c>
      <c r="J24" s="290" t="str">
        <f t="shared" si="0"/>
        <v/>
      </c>
      <c r="K24" s="546"/>
      <c r="L24" s="546"/>
      <c r="M24" s="546"/>
      <c r="N24" s="546"/>
      <c r="O24" s="546"/>
      <c r="P24" s="291"/>
      <c r="Q24" s="287"/>
      <c r="R24" s="286"/>
      <c r="S24" s="547"/>
      <c r="T24"/>
      <c r="U24" s="493" t="str">
        <f t="shared" si="1"/>
        <v/>
      </c>
    </row>
    <row r="25" spans="1:22" ht="18" customHeight="1" x14ac:dyDescent="0.15">
      <c r="A25" s="285"/>
      <c r="B25" s="286"/>
      <c r="C25" s="286"/>
      <c r="D25" s="286"/>
      <c r="E25" s="287"/>
      <c r="F25" s="288"/>
      <c r="G25" s="289"/>
      <c r="H25" s="546"/>
      <c r="I25" s="290" t="str">
        <f>IFERROR(VLOOKUP(U25,プルダウンリスト!$D$15:$E$70,2,FALSE),"")</f>
        <v/>
      </c>
      <c r="J25" s="290" t="str">
        <f t="shared" si="0"/>
        <v/>
      </c>
      <c r="K25" s="546"/>
      <c r="L25" s="546"/>
      <c r="M25" s="546"/>
      <c r="N25" s="546"/>
      <c r="O25" s="546"/>
      <c r="P25" s="291"/>
      <c r="Q25" s="287"/>
      <c r="R25" s="286"/>
      <c r="S25" s="547"/>
      <c r="T25"/>
      <c r="U25" s="493" t="str">
        <f t="shared" si="1"/>
        <v/>
      </c>
    </row>
    <row r="26" spans="1:22" ht="18" customHeight="1" x14ac:dyDescent="0.15">
      <c r="A26" s="285"/>
      <c r="B26" s="286"/>
      <c r="C26" s="286"/>
      <c r="D26" s="286"/>
      <c r="E26" s="287"/>
      <c r="F26" s="288"/>
      <c r="G26" s="289"/>
      <c r="H26" s="546"/>
      <c r="I26" s="290" t="str">
        <f>IFERROR(VLOOKUP(U26,プルダウンリスト!$D$15:$E$70,2,FALSE),"")</f>
        <v/>
      </c>
      <c r="J26" s="290" t="str">
        <f t="shared" si="0"/>
        <v/>
      </c>
      <c r="K26" s="546"/>
      <c r="L26" s="546"/>
      <c r="M26" s="546"/>
      <c r="N26" s="546"/>
      <c r="O26" s="546"/>
      <c r="P26" s="291"/>
      <c r="Q26" s="287"/>
      <c r="R26" s="286"/>
      <c r="S26" s="547"/>
      <c r="T26"/>
      <c r="U26" s="493" t="str">
        <f t="shared" si="1"/>
        <v/>
      </c>
    </row>
    <row r="27" spans="1:22" ht="18" customHeight="1" x14ac:dyDescent="0.15">
      <c r="A27" s="285"/>
      <c r="B27" s="286"/>
      <c r="C27" s="286"/>
      <c r="D27" s="286"/>
      <c r="E27" s="287"/>
      <c r="F27" s="288"/>
      <c r="G27" s="289"/>
      <c r="H27" s="546"/>
      <c r="I27" s="290" t="str">
        <f>IFERROR(VLOOKUP(U27,プルダウンリスト!$D$15:$E$70,2,FALSE),"")</f>
        <v/>
      </c>
      <c r="J27" s="290" t="str">
        <f t="shared" si="0"/>
        <v/>
      </c>
      <c r="K27" s="546"/>
      <c r="L27" s="546"/>
      <c r="M27" s="546"/>
      <c r="N27" s="546"/>
      <c r="O27" s="546"/>
      <c r="P27" s="291"/>
      <c r="Q27" s="287"/>
      <c r="R27" s="286"/>
      <c r="S27" s="547"/>
      <c r="T27"/>
      <c r="U27" s="493" t="str">
        <f t="shared" si="1"/>
        <v/>
      </c>
    </row>
    <row r="28" spans="1:22" ht="18" customHeight="1" x14ac:dyDescent="0.15">
      <c r="A28" s="285"/>
      <c r="B28" s="286"/>
      <c r="C28" s="286"/>
      <c r="D28" s="286"/>
      <c r="E28" s="287"/>
      <c r="F28" s="288"/>
      <c r="G28" s="289"/>
      <c r="H28" s="546"/>
      <c r="I28" s="290" t="str">
        <f>IFERROR(VLOOKUP(U28,プルダウンリスト!$D$15:$E$70,2,FALSE),"")</f>
        <v/>
      </c>
      <c r="J28" s="290" t="str">
        <f t="shared" si="0"/>
        <v/>
      </c>
      <c r="K28" s="546"/>
      <c r="L28" s="546"/>
      <c r="M28" s="546"/>
      <c r="N28" s="546"/>
      <c r="O28" s="546"/>
      <c r="P28" s="291"/>
      <c r="Q28" s="287"/>
      <c r="R28" s="286"/>
      <c r="S28" s="547"/>
      <c r="T28"/>
      <c r="U28" s="493" t="str">
        <f t="shared" si="1"/>
        <v/>
      </c>
    </row>
    <row r="29" spans="1:22" ht="18" customHeight="1" x14ac:dyDescent="0.15">
      <c r="A29" s="285"/>
      <c r="B29" s="286"/>
      <c r="C29" s="286"/>
      <c r="D29" s="286"/>
      <c r="E29" s="287"/>
      <c r="F29" s="288"/>
      <c r="G29" s="289"/>
      <c r="H29" s="546"/>
      <c r="I29" s="290" t="str">
        <f>IFERROR(VLOOKUP(U29,プルダウンリスト!$D$15:$E$70,2,FALSE),"")</f>
        <v/>
      </c>
      <c r="J29" s="290" t="str">
        <f t="shared" si="0"/>
        <v/>
      </c>
      <c r="K29" s="546"/>
      <c r="L29" s="546"/>
      <c r="M29" s="546"/>
      <c r="N29" s="546"/>
      <c r="O29" s="546"/>
      <c r="P29" s="291"/>
      <c r="Q29" s="287"/>
      <c r="R29" s="286"/>
      <c r="S29" s="547"/>
      <c r="T29"/>
      <c r="U29" s="493" t="str">
        <f t="shared" si="1"/>
        <v/>
      </c>
    </row>
    <row r="30" spans="1:22" ht="18" customHeight="1" x14ac:dyDescent="0.15">
      <c r="A30" s="285"/>
      <c r="B30" s="286"/>
      <c r="C30" s="286"/>
      <c r="D30" s="286"/>
      <c r="E30" s="287"/>
      <c r="F30" s="288"/>
      <c r="G30" s="289"/>
      <c r="H30" s="546"/>
      <c r="I30" s="290" t="str">
        <f>IFERROR(VLOOKUP(U30,プルダウンリスト!$D$15:$E$70,2,FALSE),"")</f>
        <v/>
      </c>
      <c r="J30" s="290" t="str">
        <f t="shared" si="0"/>
        <v/>
      </c>
      <c r="K30" s="546"/>
      <c r="L30" s="546"/>
      <c r="M30" s="546"/>
      <c r="N30" s="546"/>
      <c r="O30" s="546"/>
      <c r="P30" s="291"/>
      <c r="Q30" s="287"/>
      <c r="R30" s="286"/>
      <c r="S30" s="547"/>
      <c r="T30"/>
      <c r="U30" s="493" t="str">
        <f t="shared" si="1"/>
        <v/>
      </c>
    </row>
    <row r="31" spans="1:22" ht="18" customHeight="1" x14ac:dyDescent="0.15">
      <c r="A31" s="285"/>
      <c r="B31" s="286"/>
      <c r="C31" s="286"/>
      <c r="D31" s="286"/>
      <c r="E31" s="287"/>
      <c r="F31" s="288"/>
      <c r="G31" s="289"/>
      <c r="H31" s="546"/>
      <c r="I31" s="290" t="str">
        <f>IFERROR(VLOOKUP(U31,プルダウンリスト!$D$15:$E$70,2,FALSE),"")</f>
        <v/>
      </c>
      <c r="J31" s="290" t="str">
        <f t="shared" si="0"/>
        <v/>
      </c>
      <c r="K31" s="546"/>
      <c r="L31" s="546"/>
      <c r="M31" s="546"/>
      <c r="N31" s="546"/>
      <c r="O31" s="546"/>
      <c r="P31" s="291"/>
      <c r="Q31" s="287"/>
      <c r="R31" s="286"/>
      <c r="S31" s="547"/>
      <c r="T31"/>
      <c r="U31" s="493" t="str">
        <f t="shared" si="1"/>
        <v/>
      </c>
    </row>
    <row r="32" spans="1:22" ht="18" customHeight="1" x14ac:dyDescent="0.15">
      <c r="A32" s="285"/>
      <c r="B32" s="286"/>
      <c r="C32" s="286"/>
      <c r="D32" s="286"/>
      <c r="E32" s="287"/>
      <c r="F32" s="288"/>
      <c r="G32" s="289"/>
      <c r="H32" s="546"/>
      <c r="I32" s="290" t="str">
        <f>IFERROR(VLOOKUP(U32,プルダウンリスト!$D$15:$E$70,2,FALSE),"")</f>
        <v/>
      </c>
      <c r="J32" s="290" t="str">
        <f t="shared" si="0"/>
        <v/>
      </c>
      <c r="K32" s="546"/>
      <c r="L32" s="546"/>
      <c r="M32" s="546"/>
      <c r="N32" s="546"/>
      <c r="O32" s="546"/>
      <c r="P32" s="291"/>
      <c r="Q32" s="287"/>
      <c r="R32" s="286"/>
      <c r="S32" s="547"/>
      <c r="T32"/>
      <c r="U32" s="493" t="str">
        <f t="shared" si="1"/>
        <v/>
      </c>
    </row>
    <row r="33" spans="1:21" ht="18" customHeight="1" x14ac:dyDescent="0.15">
      <c r="A33" s="285"/>
      <c r="B33" s="286"/>
      <c r="C33" s="286"/>
      <c r="D33" s="286"/>
      <c r="E33" s="287"/>
      <c r="F33" s="288"/>
      <c r="G33" s="289"/>
      <c r="H33" s="546"/>
      <c r="I33" s="290" t="str">
        <f>IFERROR(VLOOKUP(U33,プルダウンリスト!$D$15:$E$70,2,FALSE),"")</f>
        <v/>
      </c>
      <c r="J33" s="290" t="str">
        <f t="shared" si="0"/>
        <v/>
      </c>
      <c r="K33" s="546"/>
      <c r="L33" s="546"/>
      <c r="M33" s="546"/>
      <c r="N33" s="546"/>
      <c r="O33" s="546"/>
      <c r="P33" s="291"/>
      <c r="Q33" s="287"/>
      <c r="R33" s="286"/>
      <c r="S33" s="547"/>
      <c r="T33"/>
      <c r="U33" s="493" t="str">
        <f t="shared" si="1"/>
        <v/>
      </c>
    </row>
    <row r="34" spans="1:21" ht="18" customHeight="1" x14ac:dyDescent="0.15">
      <c r="A34" s="285"/>
      <c r="B34" s="286"/>
      <c r="C34" s="286"/>
      <c r="D34" s="286"/>
      <c r="E34" s="287"/>
      <c r="F34" s="288"/>
      <c r="G34" s="289"/>
      <c r="H34" s="546"/>
      <c r="I34" s="290" t="str">
        <f>IFERROR(VLOOKUP(U34,プルダウンリスト!$D$15:$E$70,2,FALSE),"")</f>
        <v/>
      </c>
      <c r="J34" s="290" t="str">
        <f t="shared" si="0"/>
        <v/>
      </c>
      <c r="K34" s="546"/>
      <c r="L34" s="546"/>
      <c r="M34" s="546"/>
      <c r="N34" s="546"/>
      <c r="O34" s="546"/>
      <c r="P34" s="291"/>
      <c r="Q34" s="287"/>
      <c r="R34" s="286"/>
      <c r="S34" s="547"/>
      <c r="T34"/>
      <c r="U34" s="493" t="str">
        <f t="shared" si="1"/>
        <v/>
      </c>
    </row>
    <row r="35" spans="1:21" ht="18" customHeight="1" x14ac:dyDescent="0.15">
      <c r="A35" s="285"/>
      <c r="B35" s="286"/>
      <c r="C35" s="286"/>
      <c r="D35" s="286"/>
      <c r="E35" s="287"/>
      <c r="F35" s="288"/>
      <c r="G35" s="289"/>
      <c r="H35" s="546"/>
      <c r="I35" s="290" t="str">
        <f>IFERROR(VLOOKUP(U35,プルダウンリスト!$D$15:$E$70,2,FALSE),"")</f>
        <v/>
      </c>
      <c r="J35" s="290" t="str">
        <f t="shared" si="0"/>
        <v/>
      </c>
      <c r="K35" s="546"/>
      <c r="L35" s="546"/>
      <c r="M35" s="546"/>
      <c r="N35" s="546"/>
      <c r="O35" s="546"/>
      <c r="P35" s="291"/>
      <c r="Q35" s="287"/>
      <c r="R35" s="286"/>
      <c r="S35" s="547"/>
      <c r="T35"/>
      <c r="U35" s="493" t="str">
        <f t="shared" si="1"/>
        <v/>
      </c>
    </row>
    <row r="36" spans="1:21" ht="18" customHeight="1" x14ac:dyDescent="0.15">
      <c r="A36" s="285"/>
      <c r="B36" s="286"/>
      <c r="C36" s="286"/>
      <c r="D36" s="286"/>
      <c r="E36" s="287"/>
      <c r="F36" s="288"/>
      <c r="G36" s="289"/>
      <c r="H36" s="546"/>
      <c r="I36" s="290" t="str">
        <f>IFERROR(VLOOKUP(U36,プルダウンリスト!$D$15:$E$70,2,FALSE),"")</f>
        <v/>
      </c>
      <c r="J36" s="290" t="str">
        <f t="shared" si="0"/>
        <v/>
      </c>
      <c r="K36" s="546"/>
      <c r="L36" s="546"/>
      <c r="M36" s="546"/>
      <c r="N36" s="546"/>
      <c r="O36" s="546"/>
      <c r="P36" s="291"/>
      <c r="Q36" s="287"/>
      <c r="R36" s="286"/>
      <c r="S36" s="547"/>
      <c r="T36"/>
      <c r="U36" s="493" t="str">
        <f t="shared" si="1"/>
        <v/>
      </c>
    </row>
    <row r="37" spans="1:21" ht="18" customHeight="1" x14ac:dyDescent="0.15">
      <c r="A37" s="285"/>
      <c r="B37" s="286"/>
      <c r="C37" s="286"/>
      <c r="D37" s="286"/>
      <c r="E37" s="287"/>
      <c r="F37" s="288"/>
      <c r="G37" s="289"/>
      <c r="H37" s="546"/>
      <c r="I37" s="290" t="str">
        <f>IFERROR(VLOOKUP(U37,プルダウンリスト!$D$15:$E$70,2,FALSE),"")</f>
        <v/>
      </c>
      <c r="J37" s="290" t="str">
        <f t="shared" si="0"/>
        <v/>
      </c>
      <c r="K37" s="546"/>
      <c r="L37" s="546"/>
      <c r="M37" s="546"/>
      <c r="N37" s="546"/>
      <c r="O37" s="546"/>
      <c r="P37" s="291"/>
      <c r="Q37" s="287"/>
      <c r="R37" s="286"/>
      <c r="S37" s="547"/>
      <c r="T37"/>
      <c r="U37" s="493" t="str">
        <f t="shared" si="1"/>
        <v/>
      </c>
    </row>
    <row r="38" spans="1:21" ht="18" customHeight="1" x14ac:dyDescent="0.15">
      <c r="A38" s="285"/>
      <c r="B38" s="286"/>
      <c r="C38" s="286"/>
      <c r="D38" s="286"/>
      <c r="E38" s="287"/>
      <c r="F38" s="288"/>
      <c r="G38" s="289"/>
      <c r="H38" s="546"/>
      <c r="I38" s="290" t="str">
        <f>IFERROR(VLOOKUP(U38,プルダウンリスト!$D$15:$E$70,2,FALSE),"")</f>
        <v/>
      </c>
      <c r="J38" s="290" t="str">
        <f t="shared" si="0"/>
        <v/>
      </c>
      <c r="K38" s="546"/>
      <c r="L38" s="546"/>
      <c r="M38" s="546"/>
      <c r="N38" s="546"/>
      <c r="O38" s="546"/>
      <c r="P38" s="291"/>
      <c r="Q38" s="287"/>
      <c r="R38" s="286"/>
      <c r="S38" s="547"/>
      <c r="T38"/>
      <c r="U38" s="493" t="str">
        <f t="shared" si="1"/>
        <v/>
      </c>
    </row>
    <row r="39" spans="1:21" ht="18" customHeight="1" x14ac:dyDescent="0.15">
      <c r="A39" s="285"/>
      <c r="B39" s="286"/>
      <c r="C39" s="286"/>
      <c r="D39" s="286"/>
      <c r="E39" s="287"/>
      <c r="F39" s="288"/>
      <c r="G39" s="289"/>
      <c r="H39" s="546"/>
      <c r="I39" s="290" t="str">
        <f>IFERROR(VLOOKUP(U39,プルダウンリスト!$D$15:$E$70,2,FALSE),"")</f>
        <v/>
      </c>
      <c r="J39" s="290" t="str">
        <f t="shared" si="0"/>
        <v/>
      </c>
      <c r="K39" s="546"/>
      <c r="L39" s="546"/>
      <c r="M39" s="546"/>
      <c r="N39" s="546"/>
      <c r="O39" s="546"/>
      <c r="P39" s="291"/>
      <c r="Q39" s="287"/>
      <c r="R39" s="286"/>
      <c r="S39" s="547"/>
      <c r="T39"/>
      <c r="U39" s="493" t="str">
        <f t="shared" si="1"/>
        <v/>
      </c>
    </row>
    <row r="40" spans="1:21" ht="18" customHeight="1" x14ac:dyDescent="0.15">
      <c r="A40" s="285"/>
      <c r="B40" s="286"/>
      <c r="C40" s="286"/>
      <c r="D40" s="286"/>
      <c r="E40" s="287"/>
      <c r="F40" s="288"/>
      <c r="G40" s="289"/>
      <c r="H40" s="546"/>
      <c r="I40" s="290" t="str">
        <f>IFERROR(VLOOKUP(U40,プルダウンリスト!$D$15:$E$70,2,FALSE),"")</f>
        <v/>
      </c>
      <c r="J40" s="290" t="str">
        <f t="shared" si="0"/>
        <v/>
      </c>
      <c r="K40" s="546"/>
      <c r="L40" s="546"/>
      <c r="M40" s="546"/>
      <c r="N40" s="546"/>
      <c r="O40" s="546"/>
      <c r="P40" s="291"/>
      <c r="Q40" s="287"/>
      <c r="R40" s="286"/>
      <c r="S40" s="547"/>
      <c r="T40"/>
      <c r="U40" s="493" t="str">
        <f t="shared" si="1"/>
        <v/>
      </c>
    </row>
    <row r="41" spans="1:21" ht="18" customHeight="1" x14ac:dyDescent="0.15">
      <c r="A41" s="285"/>
      <c r="B41" s="286"/>
      <c r="C41" s="286"/>
      <c r="D41" s="286"/>
      <c r="E41" s="287"/>
      <c r="F41" s="288"/>
      <c r="G41" s="289"/>
      <c r="H41" s="546"/>
      <c r="I41" s="290" t="str">
        <f>IFERROR(VLOOKUP(U41,プルダウンリスト!$D$15:$E$70,2,FALSE),"")</f>
        <v/>
      </c>
      <c r="J41" s="290" t="str">
        <f t="shared" si="0"/>
        <v/>
      </c>
      <c r="K41" s="546"/>
      <c r="L41" s="546"/>
      <c r="M41" s="546"/>
      <c r="N41" s="546"/>
      <c r="O41" s="546"/>
      <c r="P41" s="291"/>
      <c r="Q41" s="287"/>
      <c r="R41" s="286"/>
      <c r="S41" s="547"/>
      <c r="T41"/>
      <c r="U41" s="493" t="str">
        <f t="shared" si="1"/>
        <v/>
      </c>
    </row>
    <row r="42" spans="1:21" ht="18" customHeight="1" x14ac:dyDescent="0.15">
      <c r="A42" s="285"/>
      <c r="B42" s="286"/>
      <c r="C42" s="286"/>
      <c r="D42" s="286"/>
      <c r="E42" s="287"/>
      <c r="F42" s="288"/>
      <c r="G42" s="289"/>
      <c r="H42" s="546"/>
      <c r="I42" s="290" t="str">
        <f>IFERROR(VLOOKUP(U42,プルダウンリスト!$D$15:$E$70,2,FALSE),"")</f>
        <v/>
      </c>
      <c r="J42" s="290" t="str">
        <f t="shared" si="0"/>
        <v/>
      </c>
      <c r="K42" s="546"/>
      <c r="L42" s="546"/>
      <c r="M42" s="546"/>
      <c r="N42" s="546"/>
      <c r="O42" s="546"/>
      <c r="P42" s="291"/>
      <c r="Q42" s="287"/>
      <c r="R42" s="286"/>
      <c r="S42" s="547"/>
      <c r="T42"/>
      <c r="U42" s="493" t="str">
        <f t="shared" si="1"/>
        <v/>
      </c>
    </row>
    <row r="43" spans="1:21" ht="18" customHeight="1" x14ac:dyDescent="0.15">
      <c r="A43" s="285"/>
      <c r="B43" s="286"/>
      <c r="C43" s="286"/>
      <c r="D43" s="286"/>
      <c r="E43" s="287"/>
      <c r="F43" s="288"/>
      <c r="G43" s="289"/>
      <c r="H43" s="546"/>
      <c r="I43" s="290" t="str">
        <f>IFERROR(VLOOKUP(U43,プルダウンリスト!$D$15:$E$70,2,FALSE),"")</f>
        <v/>
      </c>
      <c r="J43" s="290" t="str">
        <f t="shared" si="0"/>
        <v/>
      </c>
      <c r="K43" s="546"/>
      <c r="L43" s="546"/>
      <c r="M43" s="546"/>
      <c r="N43" s="546"/>
      <c r="O43" s="546"/>
      <c r="P43" s="291"/>
      <c r="Q43" s="287"/>
      <c r="R43" s="286"/>
      <c r="S43" s="547"/>
      <c r="T43"/>
      <c r="U43" s="493" t="str">
        <f t="shared" si="1"/>
        <v/>
      </c>
    </row>
    <row r="44" spans="1:21" ht="18" customHeight="1" x14ac:dyDescent="0.15">
      <c r="A44" s="285"/>
      <c r="B44" s="286"/>
      <c r="C44" s="286"/>
      <c r="D44" s="286"/>
      <c r="E44" s="287"/>
      <c r="F44" s="288"/>
      <c r="G44" s="289"/>
      <c r="H44" s="546"/>
      <c r="I44" s="290" t="str">
        <f>IFERROR(VLOOKUP(U44,プルダウンリスト!$D$15:$E$70,2,FALSE),"")</f>
        <v/>
      </c>
      <c r="J44" s="290" t="str">
        <f t="shared" si="0"/>
        <v/>
      </c>
      <c r="K44" s="546"/>
      <c r="L44" s="546"/>
      <c r="M44" s="546"/>
      <c r="N44" s="546"/>
      <c r="O44" s="546"/>
      <c r="P44" s="291"/>
      <c r="Q44" s="287"/>
      <c r="R44" s="286"/>
      <c r="S44" s="547"/>
      <c r="T44"/>
      <c r="U44" s="493" t="str">
        <f t="shared" si="1"/>
        <v/>
      </c>
    </row>
    <row r="45" spans="1:21" ht="18" customHeight="1" x14ac:dyDescent="0.15">
      <c r="A45" s="285"/>
      <c r="B45" s="286"/>
      <c r="C45" s="286"/>
      <c r="D45" s="286"/>
      <c r="E45" s="287"/>
      <c r="F45" s="288"/>
      <c r="G45" s="289"/>
      <c r="H45" s="546"/>
      <c r="I45" s="290" t="str">
        <f>IFERROR(VLOOKUP(U45,プルダウンリスト!$D$15:$E$70,2,FALSE),"")</f>
        <v/>
      </c>
      <c r="J45" s="290" t="str">
        <f t="shared" si="0"/>
        <v/>
      </c>
      <c r="K45" s="546"/>
      <c r="L45" s="546"/>
      <c r="M45" s="546"/>
      <c r="N45" s="546"/>
      <c r="O45" s="546"/>
      <c r="P45" s="291"/>
      <c r="Q45" s="287"/>
      <c r="R45" s="286"/>
      <c r="S45" s="547"/>
      <c r="T45"/>
      <c r="U45" s="493" t="str">
        <f t="shared" si="1"/>
        <v/>
      </c>
    </row>
    <row r="46" spans="1:21" ht="18" customHeight="1" x14ac:dyDescent="0.15">
      <c r="A46" s="285"/>
      <c r="B46" s="286"/>
      <c r="C46" s="286"/>
      <c r="D46" s="286"/>
      <c r="E46" s="287"/>
      <c r="F46" s="288"/>
      <c r="G46" s="289"/>
      <c r="H46" s="546"/>
      <c r="I46" s="290" t="str">
        <f>IFERROR(VLOOKUP(U46,プルダウンリスト!$D$15:$E$70,2,FALSE),"")</f>
        <v/>
      </c>
      <c r="J46" s="290" t="str">
        <f t="shared" si="0"/>
        <v/>
      </c>
      <c r="K46" s="546"/>
      <c r="L46" s="546"/>
      <c r="M46" s="546"/>
      <c r="N46" s="546"/>
      <c r="O46" s="546"/>
      <c r="P46" s="291"/>
      <c r="Q46" s="287"/>
      <c r="R46" s="286"/>
      <c r="S46" s="547"/>
      <c r="T46"/>
      <c r="U46" s="493" t="str">
        <f t="shared" si="1"/>
        <v/>
      </c>
    </row>
    <row r="47" spans="1:21" ht="18" customHeight="1" x14ac:dyDescent="0.15">
      <c r="A47" s="285"/>
      <c r="B47" s="286"/>
      <c r="C47" s="286"/>
      <c r="D47" s="286"/>
      <c r="E47" s="287"/>
      <c r="F47" s="288"/>
      <c r="G47" s="289"/>
      <c r="H47" s="546"/>
      <c r="I47" s="290" t="str">
        <f>IFERROR(VLOOKUP(U47,プルダウンリスト!$D$15:$E$70,2,FALSE),"")</f>
        <v/>
      </c>
      <c r="J47" s="290" t="str">
        <f t="shared" si="0"/>
        <v/>
      </c>
      <c r="K47" s="546"/>
      <c r="L47" s="546"/>
      <c r="M47" s="546"/>
      <c r="N47" s="546"/>
      <c r="O47" s="546"/>
      <c r="P47" s="291"/>
      <c r="Q47" s="287"/>
      <c r="R47" s="286"/>
      <c r="S47" s="547"/>
      <c r="T47"/>
      <c r="U47" s="493" t="str">
        <f t="shared" si="1"/>
        <v/>
      </c>
    </row>
    <row r="48" spans="1:21" ht="18" customHeight="1" x14ac:dyDescent="0.15">
      <c r="A48" s="285"/>
      <c r="B48" s="286"/>
      <c r="C48" s="286"/>
      <c r="D48" s="286"/>
      <c r="E48" s="287"/>
      <c r="F48" s="288"/>
      <c r="G48" s="289"/>
      <c r="H48" s="546"/>
      <c r="I48" s="290" t="str">
        <f>IFERROR(VLOOKUP(U48,プルダウンリスト!$D$15:$E$70,2,FALSE),"")</f>
        <v/>
      </c>
      <c r="J48" s="290" t="str">
        <f t="shared" si="0"/>
        <v/>
      </c>
      <c r="K48" s="546"/>
      <c r="L48" s="546"/>
      <c r="M48" s="546"/>
      <c r="N48" s="546"/>
      <c r="O48" s="546"/>
      <c r="P48" s="291"/>
      <c r="Q48" s="287"/>
      <c r="R48" s="286"/>
      <c r="S48" s="547"/>
      <c r="T48"/>
      <c r="U48" s="493" t="str">
        <f t="shared" si="1"/>
        <v/>
      </c>
    </row>
    <row r="49" spans="1:21" ht="18" customHeight="1" x14ac:dyDescent="0.15">
      <c r="A49" s="285"/>
      <c r="B49" s="286"/>
      <c r="C49" s="286"/>
      <c r="D49" s="286"/>
      <c r="E49" s="287"/>
      <c r="F49" s="288"/>
      <c r="G49" s="289"/>
      <c r="H49" s="546"/>
      <c r="I49" s="290" t="str">
        <f>IFERROR(VLOOKUP(U49,プルダウンリスト!$D$15:$E$70,2,FALSE),"")</f>
        <v/>
      </c>
      <c r="J49" s="290" t="str">
        <f t="shared" si="0"/>
        <v/>
      </c>
      <c r="K49" s="546"/>
      <c r="L49" s="546"/>
      <c r="M49" s="546"/>
      <c r="N49" s="546"/>
      <c r="O49" s="546"/>
      <c r="P49" s="291"/>
      <c r="Q49" s="287"/>
      <c r="R49" s="286"/>
      <c r="S49" s="547"/>
      <c r="T49"/>
      <c r="U49" s="493" t="str">
        <f t="shared" si="1"/>
        <v/>
      </c>
    </row>
    <row r="50" spans="1:21" ht="18" customHeight="1" x14ac:dyDescent="0.15">
      <c r="A50" s="285"/>
      <c r="B50" s="286"/>
      <c r="C50" s="286"/>
      <c r="D50" s="286"/>
      <c r="E50" s="287"/>
      <c r="F50" s="288"/>
      <c r="G50" s="289"/>
      <c r="H50" s="546"/>
      <c r="I50" s="290" t="str">
        <f>IFERROR(VLOOKUP(U50,プルダウンリスト!$D$15:$E$70,2,FALSE),"")</f>
        <v/>
      </c>
      <c r="J50" s="290" t="str">
        <f t="shared" ref="J50:J81" si="2">IFERROR(ROUNDDOWN(F50*I50/1000,0),"")</f>
        <v/>
      </c>
      <c r="K50" s="546"/>
      <c r="L50" s="546"/>
      <c r="M50" s="546"/>
      <c r="N50" s="546"/>
      <c r="O50" s="546"/>
      <c r="P50" s="291"/>
      <c r="Q50" s="287"/>
      <c r="R50" s="286"/>
      <c r="S50" s="547"/>
      <c r="T50"/>
      <c r="U50" s="493" t="str">
        <f t="shared" si="1"/>
        <v/>
      </c>
    </row>
    <row r="51" spans="1:21" ht="18" customHeight="1" x14ac:dyDescent="0.15">
      <c r="A51" s="285"/>
      <c r="B51" s="286"/>
      <c r="C51" s="286"/>
      <c r="D51" s="286"/>
      <c r="E51" s="287"/>
      <c r="F51" s="288"/>
      <c r="G51" s="289"/>
      <c r="H51" s="546"/>
      <c r="I51" s="290" t="str">
        <f>IFERROR(VLOOKUP(U51,プルダウンリスト!$D$15:$E$70,2,FALSE),"")</f>
        <v/>
      </c>
      <c r="J51" s="290" t="str">
        <f t="shared" si="2"/>
        <v/>
      </c>
      <c r="K51" s="546"/>
      <c r="L51" s="546"/>
      <c r="M51" s="546"/>
      <c r="N51" s="546"/>
      <c r="O51" s="546"/>
      <c r="P51" s="291"/>
      <c r="Q51" s="287"/>
      <c r="R51" s="286"/>
      <c r="S51" s="547"/>
      <c r="T51"/>
      <c r="U51" s="493" t="str">
        <f t="shared" si="1"/>
        <v/>
      </c>
    </row>
    <row r="52" spans="1:21" ht="18" customHeight="1" x14ac:dyDescent="0.15">
      <c r="A52" s="285"/>
      <c r="B52" s="286"/>
      <c r="C52" s="286"/>
      <c r="D52" s="286"/>
      <c r="E52" s="287"/>
      <c r="F52" s="288"/>
      <c r="G52" s="289"/>
      <c r="H52" s="546"/>
      <c r="I52" s="290" t="str">
        <f>IFERROR(VLOOKUP(U52,プルダウンリスト!$D$15:$E$70,2,FALSE),"")</f>
        <v/>
      </c>
      <c r="J52" s="290" t="str">
        <f t="shared" si="2"/>
        <v/>
      </c>
      <c r="K52" s="546"/>
      <c r="L52" s="546"/>
      <c r="M52" s="546"/>
      <c r="N52" s="546"/>
      <c r="O52" s="546"/>
      <c r="P52" s="291"/>
      <c r="Q52" s="287"/>
      <c r="R52" s="286"/>
      <c r="S52" s="547"/>
      <c r="T52"/>
      <c r="U52" s="493" t="str">
        <f t="shared" si="1"/>
        <v/>
      </c>
    </row>
    <row r="53" spans="1:21" ht="18" customHeight="1" x14ac:dyDescent="0.15">
      <c r="A53" s="285"/>
      <c r="B53" s="286"/>
      <c r="C53" s="286"/>
      <c r="D53" s="286"/>
      <c r="E53" s="287"/>
      <c r="F53" s="288"/>
      <c r="G53" s="289"/>
      <c r="H53" s="546"/>
      <c r="I53" s="290" t="str">
        <f>IFERROR(VLOOKUP(U53,プルダウンリスト!$D$15:$E$70,2,FALSE),"")</f>
        <v/>
      </c>
      <c r="J53" s="290" t="str">
        <f t="shared" si="2"/>
        <v/>
      </c>
      <c r="K53" s="546"/>
      <c r="L53" s="546"/>
      <c r="M53" s="546"/>
      <c r="N53" s="546"/>
      <c r="O53" s="546"/>
      <c r="P53" s="291"/>
      <c r="Q53" s="287"/>
      <c r="R53" s="286"/>
      <c r="S53" s="547"/>
      <c r="T53"/>
      <c r="U53" s="493" t="str">
        <f t="shared" si="1"/>
        <v/>
      </c>
    </row>
    <row r="54" spans="1:21" ht="18" customHeight="1" x14ac:dyDescent="0.15">
      <c r="A54" s="285"/>
      <c r="B54" s="286"/>
      <c r="C54" s="286"/>
      <c r="D54" s="286"/>
      <c r="E54" s="287"/>
      <c r="F54" s="288"/>
      <c r="G54" s="289"/>
      <c r="H54" s="546"/>
      <c r="I54" s="290" t="str">
        <f>IFERROR(VLOOKUP(U54,プルダウンリスト!$D$15:$E$70,2,FALSE),"")</f>
        <v/>
      </c>
      <c r="J54" s="290" t="str">
        <f t="shared" si="2"/>
        <v/>
      </c>
      <c r="K54" s="546"/>
      <c r="L54" s="546"/>
      <c r="M54" s="546"/>
      <c r="N54" s="546"/>
      <c r="O54" s="546"/>
      <c r="P54" s="291"/>
      <c r="Q54" s="287"/>
      <c r="R54" s="286"/>
      <c r="S54" s="547"/>
      <c r="T54"/>
      <c r="U54" s="493" t="str">
        <f t="shared" si="1"/>
        <v/>
      </c>
    </row>
    <row r="55" spans="1:21" ht="18" customHeight="1" x14ac:dyDescent="0.15">
      <c r="A55" s="285"/>
      <c r="B55" s="286"/>
      <c r="C55" s="286"/>
      <c r="D55" s="286"/>
      <c r="E55" s="287"/>
      <c r="F55" s="288"/>
      <c r="G55" s="289"/>
      <c r="H55" s="546"/>
      <c r="I55" s="290" t="str">
        <f>IFERROR(VLOOKUP(U55,プルダウンリスト!$D$15:$E$70,2,FALSE),"")</f>
        <v/>
      </c>
      <c r="J55" s="290" t="str">
        <f t="shared" si="2"/>
        <v/>
      </c>
      <c r="K55" s="546"/>
      <c r="L55" s="546"/>
      <c r="M55" s="546"/>
      <c r="N55" s="546"/>
      <c r="O55" s="546"/>
      <c r="P55" s="291"/>
      <c r="Q55" s="287"/>
      <c r="R55" s="286"/>
      <c r="S55" s="547"/>
      <c r="T55"/>
      <c r="U55" s="493" t="str">
        <f t="shared" si="1"/>
        <v/>
      </c>
    </row>
    <row r="56" spans="1:21" ht="18" customHeight="1" x14ac:dyDescent="0.15">
      <c r="A56" s="285"/>
      <c r="B56" s="286"/>
      <c r="C56" s="286"/>
      <c r="D56" s="286"/>
      <c r="E56" s="287"/>
      <c r="F56" s="288"/>
      <c r="G56" s="289"/>
      <c r="H56" s="546"/>
      <c r="I56" s="290" t="str">
        <f>IFERROR(VLOOKUP(U56,プルダウンリスト!$D$15:$E$70,2,FALSE),"")</f>
        <v/>
      </c>
      <c r="J56" s="290" t="str">
        <f t="shared" si="2"/>
        <v/>
      </c>
      <c r="K56" s="546"/>
      <c r="L56" s="546"/>
      <c r="M56" s="546"/>
      <c r="N56" s="546"/>
      <c r="O56" s="546"/>
      <c r="P56" s="291"/>
      <c r="Q56" s="287"/>
      <c r="R56" s="286"/>
      <c r="S56" s="547"/>
      <c r="T56"/>
      <c r="U56" s="493" t="str">
        <f t="shared" si="1"/>
        <v/>
      </c>
    </row>
    <row r="57" spans="1:21" ht="18" customHeight="1" x14ac:dyDescent="0.15">
      <c r="A57" s="285"/>
      <c r="B57" s="286"/>
      <c r="C57" s="286"/>
      <c r="D57" s="286"/>
      <c r="E57" s="287"/>
      <c r="F57" s="288"/>
      <c r="G57" s="289"/>
      <c r="H57" s="546"/>
      <c r="I57" s="290" t="str">
        <f>IFERROR(VLOOKUP(U57,プルダウンリスト!$D$15:$E$70,2,FALSE),"")</f>
        <v/>
      </c>
      <c r="J57" s="290" t="str">
        <f t="shared" si="2"/>
        <v/>
      </c>
      <c r="K57" s="546"/>
      <c r="L57" s="546"/>
      <c r="M57" s="546"/>
      <c r="N57" s="546"/>
      <c r="O57" s="546"/>
      <c r="P57" s="291"/>
      <c r="Q57" s="287"/>
      <c r="R57" s="286"/>
      <c r="S57" s="547"/>
      <c r="T57"/>
      <c r="U57" s="493" t="str">
        <f t="shared" si="1"/>
        <v/>
      </c>
    </row>
    <row r="58" spans="1:21" ht="18" customHeight="1" x14ac:dyDescent="0.15">
      <c r="A58" s="285"/>
      <c r="B58" s="286"/>
      <c r="C58" s="286"/>
      <c r="D58" s="286"/>
      <c r="E58" s="287"/>
      <c r="F58" s="288"/>
      <c r="G58" s="289"/>
      <c r="H58" s="546"/>
      <c r="I58" s="290" t="str">
        <f>IFERROR(VLOOKUP(U58,プルダウンリスト!$D$15:$E$70,2,FALSE),"")</f>
        <v/>
      </c>
      <c r="J58" s="290" t="str">
        <f t="shared" si="2"/>
        <v/>
      </c>
      <c r="K58" s="546"/>
      <c r="L58" s="546"/>
      <c r="M58" s="546"/>
      <c r="N58" s="546"/>
      <c r="O58" s="546"/>
      <c r="P58" s="291"/>
      <c r="Q58" s="287"/>
      <c r="R58" s="286"/>
      <c r="S58" s="547"/>
      <c r="T58"/>
      <c r="U58" s="493" t="str">
        <f t="shared" si="1"/>
        <v/>
      </c>
    </row>
    <row r="59" spans="1:21" ht="18" customHeight="1" x14ac:dyDescent="0.15">
      <c r="A59" s="285"/>
      <c r="B59" s="286"/>
      <c r="C59" s="286"/>
      <c r="D59" s="286"/>
      <c r="E59" s="287"/>
      <c r="F59" s="288"/>
      <c r="G59" s="289"/>
      <c r="H59" s="546"/>
      <c r="I59" s="290" t="str">
        <f>IFERROR(VLOOKUP(U59,プルダウンリスト!$D$15:$E$70,2,FALSE),"")</f>
        <v/>
      </c>
      <c r="J59" s="290" t="str">
        <f t="shared" si="2"/>
        <v/>
      </c>
      <c r="K59" s="546"/>
      <c r="L59" s="546"/>
      <c r="M59" s="546"/>
      <c r="N59" s="546"/>
      <c r="O59" s="546"/>
      <c r="P59" s="291"/>
      <c r="Q59" s="287"/>
      <c r="R59" s="286"/>
      <c r="S59" s="547"/>
      <c r="T59"/>
      <c r="U59" s="493" t="str">
        <f t="shared" si="1"/>
        <v/>
      </c>
    </row>
    <row r="60" spans="1:21" ht="18" customHeight="1" x14ac:dyDescent="0.15">
      <c r="A60" s="285"/>
      <c r="B60" s="286"/>
      <c r="C60" s="286"/>
      <c r="D60" s="286"/>
      <c r="E60" s="287"/>
      <c r="F60" s="288"/>
      <c r="G60" s="289"/>
      <c r="H60" s="546"/>
      <c r="I60" s="290" t="str">
        <f>IFERROR(VLOOKUP(U60,プルダウンリスト!$D$15:$E$70,2,FALSE),"")</f>
        <v/>
      </c>
      <c r="J60" s="290" t="str">
        <f t="shared" si="2"/>
        <v/>
      </c>
      <c r="K60" s="546"/>
      <c r="L60" s="546"/>
      <c r="M60" s="546"/>
      <c r="N60" s="546"/>
      <c r="O60" s="546"/>
      <c r="P60" s="291"/>
      <c r="Q60" s="287"/>
      <c r="R60" s="286"/>
      <c r="S60" s="547"/>
      <c r="T60"/>
      <c r="U60" s="493" t="str">
        <f t="shared" si="1"/>
        <v/>
      </c>
    </row>
    <row r="61" spans="1:21" ht="18" customHeight="1" x14ac:dyDescent="0.15">
      <c r="A61" s="285"/>
      <c r="B61" s="286"/>
      <c r="C61" s="286"/>
      <c r="D61" s="286"/>
      <c r="E61" s="287"/>
      <c r="F61" s="288"/>
      <c r="G61" s="289"/>
      <c r="H61" s="546"/>
      <c r="I61" s="290" t="str">
        <f>IFERROR(VLOOKUP(U61,プルダウンリスト!$D$15:$E$70,2,FALSE),"")</f>
        <v/>
      </c>
      <c r="J61" s="290" t="str">
        <f t="shared" si="2"/>
        <v/>
      </c>
      <c r="K61" s="546"/>
      <c r="L61" s="546"/>
      <c r="M61" s="546"/>
      <c r="N61" s="546"/>
      <c r="O61" s="546"/>
      <c r="P61" s="291"/>
      <c r="Q61" s="287"/>
      <c r="R61" s="286"/>
      <c r="S61" s="547"/>
      <c r="T61"/>
      <c r="U61" s="493" t="str">
        <f t="shared" si="1"/>
        <v/>
      </c>
    </row>
    <row r="62" spans="1:21" ht="18" customHeight="1" x14ac:dyDescent="0.15">
      <c r="A62" s="285"/>
      <c r="B62" s="286"/>
      <c r="C62" s="286"/>
      <c r="D62" s="286"/>
      <c r="E62" s="287"/>
      <c r="F62" s="288"/>
      <c r="G62" s="289"/>
      <c r="H62" s="546"/>
      <c r="I62" s="290" t="str">
        <f>IFERROR(VLOOKUP(U62,プルダウンリスト!$D$15:$E$70,2,FALSE),"")</f>
        <v/>
      </c>
      <c r="J62" s="290" t="str">
        <f t="shared" si="2"/>
        <v/>
      </c>
      <c r="K62" s="546"/>
      <c r="L62" s="546"/>
      <c r="M62" s="546"/>
      <c r="N62" s="546"/>
      <c r="O62" s="546"/>
      <c r="P62" s="291"/>
      <c r="Q62" s="287"/>
      <c r="R62" s="286"/>
      <c r="S62" s="547"/>
      <c r="T62"/>
      <c r="U62" s="493" t="str">
        <f t="shared" si="1"/>
        <v/>
      </c>
    </row>
    <row r="63" spans="1:21" ht="18" customHeight="1" x14ac:dyDescent="0.15">
      <c r="A63" s="285"/>
      <c r="B63" s="286"/>
      <c r="C63" s="286"/>
      <c r="D63" s="286"/>
      <c r="E63" s="287"/>
      <c r="F63" s="288"/>
      <c r="G63" s="289"/>
      <c r="H63" s="546"/>
      <c r="I63" s="290" t="str">
        <f>IFERROR(VLOOKUP(U63,プルダウンリスト!$D$15:$E$70,2,FALSE),"")</f>
        <v/>
      </c>
      <c r="J63" s="290" t="str">
        <f t="shared" si="2"/>
        <v/>
      </c>
      <c r="K63" s="546"/>
      <c r="L63" s="546"/>
      <c r="M63" s="546"/>
      <c r="N63" s="546"/>
      <c r="O63" s="546"/>
      <c r="P63" s="291"/>
      <c r="Q63" s="287"/>
      <c r="R63" s="286"/>
      <c r="S63" s="547"/>
      <c r="T63"/>
      <c r="U63" s="493" t="str">
        <f t="shared" si="1"/>
        <v/>
      </c>
    </row>
    <row r="64" spans="1:21" ht="18" customHeight="1" x14ac:dyDescent="0.15">
      <c r="A64" s="285"/>
      <c r="B64" s="286"/>
      <c r="C64" s="286"/>
      <c r="D64" s="286"/>
      <c r="E64" s="287"/>
      <c r="F64" s="288"/>
      <c r="G64" s="289"/>
      <c r="H64" s="546"/>
      <c r="I64" s="290" t="str">
        <f>IFERROR(VLOOKUP(U64,プルダウンリスト!$D$15:$E$70,2,FALSE),"")</f>
        <v/>
      </c>
      <c r="J64" s="290" t="str">
        <f t="shared" si="2"/>
        <v/>
      </c>
      <c r="K64" s="546"/>
      <c r="L64" s="546"/>
      <c r="M64" s="546"/>
      <c r="N64" s="546"/>
      <c r="O64" s="546"/>
      <c r="P64" s="291"/>
      <c r="Q64" s="287"/>
      <c r="R64" s="286"/>
      <c r="S64" s="547"/>
      <c r="T64"/>
      <c r="U64" s="493" t="str">
        <f t="shared" si="1"/>
        <v/>
      </c>
    </row>
    <row r="65" spans="1:21" ht="18" customHeight="1" x14ac:dyDescent="0.15">
      <c r="A65" s="285"/>
      <c r="B65" s="286"/>
      <c r="C65" s="286"/>
      <c r="D65" s="286"/>
      <c r="E65" s="287"/>
      <c r="F65" s="288"/>
      <c r="G65" s="289"/>
      <c r="H65" s="546"/>
      <c r="I65" s="290" t="str">
        <f>IFERROR(VLOOKUP(U65,プルダウンリスト!$D$15:$E$70,2,FALSE),"")</f>
        <v/>
      </c>
      <c r="J65" s="290" t="str">
        <f t="shared" si="2"/>
        <v/>
      </c>
      <c r="K65" s="546"/>
      <c r="L65" s="546"/>
      <c r="M65" s="546"/>
      <c r="N65" s="546"/>
      <c r="O65" s="546"/>
      <c r="P65" s="291"/>
      <c r="Q65" s="287"/>
      <c r="R65" s="286"/>
      <c r="S65" s="547"/>
      <c r="T65"/>
      <c r="U65" s="493" t="str">
        <f t="shared" si="1"/>
        <v/>
      </c>
    </row>
    <row r="66" spans="1:21" ht="18" customHeight="1" x14ac:dyDescent="0.15">
      <c r="A66" s="285"/>
      <c r="B66" s="286"/>
      <c r="C66" s="286"/>
      <c r="D66" s="286"/>
      <c r="E66" s="287"/>
      <c r="F66" s="288"/>
      <c r="G66" s="289"/>
      <c r="H66" s="546"/>
      <c r="I66" s="290" t="str">
        <f>IFERROR(VLOOKUP(U66,プルダウンリスト!$D$15:$E$70,2,FALSE),"")</f>
        <v/>
      </c>
      <c r="J66" s="290" t="str">
        <f t="shared" si="2"/>
        <v/>
      </c>
      <c r="K66" s="546"/>
      <c r="L66" s="546"/>
      <c r="M66" s="546"/>
      <c r="N66" s="546"/>
      <c r="O66" s="546"/>
      <c r="P66" s="291"/>
      <c r="Q66" s="287"/>
      <c r="R66" s="286"/>
      <c r="S66" s="547"/>
      <c r="T66"/>
      <c r="U66" s="493" t="str">
        <f t="shared" si="1"/>
        <v/>
      </c>
    </row>
    <row r="67" spans="1:21" ht="18" customHeight="1" x14ac:dyDescent="0.15">
      <c r="A67" s="285"/>
      <c r="B67" s="286"/>
      <c r="C67" s="286"/>
      <c r="D67" s="286"/>
      <c r="E67" s="287"/>
      <c r="F67" s="288"/>
      <c r="G67" s="289"/>
      <c r="H67" s="546"/>
      <c r="I67" s="290" t="str">
        <f>IFERROR(VLOOKUP(U67,プルダウンリスト!$D$15:$E$70,2,FALSE),"")</f>
        <v/>
      </c>
      <c r="J67" s="290" t="str">
        <f t="shared" si="2"/>
        <v/>
      </c>
      <c r="K67" s="546" t="s">
        <v>69</v>
      </c>
      <c r="L67" s="546" t="s">
        <v>69</v>
      </c>
      <c r="M67" s="546" t="s">
        <v>69</v>
      </c>
      <c r="N67" s="546" t="s">
        <v>69</v>
      </c>
      <c r="O67" s="546" t="s">
        <v>69</v>
      </c>
      <c r="P67" s="291"/>
      <c r="Q67" s="287"/>
      <c r="R67" s="286"/>
      <c r="S67" s="547"/>
      <c r="T67"/>
      <c r="U67" s="493" t="str">
        <f t="shared" si="1"/>
        <v/>
      </c>
    </row>
    <row r="68" spans="1:21" ht="18" customHeight="1" x14ac:dyDescent="0.15">
      <c r="A68" s="285"/>
      <c r="B68" s="286"/>
      <c r="C68" s="286"/>
      <c r="D68" s="286"/>
      <c r="E68" s="287"/>
      <c r="F68" s="288"/>
      <c r="G68" s="289"/>
      <c r="H68" s="546"/>
      <c r="I68" s="290" t="str">
        <f>IFERROR(VLOOKUP(U68,プルダウンリスト!$D$15:$E$70,2,FALSE),"")</f>
        <v/>
      </c>
      <c r="J68" s="290" t="str">
        <f t="shared" si="2"/>
        <v/>
      </c>
      <c r="K68" s="546" t="s">
        <v>69</v>
      </c>
      <c r="L68" s="546" t="s">
        <v>69</v>
      </c>
      <c r="M68" s="546" t="s">
        <v>69</v>
      </c>
      <c r="N68" s="546" t="s">
        <v>69</v>
      </c>
      <c r="O68" s="546" t="s">
        <v>69</v>
      </c>
      <c r="P68" s="291"/>
      <c r="Q68" s="287"/>
      <c r="R68" s="286"/>
      <c r="S68" s="547"/>
      <c r="T68"/>
      <c r="U68" s="493" t="str">
        <f t="shared" si="1"/>
        <v/>
      </c>
    </row>
    <row r="69" spans="1:21" ht="18" customHeight="1" x14ac:dyDescent="0.15">
      <c r="A69" s="285"/>
      <c r="B69" s="286"/>
      <c r="C69" s="286"/>
      <c r="D69" s="286"/>
      <c r="E69" s="287"/>
      <c r="F69" s="288"/>
      <c r="G69" s="289"/>
      <c r="H69" s="546"/>
      <c r="I69" s="290" t="str">
        <f>IFERROR(VLOOKUP(U69,プルダウンリスト!$D$15:$E$70,2,FALSE),"")</f>
        <v/>
      </c>
      <c r="J69" s="290" t="str">
        <f t="shared" si="2"/>
        <v/>
      </c>
      <c r="K69" s="546" t="s">
        <v>69</v>
      </c>
      <c r="L69" s="546" t="s">
        <v>69</v>
      </c>
      <c r="M69" s="546" t="s">
        <v>69</v>
      </c>
      <c r="N69" s="546" t="s">
        <v>69</v>
      </c>
      <c r="O69" s="546" t="s">
        <v>69</v>
      </c>
      <c r="P69" s="291"/>
      <c r="Q69" s="287"/>
      <c r="R69" s="286"/>
      <c r="S69" s="547"/>
      <c r="T69"/>
      <c r="U69" s="493" t="str">
        <f t="shared" si="1"/>
        <v/>
      </c>
    </row>
    <row r="70" spans="1:21" ht="18" customHeight="1" x14ac:dyDescent="0.15">
      <c r="A70" s="285"/>
      <c r="B70" s="286"/>
      <c r="C70" s="286"/>
      <c r="D70" s="286"/>
      <c r="E70" s="287"/>
      <c r="F70" s="288"/>
      <c r="G70" s="289"/>
      <c r="H70" s="546"/>
      <c r="I70" s="290" t="str">
        <f>IFERROR(VLOOKUP(U70,プルダウンリスト!$D$15:$E$70,2,FALSE),"")</f>
        <v/>
      </c>
      <c r="J70" s="290" t="str">
        <f t="shared" si="2"/>
        <v/>
      </c>
      <c r="K70" s="546" t="s">
        <v>69</v>
      </c>
      <c r="L70" s="546" t="s">
        <v>69</v>
      </c>
      <c r="M70" s="546" t="s">
        <v>69</v>
      </c>
      <c r="N70" s="546" t="s">
        <v>69</v>
      </c>
      <c r="O70" s="546" t="s">
        <v>69</v>
      </c>
      <c r="P70" s="291"/>
      <c r="Q70" s="287"/>
      <c r="R70" s="286"/>
      <c r="S70" s="547"/>
      <c r="T70"/>
      <c r="U70" s="493" t="str">
        <f t="shared" si="1"/>
        <v/>
      </c>
    </row>
    <row r="71" spans="1:21" ht="18" customHeight="1" x14ac:dyDescent="0.15">
      <c r="A71" s="285"/>
      <c r="B71" s="286"/>
      <c r="C71" s="286"/>
      <c r="D71" s="286"/>
      <c r="E71" s="287"/>
      <c r="F71" s="288"/>
      <c r="G71" s="289"/>
      <c r="H71" s="546"/>
      <c r="I71" s="290" t="str">
        <f>IFERROR(VLOOKUP(U71,プルダウンリスト!$D$15:$E$70,2,FALSE),"")</f>
        <v/>
      </c>
      <c r="J71" s="290" t="str">
        <f t="shared" si="2"/>
        <v/>
      </c>
      <c r="K71" s="546" t="s">
        <v>69</v>
      </c>
      <c r="L71" s="546" t="s">
        <v>69</v>
      </c>
      <c r="M71" s="546" t="s">
        <v>69</v>
      </c>
      <c r="N71" s="546" t="s">
        <v>69</v>
      </c>
      <c r="O71" s="546" t="s">
        <v>69</v>
      </c>
      <c r="P71" s="291"/>
      <c r="Q71" s="287"/>
      <c r="R71" s="286"/>
      <c r="S71" s="547"/>
      <c r="T71"/>
      <c r="U71" s="493" t="str">
        <f t="shared" si="1"/>
        <v/>
      </c>
    </row>
    <row r="72" spans="1:21" ht="18" customHeight="1" x14ac:dyDescent="0.15">
      <c r="A72" s="285"/>
      <c r="B72" s="286"/>
      <c r="C72" s="286"/>
      <c r="D72" s="286"/>
      <c r="E72" s="287"/>
      <c r="F72" s="288"/>
      <c r="G72" s="289"/>
      <c r="H72" s="546"/>
      <c r="I72" s="290" t="str">
        <f>IFERROR(VLOOKUP(U72,プルダウンリスト!$D$15:$E$70,2,FALSE),"")</f>
        <v/>
      </c>
      <c r="J72" s="290" t="str">
        <f t="shared" si="2"/>
        <v/>
      </c>
      <c r="K72" s="546" t="s">
        <v>69</v>
      </c>
      <c r="L72" s="546" t="s">
        <v>69</v>
      </c>
      <c r="M72" s="546" t="s">
        <v>69</v>
      </c>
      <c r="N72" s="546" t="s">
        <v>69</v>
      </c>
      <c r="O72" s="546" t="s">
        <v>69</v>
      </c>
      <c r="P72" s="291"/>
      <c r="Q72" s="287"/>
      <c r="R72" s="286"/>
      <c r="S72" s="547"/>
      <c r="T72"/>
      <c r="U72" s="493" t="str">
        <f t="shared" si="1"/>
        <v/>
      </c>
    </row>
    <row r="73" spans="1:21" ht="18" customHeight="1" x14ac:dyDescent="0.15">
      <c r="A73" s="285"/>
      <c r="B73" s="286"/>
      <c r="C73" s="286"/>
      <c r="D73" s="286"/>
      <c r="E73" s="287"/>
      <c r="F73" s="288"/>
      <c r="G73" s="289"/>
      <c r="H73" s="546"/>
      <c r="I73" s="290" t="str">
        <f>IFERROR(VLOOKUP(U73,プルダウンリスト!$D$15:$E$70,2,FALSE),"")</f>
        <v/>
      </c>
      <c r="J73" s="290" t="str">
        <f t="shared" si="2"/>
        <v/>
      </c>
      <c r="K73" s="546" t="s">
        <v>69</v>
      </c>
      <c r="L73" s="546" t="s">
        <v>69</v>
      </c>
      <c r="M73" s="546" t="s">
        <v>69</v>
      </c>
      <c r="N73" s="546" t="s">
        <v>69</v>
      </c>
      <c r="O73" s="546" t="s">
        <v>69</v>
      </c>
      <c r="P73" s="291"/>
      <c r="Q73" s="287"/>
      <c r="R73" s="286"/>
      <c r="S73" s="547"/>
      <c r="T73"/>
      <c r="U73" s="493" t="str">
        <f t="shared" si="1"/>
        <v/>
      </c>
    </row>
    <row r="74" spans="1:21" ht="18" customHeight="1" x14ac:dyDescent="0.15">
      <c r="A74" s="285"/>
      <c r="B74" s="286"/>
      <c r="C74" s="286"/>
      <c r="D74" s="286"/>
      <c r="E74" s="287"/>
      <c r="F74" s="288"/>
      <c r="G74" s="289"/>
      <c r="H74" s="546"/>
      <c r="I74" s="290" t="str">
        <f>IFERROR(VLOOKUP(U74,プルダウンリスト!$D$15:$E$70,2,FALSE),"")</f>
        <v/>
      </c>
      <c r="J74" s="290" t="str">
        <f t="shared" si="2"/>
        <v/>
      </c>
      <c r="K74" s="546" t="s">
        <v>69</v>
      </c>
      <c r="L74" s="546" t="s">
        <v>69</v>
      </c>
      <c r="M74" s="546" t="s">
        <v>69</v>
      </c>
      <c r="N74" s="546" t="s">
        <v>69</v>
      </c>
      <c r="O74" s="546" t="s">
        <v>69</v>
      </c>
      <c r="P74" s="291"/>
      <c r="Q74" s="287"/>
      <c r="R74" s="286"/>
      <c r="S74" s="547"/>
      <c r="T74"/>
      <c r="U74" s="493" t="str">
        <f t="shared" si="1"/>
        <v/>
      </c>
    </row>
    <row r="75" spans="1:21" ht="18" customHeight="1" x14ac:dyDescent="0.15">
      <c r="A75" s="285"/>
      <c r="B75" s="286"/>
      <c r="C75" s="286"/>
      <c r="D75" s="286"/>
      <c r="E75" s="287"/>
      <c r="F75" s="288"/>
      <c r="G75" s="289"/>
      <c r="H75" s="546"/>
      <c r="I75" s="290" t="str">
        <f>IFERROR(VLOOKUP(U75,プルダウンリスト!$D$15:$E$70,2,FALSE),"")</f>
        <v/>
      </c>
      <c r="J75" s="290" t="str">
        <f t="shared" si="2"/>
        <v/>
      </c>
      <c r="K75" s="546" t="s">
        <v>69</v>
      </c>
      <c r="L75" s="546" t="s">
        <v>69</v>
      </c>
      <c r="M75" s="546" t="s">
        <v>69</v>
      </c>
      <c r="N75" s="546" t="s">
        <v>69</v>
      </c>
      <c r="O75" s="546" t="s">
        <v>69</v>
      </c>
      <c r="P75" s="291"/>
      <c r="Q75" s="287"/>
      <c r="R75" s="286"/>
      <c r="S75" s="547"/>
      <c r="T75"/>
      <c r="U75" s="493" t="str">
        <f t="shared" si="1"/>
        <v/>
      </c>
    </row>
    <row r="76" spans="1:21" ht="18" customHeight="1" x14ac:dyDescent="0.15">
      <c r="A76" s="285"/>
      <c r="B76" s="286"/>
      <c r="C76" s="286"/>
      <c r="D76" s="286"/>
      <c r="E76" s="287"/>
      <c r="F76" s="288"/>
      <c r="G76" s="289"/>
      <c r="H76" s="546"/>
      <c r="I76" s="290" t="str">
        <f>IFERROR(VLOOKUP(U76,プルダウンリスト!$D$15:$E$70,2,FALSE),"")</f>
        <v/>
      </c>
      <c r="J76" s="290" t="str">
        <f t="shared" si="2"/>
        <v/>
      </c>
      <c r="K76" s="546" t="s">
        <v>69</v>
      </c>
      <c r="L76" s="546" t="s">
        <v>69</v>
      </c>
      <c r="M76" s="546" t="s">
        <v>69</v>
      </c>
      <c r="N76" s="546" t="s">
        <v>69</v>
      </c>
      <c r="O76" s="546" t="s">
        <v>69</v>
      </c>
      <c r="P76" s="291"/>
      <c r="Q76" s="287"/>
      <c r="R76" s="286"/>
      <c r="S76" s="547"/>
      <c r="T76"/>
      <c r="U76" s="493" t="str">
        <f t="shared" si="1"/>
        <v/>
      </c>
    </row>
    <row r="77" spans="1:21" ht="18" customHeight="1" x14ac:dyDescent="0.15">
      <c r="A77" s="285"/>
      <c r="B77" s="286"/>
      <c r="C77" s="286"/>
      <c r="D77" s="286"/>
      <c r="E77" s="287"/>
      <c r="F77" s="288"/>
      <c r="G77" s="289"/>
      <c r="H77" s="546"/>
      <c r="I77" s="290" t="str">
        <f>IFERROR(VLOOKUP(U77,プルダウンリスト!$D$15:$E$70,2,FALSE),"")</f>
        <v/>
      </c>
      <c r="J77" s="290" t="str">
        <f t="shared" si="2"/>
        <v/>
      </c>
      <c r="K77" s="546" t="s">
        <v>69</v>
      </c>
      <c r="L77" s="546" t="s">
        <v>69</v>
      </c>
      <c r="M77" s="546" t="s">
        <v>69</v>
      </c>
      <c r="N77" s="546" t="s">
        <v>69</v>
      </c>
      <c r="O77" s="546" t="s">
        <v>69</v>
      </c>
      <c r="P77" s="291"/>
      <c r="Q77" s="287"/>
      <c r="R77" s="286"/>
      <c r="S77" s="547"/>
      <c r="T77"/>
      <c r="U77" s="493" t="str">
        <f t="shared" si="1"/>
        <v/>
      </c>
    </row>
    <row r="78" spans="1:21" ht="18" customHeight="1" x14ac:dyDescent="0.15">
      <c r="A78" s="285"/>
      <c r="B78" s="286"/>
      <c r="C78" s="286"/>
      <c r="D78" s="286"/>
      <c r="E78" s="287"/>
      <c r="F78" s="288"/>
      <c r="G78" s="289"/>
      <c r="H78" s="546"/>
      <c r="I78" s="290" t="str">
        <f>IFERROR(VLOOKUP(U78,プルダウンリスト!$D$15:$E$70,2,FALSE),"")</f>
        <v/>
      </c>
      <c r="J78" s="290" t="str">
        <f t="shared" si="2"/>
        <v/>
      </c>
      <c r="K78" s="546" t="s">
        <v>69</v>
      </c>
      <c r="L78" s="546" t="s">
        <v>69</v>
      </c>
      <c r="M78" s="546" t="s">
        <v>69</v>
      </c>
      <c r="N78" s="546" t="s">
        <v>69</v>
      </c>
      <c r="O78" s="546" t="s">
        <v>69</v>
      </c>
      <c r="P78" s="291"/>
      <c r="Q78" s="287"/>
      <c r="R78" s="286"/>
      <c r="S78" s="547"/>
      <c r="T78"/>
      <c r="U78" s="493" t="str">
        <f t="shared" si="1"/>
        <v/>
      </c>
    </row>
    <row r="79" spans="1:21" ht="18" customHeight="1" x14ac:dyDescent="0.15">
      <c r="A79" s="285"/>
      <c r="B79" s="286"/>
      <c r="C79" s="286"/>
      <c r="D79" s="286"/>
      <c r="E79" s="287"/>
      <c r="F79" s="288"/>
      <c r="G79" s="289"/>
      <c r="H79" s="546"/>
      <c r="I79" s="290" t="str">
        <f>IFERROR(VLOOKUP(U79,プルダウンリスト!$D$15:$E$70,2,FALSE),"")</f>
        <v/>
      </c>
      <c r="J79" s="290" t="str">
        <f t="shared" si="2"/>
        <v/>
      </c>
      <c r="K79" s="546" t="s">
        <v>69</v>
      </c>
      <c r="L79" s="546" t="s">
        <v>69</v>
      </c>
      <c r="M79" s="546" t="s">
        <v>69</v>
      </c>
      <c r="N79" s="546"/>
      <c r="O79" s="546" t="s">
        <v>80</v>
      </c>
      <c r="P79" s="291"/>
      <c r="Q79" s="287"/>
      <c r="R79" s="286"/>
      <c r="S79" s="547"/>
      <c r="T79"/>
      <c r="U79" s="493" t="str">
        <f t="shared" si="1"/>
        <v/>
      </c>
    </row>
    <row r="80" spans="1:21" ht="18" customHeight="1" x14ac:dyDescent="0.15">
      <c r="A80" s="285"/>
      <c r="B80" s="286"/>
      <c r="C80" s="286"/>
      <c r="D80" s="286"/>
      <c r="E80" s="287"/>
      <c r="F80" s="288"/>
      <c r="G80" s="289"/>
      <c r="H80" s="546"/>
      <c r="I80" s="290" t="str">
        <f>IFERROR(VLOOKUP(U80,プルダウンリスト!$D$15:$E$70,2,FALSE),"")</f>
        <v/>
      </c>
      <c r="J80" s="290" t="str">
        <f t="shared" si="2"/>
        <v/>
      </c>
      <c r="K80" s="546" t="s">
        <v>69</v>
      </c>
      <c r="L80" s="546" t="s">
        <v>69</v>
      </c>
      <c r="M80" s="546" t="s">
        <v>69</v>
      </c>
      <c r="N80" s="546" t="s">
        <v>69</v>
      </c>
      <c r="O80" s="546" t="s">
        <v>69</v>
      </c>
      <c r="P80" s="291"/>
      <c r="Q80" s="287"/>
      <c r="R80" s="286"/>
      <c r="S80" s="547"/>
      <c r="T80"/>
      <c r="U80" s="493" t="str">
        <f t="shared" si="1"/>
        <v/>
      </c>
    </row>
    <row r="81" spans="1:21" ht="18" customHeight="1" x14ac:dyDescent="0.15">
      <c r="A81" s="285"/>
      <c r="B81" s="286"/>
      <c r="C81" s="286"/>
      <c r="D81" s="286"/>
      <c r="E81" s="287"/>
      <c r="F81" s="288"/>
      <c r="G81" s="289"/>
      <c r="H81" s="546"/>
      <c r="I81" s="290" t="str">
        <f>IFERROR(VLOOKUP(U81,プルダウンリスト!$D$15:$E$70,2,FALSE),"")</f>
        <v/>
      </c>
      <c r="J81" s="290" t="str">
        <f t="shared" si="2"/>
        <v/>
      </c>
      <c r="K81" s="546" t="s">
        <v>69</v>
      </c>
      <c r="L81" s="546" t="s">
        <v>69</v>
      </c>
      <c r="M81" s="546" t="s">
        <v>69</v>
      </c>
      <c r="N81" s="546" t="s">
        <v>69</v>
      </c>
      <c r="O81" s="546" t="s">
        <v>69</v>
      </c>
      <c r="P81" s="291"/>
      <c r="Q81" s="287"/>
      <c r="R81" s="286"/>
      <c r="S81" s="547"/>
      <c r="T81"/>
      <c r="U81" s="493" t="str">
        <f t="shared" si="1"/>
        <v/>
      </c>
    </row>
    <row r="82" spans="1:21" ht="18" customHeight="1" x14ac:dyDescent="0.15">
      <c r="A82" s="285"/>
      <c r="B82" s="286"/>
      <c r="C82" s="286"/>
      <c r="D82" s="286"/>
      <c r="E82" s="287"/>
      <c r="F82" s="288"/>
      <c r="G82" s="289"/>
      <c r="H82" s="546"/>
      <c r="I82" s="290" t="str">
        <f>IFERROR(VLOOKUP(U82,プルダウンリスト!$D$15:$E$70,2,FALSE),"")</f>
        <v/>
      </c>
      <c r="J82" s="290" t="str">
        <f t="shared" ref="J82:J105" si="3">IFERROR(ROUNDDOWN(F82*I82/1000,0),"")</f>
        <v/>
      </c>
      <c r="K82" s="546"/>
      <c r="L82" s="546" t="s">
        <v>69</v>
      </c>
      <c r="M82" s="546" t="s">
        <v>69</v>
      </c>
      <c r="N82" s="546" t="s">
        <v>69</v>
      </c>
      <c r="O82" s="546" t="s">
        <v>69</v>
      </c>
      <c r="P82" s="291"/>
      <c r="Q82" s="287"/>
      <c r="R82" s="286"/>
      <c r="S82" s="547"/>
      <c r="T82"/>
      <c r="U82" s="493" t="str">
        <f t="shared" si="1"/>
        <v/>
      </c>
    </row>
    <row r="83" spans="1:21" ht="18" customHeight="1" x14ac:dyDescent="0.15">
      <c r="A83" s="285"/>
      <c r="B83" s="286"/>
      <c r="C83" s="286"/>
      <c r="D83" s="286"/>
      <c r="E83" s="287"/>
      <c r="F83" s="288"/>
      <c r="G83" s="289"/>
      <c r="H83" s="546"/>
      <c r="I83" s="290" t="str">
        <f>IFERROR(VLOOKUP(U83,プルダウンリスト!$D$15:$E$70,2,FALSE),"")</f>
        <v/>
      </c>
      <c r="J83" s="290" t="str">
        <f t="shared" si="3"/>
        <v/>
      </c>
      <c r="K83" s="546" t="s">
        <v>69</v>
      </c>
      <c r="L83" s="546" t="s">
        <v>69</v>
      </c>
      <c r="M83" s="546" t="s">
        <v>69</v>
      </c>
      <c r="N83" s="546" t="s">
        <v>69</v>
      </c>
      <c r="O83" s="546" t="s">
        <v>69</v>
      </c>
      <c r="P83" s="291"/>
      <c r="Q83" s="287"/>
      <c r="R83" s="286"/>
      <c r="S83" s="547"/>
      <c r="T83"/>
      <c r="U83" s="493" t="str">
        <f t="shared" si="1"/>
        <v/>
      </c>
    </row>
    <row r="84" spans="1:21" ht="18" customHeight="1" x14ac:dyDescent="0.15">
      <c r="A84" s="285"/>
      <c r="B84" s="286"/>
      <c r="C84" s="286"/>
      <c r="D84" s="286"/>
      <c r="E84" s="287"/>
      <c r="F84" s="288"/>
      <c r="G84" s="289"/>
      <c r="H84" s="546"/>
      <c r="I84" s="290" t="str">
        <f>IFERROR(VLOOKUP(U84,プルダウンリスト!$D$15:$E$70,2,FALSE),"")</f>
        <v/>
      </c>
      <c r="J84" s="290" t="str">
        <f t="shared" si="3"/>
        <v/>
      </c>
      <c r="K84" s="546" t="s">
        <v>69</v>
      </c>
      <c r="L84" s="546" t="s">
        <v>69</v>
      </c>
      <c r="M84" s="546" t="s">
        <v>69</v>
      </c>
      <c r="N84" s="546" t="s">
        <v>69</v>
      </c>
      <c r="O84" s="546" t="s">
        <v>69</v>
      </c>
      <c r="P84" s="291"/>
      <c r="Q84" s="287"/>
      <c r="R84" s="286"/>
      <c r="S84" s="547"/>
      <c r="T84"/>
      <c r="U84" s="493" t="str">
        <f t="shared" ref="U84:U105" si="4">$S$14&amp;E84&amp;G84</f>
        <v/>
      </c>
    </row>
    <row r="85" spans="1:21" ht="18" customHeight="1" x14ac:dyDescent="0.15">
      <c r="A85" s="285"/>
      <c r="B85" s="286"/>
      <c r="C85" s="286"/>
      <c r="D85" s="286"/>
      <c r="E85" s="287"/>
      <c r="F85" s="288"/>
      <c r="G85" s="289"/>
      <c r="H85" s="546"/>
      <c r="I85" s="290" t="str">
        <f>IFERROR(VLOOKUP(U85,プルダウンリスト!$D$15:$E$70,2,FALSE),"")</f>
        <v/>
      </c>
      <c r="J85" s="290" t="str">
        <f t="shared" si="3"/>
        <v/>
      </c>
      <c r="K85" s="546" t="s">
        <v>69</v>
      </c>
      <c r="L85" s="546" t="s">
        <v>69</v>
      </c>
      <c r="M85" s="546" t="s">
        <v>69</v>
      </c>
      <c r="N85" s="546" t="s">
        <v>69</v>
      </c>
      <c r="O85" s="546" t="s">
        <v>69</v>
      </c>
      <c r="P85" s="291"/>
      <c r="Q85" s="287"/>
      <c r="R85" s="286"/>
      <c r="S85" s="547"/>
      <c r="T85"/>
      <c r="U85" s="493" t="str">
        <f t="shared" si="4"/>
        <v/>
      </c>
    </row>
    <row r="86" spans="1:21" x14ac:dyDescent="0.15">
      <c r="A86" s="285"/>
      <c r="B86" s="286"/>
      <c r="C86" s="286"/>
      <c r="D86" s="286"/>
      <c r="E86" s="287"/>
      <c r="F86" s="288"/>
      <c r="G86" s="289"/>
      <c r="H86" s="546"/>
      <c r="I86" s="290" t="str">
        <f>IFERROR(VLOOKUP(U86,プルダウンリスト!$D$15:$E$70,2,FALSE),"")</f>
        <v/>
      </c>
      <c r="J86" s="290" t="str">
        <f t="shared" si="3"/>
        <v/>
      </c>
      <c r="K86" s="546" t="s">
        <v>69</v>
      </c>
      <c r="L86" s="546" t="s">
        <v>69</v>
      </c>
      <c r="M86" s="546" t="s">
        <v>69</v>
      </c>
      <c r="N86" s="546"/>
      <c r="O86" s="546" t="s">
        <v>80</v>
      </c>
      <c r="P86" s="291"/>
      <c r="Q86" s="287"/>
      <c r="R86" s="286"/>
      <c r="S86" s="547"/>
      <c r="T86"/>
      <c r="U86" s="493" t="str">
        <f t="shared" si="4"/>
        <v/>
      </c>
    </row>
    <row r="87" spans="1:21" x14ac:dyDescent="0.15">
      <c r="A87" s="285"/>
      <c r="B87" s="286"/>
      <c r="C87" s="286"/>
      <c r="D87" s="286"/>
      <c r="E87" s="287"/>
      <c r="F87" s="288"/>
      <c r="G87" s="289"/>
      <c r="H87" s="546"/>
      <c r="I87" s="290" t="str">
        <f>IFERROR(VLOOKUP(U87,プルダウンリスト!$D$15:$E$70,2,FALSE),"")</f>
        <v/>
      </c>
      <c r="J87" s="290" t="str">
        <f t="shared" si="3"/>
        <v/>
      </c>
      <c r="K87" s="546" t="s">
        <v>69</v>
      </c>
      <c r="L87" s="546" t="s">
        <v>69</v>
      </c>
      <c r="M87" s="546" t="s">
        <v>69</v>
      </c>
      <c r="N87" s="546" t="s">
        <v>69</v>
      </c>
      <c r="O87" s="546" t="s">
        <v>69</v>
      </c>
      <c r="P87" s="291"/>
      <c r="Q87" s="287"/>
      <c r="R87" s="286"/>
      <c r="S87" s="547"/>
      <c r="T87"/>
      <c r="U87" s="493" t="str">
        <f t="shared" si="4"/>
        <v/>
      </c>
    </row>
    <row r="88" spans="1:21" x14ac:dyDescent="0.15">
      <c r="A88" s="285"/>
      <c r="B88" s="286"/>
      <c r="C88" s="286"/>
      <c r="D88" s="286"/>
      <c r="E88" s="287"/>
      <c r="F88" s="288"/>
      <c r="G88" s="289"/>
      <c r="H88" s="546"/>
      <c r="I88" s="290" t="str">
        <f>IFERROR(VLOOKUP(U88,プルダウンリスト!$D$15:$E$70,2,FALSE),"")</f>
        <v/>
      </c>
      <c r="J88" s="290" t="str">
        <f t="shared" si="3"/>
        <v/>
      </c>
      <c r="K88" s="546" t="s">
        <v>69</v>
      </c>
      <c r="L88" s="546" t="s">
        <v>69</v>
      </c>
      <c r="M88" s="546" t="s">
        <v>69</v>
      </c>
      <c r="N88" s="546" t="s">
        <v>69</v>
      </c>
      <c r="O88" s="546" t="s">
        <v>69</v>
      </c>
      <c r="P88" s="291"/>
      <c r="Q88" s="287"/>
      <c r="R88" s="286"/>
      <c r="S88" s="547"/>
      <c r="T88"/>
      <c r="U88" s="493" t="str">
        <f t="shared" si="4"/>
        <v/>
      </c>
    </row>
    <row r="89" spans="1:21" x14ac:dyDescent="0.15">
      <c r="A89" s="285"/>
      <c r="B89" s="286"/>
      <c r="C89" s="286"/>
      <c r="D89" s="286"/>
      <c r="E89" s="287"/>
      <c r="F89" s="288"/>
      <c r="G89" s="289"/>
      <c r="H89" s="546"/>
      <c r="I89" s="290" t="str">
        <f>IFERROR(VLOOKUP(U89,プルダウンリスト!$D$15:$E$70,2,FALSE),"")</f>
        <v/>
      </c>
      <c r="J89" s="290" t="str">
        <f t="shared" si="3"/>
        <v/>
      </c>
      <c r="K89" s="546" t="s">
        <v>69</v>
      </c>
      <c r="L89" s="546" t="s">
        <v>69</v>
      </c>
      <c r="M89" s="546" t="s">
        <v>69</v>
      </c>
      <c r="N89" s="546" t="s">
        <v>69</v>
      </c>
      <c r="O89" s="546" t="s">
        <v>69</v>
      </c>
      <c r="P89" s="291"/>
      <c r="Q89" s="287"/>
      <c r="R89" s="286"/>
      <c r="S89" s="547"/>
      <c r="T89"/>
      <c r="U89" s="493" t="str">
        <f t="shared" si="4"/>
        <v/>
      </c>
    </row>
    <row r="90" spans="1:21" x14ac:dyDescent="0.15">
      <c r="A90" s="285"/>
      <c r="B90" s="286"/>
      <c r="C90" s="286"/>
      <c r="D90" s="286"/>
      <c r="E90" s="287"/>
      <c r="F90" s="288"/>
      <c r="G90" s="289"/>
      <c r="H90" s="546"/>
      <c r="I90" s="290" t="str">
        <f>IFERROR(VLOOKUP(U90,プルダウンリスト!$D$15:$E$70,2,FALSE),"")</f>
        <v/>
      </c>
      <c r="J90" s="290" t="str">
        <f t="shared" si="3"/>
        <v/>
      </c>
      <c r="K90" s="546" t="s">
        <v>69</v>
      </c>
      <c r="L90" s="546" t="s">
        <v>69</v>
      </c>
      <c r="M90" s="546" t="s">
        <v>69</v>
      </c>
      <c r="N90" s="546" t="s">
        <v>69</v>
      </c>
      <c r="O90" s="546" t="s">
        <v>69</v>
      </c>
      <c r="P90" s="291"/>
      <c r="Q90" s="287"/>
      <c r="R90" s="286"/>
      <c r="S90" s="547"/>
      <c r="T90"/>
      <c r="U90" s="493" t="str">
        <f t="shared" si="4"/>
        <v/>
      </c>
    </row>
    <row r="91" spans="1:21" x14ac:dyDescent="0.15">
      <c r="A91" s="285"/>
      <c r="B91" s="286"/>
      <c r="C91" s="286"/>
      <c r="D91" s="286"/>
      <c r="E91" s="287"/>
      <c r="F91" s="288"/>
      <c r="G91" s="289"/>
      <c r="H91" s="546"/>
      <c r="I91" s="290" t="str">
        <f>IFERROR(VLOOKUP(U91,プルダウンリスト!$D$15:$E$70,2,FALSE),"")</f>
        <v/>
      </c>
      <c r="J91" s="290" t="str">
        <f t="shared" si="3"/>
        <v/>
      </c>
      <c r="K91" s="546" t="s">
        <v>69</v>
      </c>
      <c r="L91" s="546" t="s">
        <v>69</v>
      </c>
      <c r="M91" s="546" t="s">
        <v>69</v>
      </c>
      <c r="N91" s="546" t="s">
        <v>69</v>
      </c>
      <c r="O91" s="546" t="s">
        <v>69</v>
      </c>
      <c r="P91" s="291"/>
      <c r="Q91" s="287"/>
      <c r="R91" s="286"/>
      <c r="S91" s="547"/>
      <c r="T91"/>
      <c r="U91" s="493" t="str">
        <f t="shared" si="4"/>
        <v/>
      </c>
    </row>
    <row r="92" spans="1:21" x14ac:dyDescent="0.15">
      <c r="A92" s="285"/>
      <c r="B92" s="286"/>
      <c r="C92" s="286"/>
      <c r="D92" s="286"/>
      <c r="E92" s="287"/>
      <c r="F92" s="288"/>
      <c r="G92" s="289"/>
      <c r="H92" s="546"/>
      <c r="I92" s="290" t="str">
        <f>IFERROR(VLOOKUP(U92,プルダウンリスト!$D$15:$E$70,2,FALSE),"")</f>
        <v/>
      </c>
      <c r="J92" s="290" t="str">
        <f t="shared" si="3"/>
        <v/>
      </c>
      <c r="K92" s="546" t="s">
        <v>69</v>
      </c>
      <c r="L92" s="546" t="s">
        <v>69</v>
      </c>
      <c r="M92" s="546" t="s">
        <v>69</v>
      </c>
      <c r="N92" s="546" t="s">
        <v>69</v>
      </c>
      <c r="O92" s="546" t="s">
        <v>69</v>
      </c>
      <c r="P92" s="291"/>
      <c r="Q92" s="287"/>
      <c r="R92" s="286"/>
      <c r="S92" s="547"/>
      <c r="T92"/>
      <c r="U92" s="493" t="str">
        <f t="shared" si="4"/>
        <v/>
      </c>
    </row>
    <row r="93" spans="1:21" x14ac:dyDescent="0.15">
      <c r="A93" s="285"/>
      <c r="B93" s="286"/>
      <c r="C93" s="286"/>
      <c r="D93" s="286"/>
      <c r="E93" s="287"/>
      <c r="F93" s="288"/>
      <c r="G93" s="289"/>
      <c r="H93" s="546"/>
      <c r="I93" s="290" t="str">
        <f>IFERROR(VLOOKUP(U93,プルダウンリスト!$D$15:$E$70,2,FALSE),"")</f>
        <v/>
      </c>
      <c r="J93" s="290" t="str">
        <f t="shared" si="3"/>
        <v/>
      </c>
      <c r="K93" s="546" t="s">
        <v>69</v>
      </c>
      <c r="L93" s="546" t="s">
        <v>69</v>
      </c>
      <c r="M93" s="546" t="s">
        <v>69</v>
      </c>
      <c r="N93" s="546" t="s">
        <v>69</v>
      </c>
      <c r="O93" s="546" t="s">
        <v>69</v>
      </c>
      <c r="P93" s="291"/>
      <c r="Q93" s="287"/>
      <c r="R93" s="286"/>
      <c r="S93" s="547"/>
      <c r="T93"/>
      <c r="U93" s="493" t="str">
        <f t="shared" si="4"/>
        <v/>
      </c>
    </row>
    <row r="94" spans="1:21" x14ac:dyDescent="0.15">
      <c r="A94" s="285"/>
      <c r="B94" s="286"/>
      <c r="C94" s="286"/>
      <c r="D94" s="286"/>
      <c r="E94" s="287"/>
      <c r="F94" s="288"/>
      <c r="G94" s="289"/>
      <c r="H94" s="546"/>
      <c r="I94" s="290" t="str">
        <f>IFERROR(VLOOKUP(U94,プルダウンリスト!$D$15:$E$70,2,FALSE),"")</f>
        <v/>
      </c>
      <c r="J94" s="290" t="str">
        <f t="shared" si="3"/>
        <v/>
      </c>
      <c r="K94" s="546" t="s">
        <v>69</v>
      </c>
      <c r="L94" s="546" t="s">
        <v>69</v>
      </c>
      <c r="M94" s="546" t="s">
        <v>69</v>
      </c>
      <c r="N94" s="546" t="s">
        <v>69</v>
      </c>
      <c r="O94" s="546" t="s">
        <v>69</v>
      </c>
      <c r="P94" s="291"/>
      <c r="Q94" s="287"/>
      <c r="R94" s="286"/>
      <c r="S94" s="547"/>
      <c r="T94"/>
      <c r="U94" s="493" t="str">
        <f t="shared" si="4"/>
        <v/>
      </c>
    </row>
    <row r="95" spans="1:21" x14ac:dyDescent="0.15">
      <c r="A95" s="285"/>
      <c r="B95" s="286"/>
      <c r="C95" s="286"/>
      <c r="D95" s="286"/>
      <c r="E95" s="287"/>
      <c r="F95" s="288"/>
      <c r="G95" s="289"/>
      <c r="H95" s="546"/>
      <c r="I95" s="290" t="str">
        <f>IFERROR(VLOOKUP(U95,プルダウンリスト!$D$15:$E$70,2,FALSE),"")</f>
        <v/>
      </c>
      <c r="J95" s="290" t="str">
        <f t="shared" si="3"/>
        <v/>
      </c>
      <c r="K95" s="546" t="s">
        <v>69</v>
      </c>
      <c r="L95" s="546" t="s">
        <v>69</v>
      </c>
      <c r="M95" s="546" t="s">
        <v>69</v>
      </c>
      <c r="N95" s="546" t="s">
        <v>69</v>
      </c>
      <c r="O95" s="546" t="s">
        <v>69</v>
      </c>
      <c r="P95" s="291"/>
      <c r="Q95" s="287"/>
      <c r="R95" s="286"/>
      <c r="S95" s="547"/>
      <c r="T95"/>
      <c r="U95" s="493" t="str">
        <f t="shared" si="4"/>
        <v/>
      </c>
    </row>
    <row r="96" spans="1:21" x14ac:dyDescent="0.15">
      <c r="A96" s="285"/>
      <c r="B96" s="286"/>
      <c r="C96" s="286"/>
      <c r="D96" s="286"/>
      <c r="E96" s="287"/>
      <c r="F96" s="288"/>
      <c r="G96" s="289"/>
      <c r="H96" s="546"/>
      <c r="I96" s="290" t="str">
        <f>IFERROR(VLOOKUP(U96,プルダウンリスト!$D$15:$E$70,2,FALSE),"")</f>
        <v/>
      </c>
      <c r="J96" s="290" t="str">
        <f t="shared" si="3"/>
        <v/>
      </c>
      <c r="K96" s="546" t="s">
        <v>69</v>
      </c>
      <c r="L96" s="546" t="s">
        <v>69</v>
      </c>
      <c r="M96" s="546" t="s">
        <v>69</v>
      </c>
      <c r="N96" s="546" t="s">
        <v>69</v>
      </c>
      <c r="O96" s="546" t="s">
        <v>69</v>
      </c>
      <c r="P96" s="291"/>
      <c r="Q96" s="287"/>
      <c r="R96" s="286"/>
      <c r="S96" s="547"/>
      <c r="T96"/>
      <c r="U96" s="493" t="str">
        <f t="shared" si="4"/>
        <v/>
      </c>
    </row>
    <row r="97" spans="1:28" x14ac:dyDescent="0.15">
      <c r="A97" s="285"/>
      <c r="B97" s="286"/>
      <c r="C97" s="286"/>
      <c r="D97" s="286"/>
      <c r="E97" s="287"/>
      <c r="F97" s="288"/>
      <c r="G97" s="289"/>
      <c r="H97" s="546"/>
      <c r="I97" s="290" t="str">
        <f>IFERROR(VLOOKUP(U97,プルダウンリスト!$D$15:$E$70,2,FALSE),"")</f>
        <v/>
      </c>
      <c r="J97" s="290" t="str">
        <f t="shared" si="3"/>
        <v/>
      </c>
      <c r="K97" s="546" t="s">
        <v>69</v>
      </c>
      <c r="L97" s="546" t="s">
        <v>69</v>
      </c>
      <c r="M97" s="546" t="s">
        <v>69</v>
      </c>
      <c r="N97" s="546" t="s">
        <v>69</v>
      </c>
      <c r="O97" s="546" t="s">
        <v>69</v>
      </c>
      <c r="P97" s="291"/>
      <c r="Q97" s="287"/>
      <c r="R97" s="286"/>
      <c r="S97" s="547"/>
      <c r="T97"/>
      <c r="U97" s="493" t="str">
        <f t="shared" si="4"/>
        <v/>
      </c>
    </row>
    <row r="98" spans="1:28" x14ac:dyDescent="0.15">
      <c r="A98" s="285"/>
      <c r="B98" s="286"/>
      <c r="C98" s="286"/>
      <c r="D98" s="286"/>
      <c r="E98" s="287"/>
      <c r="F98" s="288"/>
      <c r="G98" s="289"/>
      <c r="H98" s="546"/>
      <c r="I98" s="290" t="str">
        <f>IFERROR(VLOOKUP(U98,プルダウンリスト!$D$15:$E$70,2,FALSE),"")</f>
        <v/>
      </c>
      <c r="J98" s="290" t="str">
        <f t="shared" si="3"/>
        <v/>
      </c>
      <c r="K98" s="546" t="s">
        <v>69</v>
      </c>
      <c r="L98" s="546" t="s">
        <v>69</v>
      </c>
      <c r="M98" s="546" t="s">
        <v>69</v>
      </c>
      <c r="N98" s="546" t="s">
        <v>69</v>
      </c>
      <c r="O98" s="546" t="s">
        <v>69</v>
      </c>
      <c r="P98" s="291"/>
      <c r="Q98" s="287"/>
      <c r="R98" s="286"/>
      <c r="S98" s="547"/>
      <c r="T98"/>
      <c r="U98" s="493" t="str">
        <f t="shared" si="4"/>
        <v/>
      </c>
    </row>
    <row r="99" spans="1:28" x14ac:dyDescent="0.15">
      <c r="A99" s="285"/>
      <c r="B99" s="286"/>
      <c r="C99" s="286"/>
      <c r="D99" s="286"/>
      <c r="E99" s="287"/>
      <c r="F99" s="288"/>
      <c r="G99" s="289"/>
      <c r="H99" s="546"/>
      <c r="I99" s="290" t="str">
        <f>IFERROR(VLOOKUP(U99,プルダウンリスト!$D$15:$E$70,2,FALSE),"")</f>
        <v/>
      </c>
      <c r="J99" s="290" t="str">
        <f t="shared" si="3"/>
        <v/>
      </c>
      <c r="K99" s="546" t="s">
        <v>69</v>
      </c>
      <c r="L99" s="546" t="s">
        <v>69</v>
      </c>
      <c r="M99" s="546" t="s">
        <v>69</v>
      </c>
      <c r="N99" s="546" t="s">
        <v>69</v>
      </c>
      <c r="O99" s="546" t="s">
        <v>69</v>
      </c>
      <c r="P99" s="291"/>
      <c r="Q99" s="287"/>
      <c r="R99" s="286"/>
      <c r="S99" s="547"/>
      <c r="T99"/>
      <c r="U99" s="493" t="str">
        <f t="shared" si="4"/>
        <v/>
      </c>
    </row>
    <row r="100" spans="1:28" x14ac:dyDescent="0.15">
      <c r="A100" s="285"/>
      <c r="B100" s="286"/>
      <c r="C100" s="286"/>
      <c r="D100" s="286"/>
      <c r="E100" s="287"/>
      <c r="F100" s="288"/>
      <c r="G100" s="289"/>
      <c r="H100" s="546"/>
      <c r="I100" s="290" t="str">
        <f>IFERROR(VLOOKUP(U100,プルダウンリスト!$D$15:$E$70,2,FALSE),"")</f>
        <v/>
      </c>
      <c r="J100" s="290" t="str">
        <f t="shared" si="3"/>
        <v/>
      </c>
      <c r="K100" s="546" t="s">
        <v>69</v>
      </c>
      <c r="L100" s="546" t="s">
        <v>69</v>
      </c>
      <c r="M100" s="546" t="s">
        <v>69</v>
      </c>
      <c r="N100" s="546" t="s">
        <v>69</v>
      </c>
      <c r="O100" s="546" t="s">
        <v>69</v>
      </c>
      <c r="P100" s="291"/>
      <c r="Q100" s="287"/>
      <c r="R100" s="286"/>
      <c r="S100" s="547"/>
      <c r="T100"/>
      <c r="U100" s="493" t="str">
        <f t="shared" si="4"/>
        <v/>
      </c>
    </row>
    <row r="101" spans="1:28" x14ac:dyDescent="0.15">
      <c r="A101" s="285"/>
      <c r="B101" s="286"/>
      <c r="C101" s="286"/>
      <c r="D101" s="286"/>
      <c r="E101" s="287"/>
      <c r="F101" s="288"/>
      <c r="G101" s="289"/>
      <c r="H101" s="546"/>
      <c r="I101" s="290" t="str">
        <f>IFERROR(VLOOKUP(U101,プルダウンリスト!$D$15:$E$70,2,FALSE),"")</f>
        <v/>
      </c>
      <c r="J101" s="290" t="str">
        <f t="shared" si="3"/>
        <v/>
      </c>
      <c r="K101" s="546" t="s">
        <v>69</v>
      </c>
      <c r="L101" s="546" t="s">
        <v>69</v>
      </c>
      <c r="M101" s="546" t="s">
        <v>69</v>
      </c>
      <c r="N101" s="546" t="s">
        <v>69</v>
      </c>
      <c r="O101" s="546" t="s">
        <v>69</v>
      </c>
      <c r="P101" s="291"/>
      <c r="Q101" s="287"/>
      <c r="R101" s="286"/>
      <c r="S101" s="547"/>
      <c r="T101"/>
      <c r="U101" s="493" t="str">
        <f t="shared" si="4"/>
        <v/>
      </c>
    </row>
    <row r="102" spans="1:28" s="152" customFormat="1" x14ac:dyDescent="0.15">
      <c r="A102" s="285"/>
      <c r="B102" s="286"/>
      <c r="C102" s="286"/>
      <c r="D102" s="286"/>
      <c r="E102" s="287"/>
      <c r="F102" s="288"/>
      <c r="G102" s="289"/>
      <c r="H102" s="546"/>
      <c r="I102" s="290" t="str">
        <f>IFERROR(VLOOKUP(U102,プルダウンリスト!$D$15:$E$70,2,FALSE),"")</f>
        <v/>
      </c>
      <c r="J102" s="290" t="str">
        <f t="shared" si="3"/>
        <v/>
      </c>
      <c r="K102" s="546" t="s">
        <v>69</v>
      </c>
      <c r="L102" s="546" t="s">
        <v>69</v>
      </c>
      <c r="M102" s="546" t="s">
        <v>69</v>
      </c>
      <c r="N102" s="546" t="s">
        <v>69</v>
      </c>
      <c r="O102" s="546" t="s">
        <v>69</v>
      </c>
      <c r="P102" s="291"/>
      <c r="Q102" s="287"/>
      <c r="R102" s="286"/>
      <c r="S102" s="547"/>
      <c r="T102"/>
      <c r="U102" s="493" t="str">
        <f t="shared" si="4"/>
        <v/>
      </c>
      <c r="V102"/>
      <c r="W102"/>
      <c r="X102"/>
      <c r="Y102"/>
      <c r="Z102"/>
      <c r="AA102"/>
      <c r="AB102"/>
    </row>
    <row r="103" spans="1:28" x14ac:dyDescent="0.15">
      <c r="A103" s="285"/>
      <c r="B103" s="286"/>
      <c r="C103" s="286"/>
      <c r="D103" s="286"/>
      <c r="E103" s="287"/>
      <c r="F103" s="288"/>
      <c r="G103" s="289"/>
      <c r="H103" s="546"/>
      <c r="I103" s="290" t="str">
        <f>IFERROR(VLOOKUP(U103,プルダウンリスト!$D$15:$E$70,2,FALSE),"")</f>
        <v/>
      </c>
      <c r="J103" s="290" t="str">
        <f t="shared" si="3"/>
        <v/>
      </c>
      <c r="K103" s="546" t="s">
        <v>69</v>
      </c>
      <c r="L103" s="546" t="s">
        <v>69</v>
      </c>
      <c r="M103" s="546" t="s">
        <v>69</v>
      </c>
      <c r="N103" s="546" t="s">
        <v>69</v>
      </c>
      <c r="O103" s="546" t="s">
        <v>69</v>
      </c>
      <c r="P103" s="291"/>
      <c r="Q103" s="287"/>
      <c r="R103" s="286"/>
      <c r="S103" s="547"/>
      <c r="T103"/>
      <c r="U103" s="493" t="str">
        <f t="shared" si="4"/>
        <v/>
      </c>
    </row>
    <row r="104" spans="1:28" s="152" customFormat="1" ht="23.25" customHeight="1" x14ac:dyDescent="0.15">
      <c r="A104" s="285"/>
      <c r="B104" s="286"/>
      <c r="C104" s="286"/>
      <c r="D104" s="286"/>
      <c r="E104" s="287"/>
      <c r="F104" s="288"/>
      <c r="G104" s="289"/>
      <c r="H104" s="546"/>
      <c r="I104" s="290" t="str">
        <f>IFERROR(VLOOKUP(U104,プルダウンリスト!$D$15:$E$70,2,FALSE),"")</f>
        <v/>
      </c>
      <c r="J104" s="290" t="str">
        <f t="shared" si="3"/>
        <v/>
      </c>
      <c r="K104" s="546" t="s">
        <v>69</v>
      </c>
      <c r="L104" s="546" t="s">
        <v>69</v>
      </c>
      <c r="M104" s="546" t="s">
        <v>69</v>
      </c>
      <c r="N104" s="546" t="s">
        <v>69</v>
      </c>
      <c r="O104" s="546" t="s">
        <v>69</v>
      </c>
      <c r="P104" s="291"/>
      <c r="Q104" s="287"/>
      <c r="R104" s="286"/>
      <c r="S104" s="547"/>
      <c r="T104"/>
      <c r="U104" s="493" t="str">
        <f t="shared" si="4"/>
        <v/>
      </c>
      <c r="V104"/>
      <c r="W104"/>
      <c r="X104"/>
      <c r="Y104"/>
      <c r="Z104"/>
      <c r="AA104"/>
      <c r="AB104"/>
    </row>
    <row r="105" spans="1:28" s="152" customFormat="1" x14ac:dyDescent="0.15">
      <c r="A105" s="285"/>
      <c r="B105" s="286"/>
      <c r="C105" s="286"/>
      <c r="D105" s="286"/>
      <c r="E105" s="287"/>
      <c r="F105" s="288"/>
      <c r="G105" s="289"/>
      <c r="H105" s="546"/>
      <c r="I105" s="290" t="str">
        <f>IFERROR(VLOOKUP(U105,プルダウンリスト!$D$15:$E$70,2,FALSE),"")</f>
        <v/>
      </c>
      <c r="J105" s="290" t="str">
        <f t="shared" si="3"/>
        <v/>
      </c>
      <c r="K105" s="546" t="s">
        <v>69</v>
      </c>
      <c r="L105" s="546" t="s">
        <v>69</v>
      </c>
      <c r="M105" s="546" t="s">
        <v>69</v>
      </c>
      <c r="N105" s="546" t="s">
        <v>69</v>
      </c>
      <c r="O105" s="546" t="s">
        <v>69</v>
      </c>
      <c r="P105" s="291"/>
      <c r="Q105" s="287"/>
      <c r="R105" s="286"/>
      <c r="S105" s="547"/>
      <c r="T105"/>
      <c r="U105" s="493" t="str">
        <f t="shared" si="4"/>
        <v/>
      </c>
      <c r="V105"/>
      <c r="W105"/>
      <c r="X105"/>
      <c r="Y105"/>
      <c r="Z105"/>
      <c r="AA105"/>
      <c r="AB105"/>
    </row>
    <row r="106" spans="1:28" s="152" customFormat="1" ht="21" x14ac:dyDescent="0.15">
      <c r="A106" s="722" t="s">
        <v>1432</v>
      </c>
      <c r="B106" s="723"/>
      <c r="C106" s="723"/>
      <c r="D106" s="723"/>
      <c r="E106" s="723"/>
      <c r="F106" s="723"/>
      <c r="G106" s="723"/>
      <c r="H106" s="723"/>
      <c r="I106" s="723"/>
      <c r="J106" s="723"/>
      <c r="K106" s="723"/>
      <c r="L106" s="723"/>
      <c r="M106" s="723"/>
      <c r="N106" s="723"/>
      <c r="O106" s="723"/>
      <c r="P106" s="723"/>
      <c r="Q106" s="723"/>
      <c r="R106" s="723"/>
      <c r="S106" s="724"/>
      <c r="T106" s="154"/>
      <c r="U106" s="597"/>
    </row>
    <row r="107" spans="1:28" s="152" customFormat="1" ht="29.25" thickBot="1" x14ac:dyDescent="0.2">
      <c r="A107" s="159"/>
      <c r="B107" s="160"/>
      <c r="C107" s="160"/>
      <c r="D107" s="160"/>
      <c r="E107" s="160"/>
      <c r="F107" s="161">
        <f>SUM(F18:F105)</f>
        <v>0</v>
      </c>
      <c r="G107" s="162"/>
      <c r="H107" s="163"/>
      <c r="I107" s="162"/>
      <c r="J107" s="164"/>
      <c r="K107" s="160"/>
      <c r="L107" s="160"/>
      <c r="M107" s="160"/>
      <c r="N107" s="160"/>
      <c r="O107" s="160"/>
      <c r="P107" s="162"/>
      <c r="Q107" s="163"/>
      <c r="R107" s="160"/>
      <c r="S107" s="165"/>
      <c r="T107" s="166"/>
      <c r="U107" s="494" t="s">
        <v>355</v>
      </c>
      <c r="V107"/>
      <c r="W107"/>
      <c r="X107"/>
      <c r="Y107"/>
      <c r="Z107"/>
      <c r="AA107"/>
      <c r="AB107"/>
    </row>
    <row r="108" spans="1:28" s="152" customFormat="1" x14ac:dyDescent="0.15">
      <c r="A108" s="177"/>
      <c r="U108" s="153"/>
    </row>
    <row r="109" spans="1:28" s="152" customFormat="1" x14ac:dyDescent="0.15">
      <c r="U109" s="153"/>
    </row>
    <row r="110" spans="1:28" x14ac:dyDescent="0.15">
      <c r="A110" s="152" t="s">
        <v>1176</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2" priority="42"/>
  </conditionalFormatting>
  <conditionalFormatting sqref="S14:S15">
    <cfRule type="duplicateValues" dxfId="1" priority="2"/>
  </conditionalFormatting>
  <dataValidations xWindow="1134" yWindow="882" count="9">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s>
  <pageMargins left="0.51181102362204722" right="0.5118110236220472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xWindow="1134" yWindow="882" count="3">
        <x14:dataValidation type="list" allowBlank="1" showInputMessage="1" showErrorMessage="1" error="田、畑、草地、採草放牧地から選択してください。" prompt="田、畑、草地、採草放牧地から選択">
          <x14:formula1>
            <xm:f>プルダウンリスト!$A$2:$S$2</xm:f>
          </x14:formula1>
          <xm:sqref>E18:E105</xm:sqref>
        </x14:dataValidation>
        <x14:dataValidation type="list" allowBlank="1" showInputMessage="1" showErrorMessage="1" error="該当する傾斜等を選択してください。" prompt="該当する交付基準（傾斜等）を選択">
          <x14:formula1>
            <xm:f>プルダウンリスト!$A$3:$A$4</xm:f>
          </x14:formula1>
          <xm:sqref>G18:G105</xm:sqref>
        </x14:dataValidation>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E82"/>
  <sheetViews>
    <sheetView workbookViewId="0">
      <selection activeCell="G10" sqref="G10"/>
    </sheetView>
  </sheetViews>
  <sheetFormatPr defaultRowHeight="13.5" x14ac:dyDescent="0.15"/>
  <cols>
    <col min="1" max="1" width="33.5" customWidth="1"/>
    <col min="2" max="4" width="33.25" customWidth="1"/>
    <col min="5" max="5" width="17.875" customWidth="1"/>
  </cols>
  <sheetData>
    <row r="1" spans="1:5" x14ac:dyDescent="0.15">
      <c r="A1" t="s">
        <v>277</v>
      </c>
    </row>
    <row r="2" spans="1:5" x14ac:dyDescent="0.15">
      <c r="A2" s="80" t="s">
        <v>268</v>
      </c>
      <c r="B2" s="80" t="s">
        <v>273</v>
      </c>
      <c r="C2" s="80" t="s">
        <v>274</v>
      </c>
      <c r="D2" s="80" t="s">
        <v>275</v>
      </c>
    </row>
    <row r="3" spans="1:5" x14ac:dyDescent="0.15">
      <c r="A3" s="79" t="s">
        <v>228</v>
      </c>
      <c r="B3" s="79" t="s">
        <v>228</v>
      </c>
      <c r="C3" s="79" t="s">
        <v>228</v>
      </c>
      <c r="D3" s="79" t="s">
        <v>228</v>
      </c>
    </row>
    <row r="4" spans="1:5" x14ac:dyDescent="0.15">
      <c r="A4" s="79" t="s">
        <v>269</v>
      </c>
      <c r="B4" s="79" t="s">
        <v>269</v>
      </c>
      <c r="C4" s="79" t="s">
        <v>269</v>
      </c>
      <c r="D4" s="79" t="s">
        <v>269</v>
      </c>
    </row>
    <row r="5" spans="1:5" x14ac:dyDescent="0.15">
      <c r="A5" s="79" t="s">
        <v>183</v>
      </c>
      <c r="B5" s="79" t="s">
        <v>270</v>
      </c>
      <c r="C5" s="79" t="s">
        <v>270</v>
      </c>
      <c r="D5" s="79" t="s">
        <v>229</v>
      </c>
    </row>
    <row r="6" spans="1:5" x14ac:dyDescent="0.15">
      <c r="A6" s="79" t="s">
        <v>270</v>
      </c>
      <c r="B6" s="79" t="s">
        <v>229</v>
      </c>
      <c r="C6" s="79" t="s">
        <v>276</v>
      </c>
      <c r="D6" s="79" t="s">
        <v>1249</v>
      </c>
    </row>
    <row r="7" spans="1:5" x14ac:dyDescent="0.15">
      <c r="A7" s="79" t="s">
        <v>229</v>
      </c>
      <c r="B7" s="79" t="s">
        <v>1246</v>
      </c>
      <c r="C7" s="79" t="s">
        <v>229</v>
      </c>
      <c r="D7" s="79" t="s">
        <v>1251</v>
      </c>
    </row>
    <row r="8" spans="1:5" x14ac:dyDescent="0.15">
      <c r="A8" s="79" t="s">
        <v>271</v>
      </c>
      <c r="B8" s="79" t="s">
        <v>1247</v>
      </c>
      <c r="C8" s="79" t="s">
        <v>1248</v>
      </c>
      <c r="D8" s="79" t="s">
        <v>272</v>
      </c>
    </row>
    <row r="9" spans="1:5" x14ac:dyDescent="0.15">
      <c r="A9" s="79" t="s">
        <v>272</v>
      </c>
      <c r="B9" s="79" t="s">
        <v>272</v>
      </c>
      <c r="C9" s="79" t="s">
        <v>1250</v>
      </c>
      <c r="D9" s="79"/>
    </row>
    <row r="10" spans="1:5" x14ac:dyDescent="0.15">
      <c r="A10" s="79"/>
      <c r="B10" s="79"/>
      <c r="C10" s="79" t="s">
        <v>272</v>
      </c>
      <c r="D10" s="79"/>
    </row>
    <row r="13" spans="1:5" x14ac:dyDescent="0.15">
      <c r="A13" t="s">
        <v>267</v>
      </c>
    </row>
    <row r="14" spans="1:5" x14ac:dyDescent="0.15">
      <c r="A14" s="80" t="s">
        <v>428</v>
      </c>
      <c r="B14" s="80" t="s">
        <v>4</v>
      </c>
      <c r="C14" s="80" t="s">
        <v>21</v>
      </c>
      <c r="D14" s="80" t="s">
        <v>1324</v>
      </c>
      <c r="E14" s="80" t="s">
        <v>278</v>
      </c>
    </row>
    <row r="15" spans="1:5" x14ac:dyDescent="0.15">
      <c r="A15" s="79" t="s">
        <v>9</v>
      </c>
      <c r="B15" s="79" t="s">
        <v>268</v>
      </c>
      <c r="C15" s="79" t="s">
        <v>228</v>
      </c>
      <c r="D15" s="76" t="str">
        <f>A15&amp;B15&amp;C15</f>
        <v>〇田急傾斜</v>
      </c>
      <c r="E15" s="524">
        <v>21000</v>
      </c>
    </row>
    <row r="16" spans="1:5" x14ac:dyDescent="0.15">
      <c r="A16" s="79" t="s">
        <v>9</v>
      </c>
      <c r="B16" s="79" t="s">
        <v>268</v>
      </c>
      <c r="C16" s="79" t="s">
        <v>269</v>
      </c>
      <c r="D16" s="76" t="str">
        <f t="shared" ref="D16:D22" si="0">A16&amp;B16&amp;C16</f>
        <v>〇田緩傾斜</v>
      </c>
      <c r="E16" s="524">
        <v>8000</v>
      </c>
    </row>
    <row r="17" spans="1:5" x14ac:dyDescent="0.15">
      <c r="A17" s="79" t="s">
        <v>9</v>
      </c>
      <c r="B17" s="79" t="s">
        <v>268</v>
      </c>
      <c r="C17" s="79" t="s">
        <v>183</v>
      </c>
      <c r="D17" s="76" t="str">
        <f t="shared" si="0"/>
        <v>〇田小区画・不整形</v>
      </c>
      <c r="E17" s="524">
        <v>8000</v>
      </c>
    </row>
    <row r="18" spans="1:5" x14ac:dyDescent="0.15">
      <c r="A18" s="79" t="s">
        <v>9</v>
      </c>
      <c r="B18" s="79" t="s">
        <v>268</v>
      </c>
      <c r="C18" s="79" t="s">
        <v>270</v>
      </c>
      <c r="D18" s="76" t="str">
        <f t="shared" si="0"/>
        <v>〇田高齢化・耕作放棄率</v>
      </c>
      <c r="E18" s="524">
        <v>8000</v>
      </c>
    </row>
    <row r="19" spans="1:5" x14ac:dyDescent="0.15">
      <c r="A19" s="79" t="s">
        <v>9</v>
      </c>
      <c r="B19" s="79" t="s">
        <v>268</v>
      </c>
      <c r="C19" s="79" t="s">
        <v>229</v>
      </c>
      <c r="D19" s="76" t="str">
        <f t="shared" si="0"/>
        <v>〇田特認基準</v>
      </c>
      <c r="E19" s="524">
        <v>8000</v>
      </c>
    </row>
    <row r="20" spans="1:5" x14ac:dyDescent="0.15">
      <c r="A20" s="79" t="s">
        <v>9</v>
      </c>
      <c r="B20" s="79" t="s">
        <v>268</v>
      </c>
      <c r="C20" s="79" t="s">
        <v>271</v>
      </c>
      <c r="D20" s="76" t="str">
        <f t="shared" si="0"/>
        <v>〇田交付対象外</v>
      </c>
      <c r="E20" s="524">
        <v>0</v>
      </c>
    </row>
    <row r="21" spans="1:5" x14ac:dyDescent="0.15">
      <c r="A21" s="79" t="s">
        <v>9</v>
      </c>
      <c r="B21" s="79" t="s">
        <v>268</v>
      </c>
      <c r="C21" s="79" t="s">
        <v>272</v>
      </c>
      <c r="D21" s="76" t="str">
        <f t="shared" si="0"/>
        <v>〇田協定に含めない管理すべき農用地</v>
      </c>
      <c r="E21" s="524">
        <v>0</v>
      </c>
    </row>
    <row r="22" spans="1:5" x14ac:dyDescent="0.15">
      <c r="A22" s="79" t="s">
        <v>9</v>
      </c>
      <c r="B22" s="79" t="s">
        <v>273</v>
      </c>
      <c r="C22" s="79" t="s">
        <v>228</v>
      </c>
      <c r="D22" s="76" t="str">
        <f t="shared" si="0"/>
        <v>〇畑急傾斜</v>
      </c>
      <c r="E22" s="524">
        <v>11500</v>
      </c>
    </row>
    <row r="23" spans="1:5" x14ac:dyDescent="0.15">
      <c r="A23" s="79" t="s">
        <v>9</v>
      </c>
      <c r="B23" s="79" t="s">
        <v>273</v>
      </c>
      <c r="C23" s="79" t="s">
        <v>269</v>
      </c>
      <c r="D23" s="76" t="str">
        <f t="shared" ref="D23:D42" si="1">A23&amp;B23&amp;C23</f>
        <v>〇畑緩傾斜</v>
      </c>
      <c r="E23" s="524">
        <v>3500</v>
      </c>
    </row>
    <row r="24" spans="1:5" x14ac:dyDescent="0.15">
      <c r="A24" s="79" t="s">
        <v>9</v>
      </c>
      <c r="B24" s="79" t="s">
        <v>273</v>
      </c>
      <c r="C24" s="79" t="s">
        <v>270</v>
      </c>
      <c r="D24" s="76" t="str">
        <f t="shared" si="1"/>
        <v>〇畑高齢化・耕作放棄率</v>
      </c>
      <c r="E24" s="524">
        <v>3500</v>
      </c>
    </row>
    <row r="25" spans="1:5" x14ac:dyDescent="0.15">
      <c r="A25" s="79" t="s">
        <v>9</v>
      </c>
      <c r="B25" s="79" t="s">
        <v>273</v>
      </c>
      <c r="C25" s="79" t="s">
        <v>229</v>
      </c>
      <c r="D25" s="76" t="str">
        <f t="shared" si="1"/>
        <v>〇畑特認基準</v>
      </c>
      <c r="E25" s="524">
        <v>3500</v>
      </c>
    </row>
    <row r="26" spans="1:5" x14ac:dyDescent="0.15">
      <c r="A26" s="79" t="s">
        <v>9</v>
      </c>
      <c r="B26" s="79" t="s">
        <v>273</v>
      </c>
      <c r="C26" s="79" t="s">
        <v>1246</v>
      </c>
      <c r="D26" s="76" t="str">
        <f t="shared" si="1"/>
        <v>〇畑交付対象外（田畑混在地）</v>
      </c>
      <c r="E26" s="524">
        <v>0</v>
      </c>
    </row>
    <row r="27" spans="1:5" x14ac:dyDescent="0.15">
      <c r="A27" s="79" t="s">
        <v>9</v>
      </c>
      <c r="B27" s="79" t="s">
        <v>273</v>
      </c>
      <c r="C27" s="79" t="s">
        <v>1247</v>
      </c>
      <c r="D27" s="76" t="str">
        <f t="shared" si="1"/>
        <v>〇畑交付対象外（田畑混在地以外）</v>
      </c>
      <c r="E27" s="524">
        <v>0</v>
      </c>
    </row>
    <row r="28" spans="1:5" x14ac:dyDescent="0.15">
      <c r="A28" s="79" t="s">
        <v>9</v>
      </c>
      <c r="B28" s="79" t="s">
        <v>273</v>
      </c>
      <c r="C28" s="79" t="s">
        <v>272</v>
      </c>
      <c r="D28" s="76" t="str">
        <f t="shared" si="1"/>
        <v>〇畑協定に含めない管理すべき農用地</v>
      </c>
      <c r="E28" s="524">
        <v>0</v>
      </c>
    </row>
    <row r="29" spans="1:5" x14ac:dyDescent="0.15">
      <c r="A29" s="79" t="s">
        <v>9</v>
      </c>
      <c r="B29" s="79" t="s">
        <v>274</v>
      </c>
      <c r="C29" s="79" t="s">
        <v>228</v>
      </c>
      <c r="D29" s="76" t="str">
        <f t="shared" si="1"/>
        <v>〇草地急傾斜</v>
      </c>
      <c r="E29" s="524">
        <v>10500</v>
      </c>
    </row>
    <row r="30" spans="1:5" x14ac:dyDescent="0.15">
      <c r="A30" s="79" t="s">
        <v>9</v>
      </c>
      <c r="B30" s="79" t="s">
        <v>274</v>
      </c>
      <c r="C30" s="79" t="s">
        <v>269</v>
      </c>
      <c r="D30" s="76" t="str">
        <f t="shared" si="1"/>
        <v>〇草地緩傾斜</v>
      </c>
      <c r="E30" s="524">
        <v>3000</v>
      </c>
    </row>
    <row r="31" spans="1:5" x14ac:dyDescent="0.15">
      <c r="A31" s="79" t="s">
        <v>9</v>
      </c>
      <c r="B31" s="79" t="s">
        <v>274</v>
      </c>
      <c r="C31" s="79" t="s">
        <v>270</v>
      </c>
      <c r="D31" s="76" t="str">
        <f t="shared" si="1"/>
        <v>〇草地高齢化・耕作放棄率</v>
      </c>
      <c r="E31" s="524">
        <v>3000</v>
      </c>
    </row>
    <row r="32" spans="1:5" x14ac:dyDescent="0.15">
      <c r="A32" s="79" t="s">
        <v>9</v>
      </c>
      <c r="B32" s="79" t="s">
        <v>274</v>
      </c>
      <c r="C32" s="79" t="s">
        <v>276</v>
      </c>
      <c r="D32" s="76" t="str">
        <f t="shared" si="1"/>
        <v>〇草地草地比率の高い草地</v>
      </c>
      <c r="E32" s="524">
        <v>1500</v>
      </c>
    </row>
    <row r="33" spans="1:5" x14ac:dyDescent="0.15">
      <c r="A33" s="79" t="s">
        <v>9</v>
      </c>
      <c r="B33" s="79" t="s">
        <v>274</v>
      </c>
      <c r="C33" s="79" t="s">
        <v>229</v>
      </c>
      <c r="D33" s="76" t="str">
        <f t="shared" si="1"/>
        <v>〇草地特認基準</v>
      </c>
      <c r="E33" s="524">
        <v>3000</v>
      </c>
    </row>
    <row r="34" spans="1:5" x14ac:dyDescent="0.15">
      <c r="A34" s="79" t="s">
        <v>9</v>
      </c>
      <c r="B34" s="79" t="s">
        <v>274</v>
      </c>
      <c r="C34" s="79" t="s">
        <v>1248</v>
      </c>
      <c r="D34" s="76" t="str">
        <f t="shared" si="1"/>
        <v>〇草地交付対象外（田草地混在地）</v>
      </c>
      <c r="E34" s="524">
        <v>0</v>
      </c>
    </row>
    <row r="35" spans="1:5" x14ac:dyDescent="0.15">
      <c r="A35" s="79" t="s">
        <v>9</v>
      </c>
      <c r="B35" s="79" t="s">
        <v>274</v>
      </c>
      <c r="C35" s="79" t="s">
        <v>1250</v>
      </c>
      <c r="D35" s="76" t="str">
        <f t="shared" si="1"/>
        <v>〇草地交付対象外（田草地混在地以外）</v>
      </c>
      <c r="E35" s="524">
        <v>0</v>
      </c>
    </row>
    <row r="36" spans="1:5" x14ac:dyDescent="0.15">
      <c r="A36" s="79" t="s">
        <v>9</v>
      </c>
      <c r="B36" s="79" t="s">
        <v>274</v>
      </c>
      <c r="C36" s="79" t="s">
        <v>272</v>
      </c>
      <c r="D36" s="76" t="str">
        <f t="shared" si="1"/>
        <v>〇草地協定に含めない管理すべき農用地</v>
      </c>
      <c r="E36" s="524">
        <v>0</v>
      </c>
    </row>
    <row r="37" spans="1:5" x14ac:dyDescent="0.15">
      <c r="A37" s="79" t="s">
        <v>9</v>
      </c>
      <c r="B37" s="79" t="s">
        <v>275</v>
      </c>
      <c r="C37" s="79" t="s">
        <v>228</v>
      </c>
      <c r="D37" s="76" t="str">
        <f t="shared" si="1"/>
        <v>〇採草放牧地急傾斜</v>
      </c>
      <c r="E37" s="524">
        <v>1000</v>
      </c>
    </row>
    <row r="38" spans="1:5" x14ac:dyDescent="0.15">
      <c r="A38" s="79" t="s">
        <v>9</v>
      </c>
      <c r="B38" s="79" t="s">
        <v>275</v>
      </c>
      <c r="C38" s="79" t="s">
        <v>269</v>
      </c>
      <c r="D38" s="76" t="str">
        <f t="shared" si="1"/>
        <v>〇採草放牧地緩傾斜</v>
      </c>
      <c r="E38" s="524">
        <v>300</v>
      </c>
    </row>
    <row r="39" spans="1:5" x14ac:dyDescent="0.15">
      <c r="A39" s="79" t="s">
        <v>9</v>
      </c>
      <c r="B39" s="79" t="s">
        <v>275</v>
      </c>
      <c r="C39" s="79" t="s">
        <v>229</v>
      </c>
      <c r="D39" s="76" t="str">
        <f t="shared" si="1"/>
        <v>〇採草放牧地特認基準</v>
      </c>
      <c r="E39" s="524">
        <v>300</v>
      </c>
    </row>
    <row r="40" spans="1:5" x14ac:dyDescent="0.15">
      <c r="A40" s="79" t="s">
        <v>9</v>
      </c>
      <c r="B40" s="79" t="s">
        <v>275</v>
      </c>
      <c r="C40" s="79" t="s">
        <v>1249</v>
      </c>
      <c r="D40" s="76" t="str">
        <f t="shared" si="1"/>
        <v>〇採草放牧地交付対象外（田採草放牧地混在地）</v>
      </c>
      <c r="E40" s="524">
        <v>0</v>
      </c>
    </row>
    <row r="41" spans="1:5" x14ac:dyDescent="0.15">
      <c r="A41" s="79" t="s">
        <v>9</v>
      </c>
      <c r="B41" s="79" t="s">
        <v>275</v>
      </c>
      <c r="C41" s="79" t="s">
        <v>1251</v>
      </c>
      <c r="D41" s="76" t="str">
        <f t="shared" si="1"/>
        <v>〇採草放牧地交付対象外（田採草放牧地混在地以外）</v>
      </c>
      <c r="E41" s="524">
        <v>0</v>
      </c>
    </row>
    <row r="42" spans="1:5" x14ac:dyDescent="0.15">
      <c r="A42" s="79" t="s">
        <v>9</v>
      </c>
      <c r="B42" s="79" t="s">
        <v>275</v>
      </c>
      <c r="C42" s="79" t="s">
        <v>272</v>
      </c>
      <c r="D42" s="76" t="str">
        <f t="shared" si="1"/>
        <v>〇採草放牧地協定に含めない管理すべき農用地</v>
      </c>
      <c r="E42" s="524">
        <v>0</v>
      </c>
    </row>
    <row r="43" spans="1:5" x14ac:dyDescent="0.15">
      <c r="A43" s="79"/>
      <c r="B43" s="79" t="s">
        <v>268</v>
      </c>
      <c r="C43" s="79" t="s">
        <v>228</v>
      </c>
      <c r="D43" s="76" t="str">
        <f>A43&amp;B43&amp;C43</f>
        <v>田急傾斜</v>
      </c>
      <c r="E43" s="524">
        <f t="shared" ref="E43:E48" si="2">E15*0.8</f>
        <v>16800</v>
      </c>
    </row>
    <row r="44" spans="1:5" x14ac:dyDescent="0.15">
      <c r="A44" s="79"/>
      <c r="B44" s="79" t="s">
        <v>268</v>
      </c>
      <c r="C44" s="79" t="s">
        <v>269</v>
      </c>
      <c r="D44" s="76" t="str">
        <f t="shared" ref="D44:D70" si="3">A44&amp;B44&amp;C44</f>
        <v>田緩傾斜</v>
      </c>
      <c r="E44" s="524">
        <f t="shared" si="2"/>
        <v>6400</v>
      </c>
    </row>
    <row r="45" spans="1:5" x14ac:dyDescent="0.15">
      <c r="A45" s="79"/>
      <c r="B45" s="79" t="s">
        <v>268</v>
      </c>
      <c r="C45" s="79" t="s">
        <v>183</v>
      </c>
      <c r="D45" s="76" t="str">
        <f t="shared" si="3"/>
        <v>田小区画・不整形</v>
      </c>
      <c r="E45" s="524">
        <f t="shared" si="2"/>
        <v>6400</v>
      </c>
    </row>
    <row r="46" spans="1:5" x14ac:dyDescent="0.15">
      <c r="A46" s="79"/>
      <c r="B46" s="79" t="s">
        <v>268</v>
      </c>
      <c r="C46" s="79" t="s">
        <v>270</v>
      </c>
      <c r="D46" s="76" t="str">
        <f t="shared" si="3"/>
        <v>田高齢化・耕作放棄率</v>
      </c>
      <c r="E46" s="524">
        <f t="shared" si="2"/>
        <v>6400</v>
      </c>
    </row>
    <row r="47" spans="1:5" x14ac:dyDescent="0.15">
      <c r="A47" s="79"/>
      <c r="B47" s="79" t="s">
        <v>268</v>
      </c>
      <c r="C47" s="79" t="s">
        <v>229</v>
      </c>
      <c r="D47" s="76" t="str">
        <f t="shared" si="3"/>
        <v>田特認基準</v>
      </c>
      <c r="E47" s="524">
        <f t="shared" si="2"/>
        <v>6400</v>
      </c>
    </row>
    <row r="48" spans="1:5" x14ac:dyDescent="0.15">
      <c r="A48" s="79"/>
      <c r="B48" s="79" t="s">
        <v>268</v>
      </c>
      <c r="C48" s="79" t="s">
        <v>271</v>
      </c>
      <c r="D48" s="76" t="str">
        <f t="shared" si="3"/>
        <v>田交付対象外</v>
      </c>
      <c r="E48" s="524">
        <f t="shared" si="2"/>
        <v>0</v>
      </c>
    </row>
    <row r="49" spans="1:5" x14ac:dyDescent="0.15">
      <c r="A49" s="79"/>
      <c r="B49" s="79" t="s">
        <v>268</v>
      </c>
      <c r="C49" s="79" t="s">
        <v>272</v>
      </c>
      <c r="D49" s="76" t="str">
        <f t="shared" si="3"/>
        <v>田協定に含めない管理すべき農用地</v>
      </c>
      <c r="E49" s="524">
        <v>0</v>
      </c>
    </row>
    <row r="50" spans="1:5" x14ac:dyDescent="0.15">
      <c r="A50" s="79"/>
      <c r="B50" s="79" t="s">
        <v>273</v>
      </c>
      <c r="C50" s="79" t="s">
        <v>228</v>
      </c>
      <c r="D50" s="76" t="str">
        <f t="shared" si="3"/>
        <v>畑急傾斜</v>
      </c>
      <c r="E50" s="524">
        <f t="shared" ref="E50:E70" si="4">E22*0.8</f>
        <v>9200</v>
      </c>
    </row>
    <row r="51" spans="1:5" x14ac:dyDescent="0.15">
      <c r="A51" s="79"/>
      <c r="B51" s="79" t="s">
        <v>273</v>
      </c>
      <c r="C51" s="79" t="s">
        <v>269</v>
      </c>
      <c r="D51" s="76" t="str">
        <f t="shared" si="3"/>
        <v>畑緩傾斜</v>
      </c>
      <c r="E51" s="524">
        <f t="shared" si="4"/>
        <v>2800</v>
      </c>
    </row>
    <row r="52" spans="1:5" x14ac:dyDescent="0.15">
      <c r="A52" s="79"/>
      <c r="B52" s="79" t="s">
        <v>273</v>
      </c>
      <c r="C52" s="79" t="s">
        <v>270</v>
      </c>
      <c r="D52" s="76" t="str">
        <f t="shared" si="3"/>
        <v>畑高齢化・耕作放棄率</v>
      </c>
      <c r="E52" s="524">
        <f t="shared" si="4"/>
        <v>2800</v>
      </c>
    </row>
    <row r="53" spans="1:5" x14ac:dyDescent="0.15">
      <c r="A53" s="79"/>
      <c r="B53" s="79" t="s">
        <v>273</v>
      </c>
      <c r="C53" s="79" t="s">
        <v>229</v>
      </c>
      <c r="D53" s="76" t="str">
        <f t="shared" si="3"/>
        <v>畑特認基準</v>
      </c>
      <c r="E53" s="524">
        <f t="shared" si="4"/>
        <v>2800</v>
      </c>
    </row>
    <row r="54" spans="1:5" x14ac:dyDescent="0.15">
      <c r="A54" s="79"/>
      <c r="B54" s="79" t="s">
        <v>273</v>
      </c>
      <c r="C54" s="79" t="s">
        <v>1246</v>
      </c>
      <c r="D54" s="76" t="str">
        <f t="shared" si="3"/>
        <v>畑交付対象外（田畑混在地）</v>
      </c>
      <c r="E54" s="524">
        <f t="shared" si="4"/>
        <v>0</v>
      </c>
    </row>
    <row r="55" spans="1:5" x14ac:dyDescent="0.15">
      <c r="A55" s="79"/>
      <c r="B55" s="79" t="s">
        <v>273</v>
      </c>
      <c r="C55" s="79" t="s">
        <v>1247</v>
      </c>
      <c r="D55" s="76" t="str">
        <f t="shared" si="3"/>
        <v>畑交付対象外（田畑混在地以外）</v>
      </c>
      <c r="E55" s="524">
        <f t="shared" si="4"/>
        <v>0</v>
      </c>
    </row>
    <row r="56" spans="1:5" x14ac:dyDescent="0.15">
      <c r="A56" s="79"/>
      <c r="B56" s="79" t="s">
        <v>273</v>
      </c>
      <c r="C56" s="79" t="s">
        <v>272</v>
      </c>
      <c r="D56" s="76" t="str">
        <f t="shared" si="3"/>
        <v>畑協定に含めない管理すべき農用地</v>
      </c>
      <c r="E56" s="524">
        <f t="shared" si="4"/>
        <v>0</v>
      </c>
    </row>
    <row r="57" spans="1:5" x14ac:dyDescent="0.15">
      <c r="A57" s="79"/>
      <c r="B57" s="79" t="s">
        <v>274</v>
      </c>
      <c r="C57" s="79" t="s">
        <v>228</v>
      </c>
      <c r="D57" s="76" t="str">
        <f t="shared" si="3"/>
        <v>草地急傾斜</v>
      </c>
      <c r="E57" s="524">
        <f t="shared" si="4"/>
        <v>8400</v>
      </c>
    </row>
    <row r="58" spans="1:5" x14ac:dyDescent="0.15">
      <c r="A58" s="79"/>
      <c r="B58" s="79" t="s">
        <v>274</v>
      </c>
      <c r="C58" s="79" t="s">
        <v>269</v>
      </c>
      <c r="D58" s="76" t="str">
        <f t="shared" si="3"/>
        <v>草地緩傾斜</v>
      </c>
      <c r="E58" s="524">
        <f t="shared" si="4"/>
        <v>2400</v>
      </c>
    </row>
    <row r="59" spans="1:5" x14ac:dyDescent="0.15">
      <c r="A59" s="79"/>
      <c r="B59" s="79" t="s">
        <v>274</v>
      </c>
      <c r="C59" s="79" t="s">
        <v>270</v>
      </c>
      <c r="D59" s="76" t="str">
        <f t="shared" si="3"/>
        <v>草地高齢化・耕作放棄率</v>
      </c>
      <c r="E59" s="524">
        <f t="shared" si="4"/>
        <v>2400</v>
      </c>
    </row>
    <row r="60" spans="1:5" x14ac:dyDescent="0.15">
      <c r="A60" s="79"/>
      <c r="B60" s="79" t="s">
        <v>274</v>
      </c>
      <c r="C60" s="79" t="s">
        <v>276</v>
      </c>
      <c r="D60" s="76" t="str">
        <f t="shared" si="3"/>
        <v>草地草地比率の高い草地</v>
      </c>
      <c r="E60" s="524">
        <f t="shared" si="4"/>
        <v>1200</v>
      </c>
    </row>
    <row r="61" spans="1:5" x14ac:dyDescent="0.15">
      <c r="A61" s="79"/>
      <c r="B61" s="79" t="s">
        <v>274</v>
      </c>
      <c r="C61" s="79" t="s">
        <v>229</v>
      </c>
      <c r="D61" s="76" t="str">
        <f t="shared" si="3"/>
        <v>草地特認基準</v>
      </c>
      <c r="E61" s="524">
        <f t="shared" si="4"/>
        <v>2400</v>
      </c>
    </row>
    <row r="62" spans="1:5" x14ac:dyDescent="0.15">
      <c r="A62" s="79"/>
      <c r="B62" s="79" t="s">
        <v>274</v>
      </c>
      <c r="C62" s="79" t="s">
        <v>1248</v>
      </c>
      <c r="D62" s="76" t="str">
        <f t="shared" si="3"/>
        <v>草地交付対象外（田草地混在地）</v>
      </c>
      <c r="E62" s="524">
        <f t="shared" si="4"/>
        <v>0</v>
      </c>
    </row>
    <row r="63" spans="1:5" x14ac:dyDescent="0.15">
      <c r="A63" s="79"/>
      <c r="B63" s="79" t="s">
        <v>274</v>
      </c>
      <c r="C63" s="79" t="s">
        <v>1250</v>
      </c>
      <c r="D63" s="76" t="str">
        <f t="shared" si="3"/>
        <v>草地交付対象外（田草地混在地以外）</v>
      </c>
      <c r="E63" s="524">
        <f t="shared" si="4"/>
        <v>0</v>
      </c>
    </row>
    <row r="64" spans="1:5" x14ac:dyDescent="0.15">
      <c r="A64" s="79"/>
      <c r="B64" s="79" t="s">
        <v>274</v>
      </c>
      <c r="C64" s="79" t="s">
        <v>272</v>
      </c>
      <c r="D64" s="76" t="str">
        <f t="shared" si="3"/>
        <v>草地協定に含めない管理すべき農用地</v>
      </c>
      <c r="E64" s="524">
        <f t="shared" si="4"/>
        <v>0</v>
      </c>
    </row>
    <row r="65" spans="1:5" x14ac:dyDescent="0.15">
      <c r="A65" s="79"/>
      <c r="B65" s="79" t="s">
        <v>275</v>
      </c>
      <c r="C65" s="79" t="s">
        <v>228</v>
      </c>
      <c r="D65" s="76" t="str">
        <f t="shared" si="3"/>
        <v>採草放牧地急傾斜</v>
      </c>
      <c r="E65" s="524">
        <f t="shared" si="4"/>
        <v>800</v>
      </c>
    </row>
    <row r="66" spans="1:5" x14ac:dyDescent="0.15">
      <c r="A66" s="79"/>
      <c r="B66" s="79" t="s">
        <v>275</v>
      </c>
      <c r="C66" s="79" t="s">
        <v>269</v>
      </c>
      <c r="D66" s="76" t="str">
        <f t="shared" si="3"/>
        <v>採草放牧地緩傾斜</v>
      </c>
      <c r="E66" s="524">
        <f t="shared" si="4"/>
        <v>240</v>
      </c>
    </row>
    <row r="67" spans="1:5" x14ac:dyDescent="0.15">
      <c r="A67" s="79"/>
      <c r="B67" s="79" t="s">
        <v>275</v>
      </c>
      <c r="C67" s="79" t="s">
        <v>229</v>
      </c>
      <c r="D67" s="76" t="str">
        <f t="shared" si="3"/>
        <v>採草放牧地特認基準</v>
      </c>
      <c r="E67" s="524">
        <f t="shared" si="4"/>
        <v>240</v>
      </c>
    </row>
    <row r="68" spans="1:5" x14ac:dyDescent="0.15">
      <c r="A68" s="79"/>
      <c r="B68" s="79" t="s">
        <v>275</v>
      </c>
      <c r="C68" s="79" t="s">
        <v>1249</v>
      </c>
      <c r="D68" s="76" t="str">
        <f t="shared" si="3"/>
        <v>採草放牧地交付対象外（田採草放牧地混在地）</v>
      </c>
      <c r="E68" s="524">
        <f t="shared" si="4"/>
        <v>0</v>
      </c>
    </row>
    <row r="69" spans="1:5" x14ac:dyDescent="0.15">
      <c r="A69" s="79"/>
      <c r="B69" s="79" t="s">
        <v>275</v>
      </c>
      <c r="C69" s="79" t="s">
        <v>1251</v>
      </c>
      <c r="D69" s="76" t="str">
        <f t="shared" si="3"/>
        <v>採草放牧地交付対象外（田採草放牧地混在地以外）</v>
      </c>
      <c r="E69" s="524">
        <f t="shared" si="4"/>
        <v>0</v>
      </c>
    </row>
    <row r="70" spans="1:5" x14ac:dyDescent="0.15">
      <c r="A70" s="79"/>
      <c r="B70" s="79" t="s">
        <v>275</v>
      </c>
      <c r="C70" s="79" t="s">
        <v>272</v>
      </c>
      <c r="D70" s="76" t="str">
        <f t="shared" si="3"/>
        <v>採草放牧地協定に含めない管理すべき農用地</v>
      </c>
      <c r="E70" s="524">
        <f t="shared" si="4"/>
        <v>0</v>
      </c>
    </row>
    <row r="74" spans="1:5" x14ac:dyDescent="0.15">
      <c r="A74" t="s">
        <v>279</v>
      </c>
    </row>
    <row r="75" spans="1:5" x14ac:dyDescent="0.15">
      <c r="A75" s="79" t="s">
        <v>345</v>
      </c>
    </row>
    <row r="76" spans="1:5" x14ac:dyDescent="0.15">
      <c r="A76" s="79" t="s">
        <v>434</v>
      </c>
    </row>
    <row r="77" spans="1:5" x14ac:dyDescent="0.15">
      <c r="A77" s="81" t="s">
        <v>435</v>
      </c>
    </row>
    <row r="78" spans="1:5" x14ac:dyDescent="0.15">
      <c r="A78" s="81" t="s">
        <v>436</v>
      </c>
    </row>
    <row r="79" spans="1:5" x14ac:dyDescent="0.15">
      <c r="A79" s="79" t="s">
        <v>280</v>
      </c>
    </row>
    <row r="80" spans="1:5" x14ac:dyDescent="0.15">
      <c r="A80" s="79" t="s">
        <v>346</v>
      </c>
    </row>
    <row r="81" spans="1:1" x14ac:dyDescent="0.15">
      <c r="A81" s="79"/>
    </row>
    <row r="82" spans="1:1" x14ac:dyDescent="0.15">
      <c r="A82" s="79"/>
    </row>
  </sheetData>
  <phoneticPr fontId="3"/>
  <pageMargins left="0.7" right="0.7" top="0.75" bottom="0.75" header="0.3" footer="0.3"/>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D29"/>
  <sheetViews>
    <sheetView showGridLines="0" view="pageBreakPreview" zoomScale="90" zoomScaleNormal="90" zoomScaleSheetLayoutView="90" workbookViewId="0">
      <selection activeCell="E13" sqref="E13"/>
    </sheetView>
  </sheetViews>
  <sheetFormatPr defaultColWidth="9" defaultRowHeight="14.25" x14ac:dyDescent="0.15"/>
  <cols>
    <col min="1" max="1" width="5.5" style="67" customWidth="1"/>
    <col min="2" max="2" width="6.375" style="67" customWidth="1"/>
    <col min="3" max="3" width="4.125" style="67" customWidth="1"/>
    <col min="4" max="4" width="43.75" style="67" customWidth="1"/>
    <col min="5" max="5" width="26.375" style="67" customWidth="1"/>
    <col min="6" max="6" width="7.5" style="67" customWidth="1"/>
    <col min="7" max="11" width="4.25" style="67" customWidth="1"/>
    <col min="12" max="17" width="2.625" style="67" customWidth="1"/>
    <col min="18" max="16384" width="9" style="67"/>
  </cols>
  <sheetData>
    <row r="1" spans="1:30" ht="27.75" customHeight="1" x14ac:dyDescent="0.15">
      <c r="A1" s="336" t="s">
        <v>1124</v>
      </c>
      <c r="Q1" s="74"/>
      <c r="R1" s="74"/>
      <c r="AD1" s="67" t="s">
        <v>9</v>
      </c>
    </row>
    <row r="2" spans="1:30" ht="27.75" customHeight="1" x14ac:dyDescent="0.15">
      <c r="A2" s="106"/>
      <c r="E2" s="457"/>
      <c r="Q2" s="74"/>
      <c r="R2" s="74"/>
    </row>
    <row r="3" spans="1:30" ht="27.75" customHeight="1" x14ac:dyDescent="0.15">
      <c r="A3" s="106"/>
      <c r="E3" s="478" t="s">
        <v>1125</v>
      </c>
      <c r="Q3" s="74"/>
      <c r="R3" s="74"/>
    </row>
    <row r="4" spans="1:30" s="460" customFormat="1" ht="25.5" customHeight="1" x14ac:dyDescent="0.15">
      <c r="A4" s="731" t="s">
        <v>1166</v>
      </c>
      <c r="B4" s="731"/>
      <c r="C4" s="458" t="s">
        <v>1164</v>
      </c>
      <c r="D4" s="459"/>
      <c r="E4" s="224"/>
      <c r="F4" s="67"/>
      <c r="G4" s="67"/>
    </row>
    <row r="5" spans="1:30" ht="24" customHeight="1" x14ac:dyDescent="0.15">
      <c r="A5" s="461"/>
      <c r="B5" s="461"/>
      <c r="C5" s="461"/>
      <c r="D5" s="461"/>
      <c r="E5" s="602" t="str">
        <f>はじめに!D5&amp;""</f>
        <v>　　　　　集落協定</v>
      </c>
    </row>
    <row r="6" spans="1:30" ht="24" customHeight="1" x14ac:dyDescent="0.15">
      <c r="A6" s="461"/>
      <c r="B6" s="461"/>
      <c r="C6" s="461"/>
      <c r="D6" s="461"/>
      <c r="E6" s="603" t="str">
        <f>はじめに!D6&amp;""</f>
        <v/>
      </c>
    </row>
    <row r="7" spans="1:30" ht="26.25" customHeight="1" x14ac:dyDescent="0.15">
      <c r="A7" s="461"/>
      <c r="B7" s="461"/>
      <c r="C7" s="461"/>
      <c r="D7" s="461"/>
      <c r="E7" s="224"/>
    </row>
    <row r="8" spans="1:30" s="460" customFormat="1" ht="25.5" customHeight="1" x14ac:dyDescent="0.15">
      <c r="A8" s="732" t="s">
        <v>1126</v>
      </c>
      <c r="B8" s="732"/>
      <c r="C8" s="732"/>
      <c r="D8" s="732"/>
      <c r="E8" s="732"/>
      <c r="F8" s="732"/>
      <c r="G8" s="67"/>
    </row>
    <row r="9" spans="1:30" s="460" customFormat="1" ht="25.5" customHeight="1" x14ac:dyDescent="0.15">
      <c r="A9" s="462"/>
      <c r="B9" s="224"/>
      <c r="C9" s="224"/>
      <c r="D9" s="224"/>
      <c r="E9" s="224"/>
      <c r="F9" s="67"/>
      <c r="G9" s="67"/>
    </row>
    <row r="10" spans="1:30" s="463" customFormat="1" ht="45.75" customHeight="1" x14ac:dyDescent="0.15">
      <c r="A10" s="733" t="s">
        <v>1127</v>
      </c>
      <c r="B10" s="733"/>
      <c r="C10" s="733"/>
      <c r="D10" s="733"/>
      <c r="E10" s="733"/>
      <c r="F10" s="733"/>
    </row>
    <row r="11" spans="1:30" s="463" customFormat="1" ht="18" customHeight="1" x14ac:dyDescent="0.15"/>
    <row r="12" spans="1:30" s="460" customFormat="1" ht="25.5" customHeight="1" x14ac:dyDescent="0.15">
      <c r="A12" s="734"/>
      <c r="B12" s="734"/>
      <c r="C12" s="734"/>
      <c r="D12" s="734"/>
      <c r="E12" s="734"/>
      <c r="F12" s="734"/>
      <c r="G12" s="67"/>
      <c r="H12" s="67"/>
      <c r="I12" s="67"/>
      <c r="J12" s="67"/>
    </row>
    <row r="13" spans="1:30" s="463" customFormat="1" ht="24.75" customHeight="1" x14ac:dyDescent="0.15">
      <c r="A13" s="463" t="s">
        <v>1128</v>
      </c>
    </row>
    <row r="14" spans="1:30" s="460" customFormat="1" ht="24.75" customHeight="1" x14ac:dyDescent="0.15">
      <c r="A14" s="686"/>
      <c r="B14" s="686"/>
      <c r="C14" s="686"/>
      <c r="D14" s="686"/>
      <c r="E14" s="686"/>
      <c r="F14" s="686"/>
      <c r="G14" s="75"/>
      <c r="H14" s="75"/>
      <c r="I14" s="75"/>
      <c r="J14" s="75"/>
    </row>
    <row r="15" spans="1:30" s="463" customFormat="1" ht="24.75" customHeight="1" x14ac:dyDescent="0.15">
      <c r="A15" s="463" t="s">
        <v>1129</v>
      </c>
    </row>
    <row r="16" spans="1:30" ht="24.75" customHeight="1" x14ac:dyDescent="0.15">
      <c r="B16" s="488" t="s">
        <v>30</v>
      </c>
      <c r="C16" s="106" t="s">
        <v>1130</v>
      </c>
      <c r="D16" s="124"/>
      <c r="E16" s="124"/>
    </row>
    <row r="17" spans="1:6" ht="24.75" customHeight="1" x14ac:dyDescent="0.15">
      <c r="B17" s="479" t="s">
        <v>1168</v>
      </c>
      <c r="C17" s="727" t="s">
        <v>1131</v>
      </c>
      <c r="D17" s="727"/>
      <c r="E17" s="727"/>
    </row>
    <row r="18" spans="1:6" ht="24.75" customHeight="1" x14ac:dyDescent="0.15">
      <c r="B18" s="488" t="s">
        <v>30</v>
      </c>
      <c r="C18" s="727" t="s">
        <v>1132</v>
      </c>
      <c r="D18" s="727"/>
      <c r="E18" s="727"/>
    </row>
    <row r="19" spans="1:6" ht="24.75" customHeight="1" x14ac:dyDescent="0.15">
      <c r="A19" s="728"/>
      <c r="B19" s="728"/>
      <c r="C19" s="728"/>
      <c r="D19" s="728"/>
      <c r="E19" s="728"/>
      <c r="F19" s="728"/>
    </row>
    <row r="20" spans="1:6" s="463" customFormat="1" ht="24.75" customHeight="1" x14ac:dyDescent="0.15">
      <c r="A20" s="463" t="s">
        <v>1133</v>
      </c>
    </row>
    <row r="21" spans="1:6" s="463" customFormat="1" ht="24.75" customHeight="1" x14ac:dyDescent="0.15">
      <c r="B21" s="488" t="s">
        <v>30</v>
      </c>
      <c r="C21" s="729" t="s">
        <v>1134</v>
      </c>
      <c r="D21" s="729"/>
      <c r="E21" s="729"/>
    </row>
    <row r="22" spans="1:6" s="463" customFormat="1" ht="24.75" customHeight="1" x14ac:dyDescent="0.15">
      <c r="B22" s="464"/>
      <c r="C22" s="465"/>
      <c r="D22" s="465"/>
      <c r="E22" s="465"/>
    </row>
    <row r="23" spans="1:6" s="463" customFormat="1" ht="72" customHeight="1" x14ac:dyDescent="0.15">
      <c r="B23" s="730" t="s">
        <v>1135</v>
      </c>
      <c r="C23" s="730"/>
      <c r="D23" s="730"/>
      <c r="E23" s="730"/>
      <c r="F23" s="466"/>
    </row>
    <row r="24" spans="1:6" s="463" customFormat="1" ht="9.75" customHeight="1" x14ac:dyDescent="0.15">
      <c r="B24" s="465"/>
      <c r="C24" s="465"/>
      <c r="D24" s="465"/>
    </row>
    <row r="25" spans="1:6" ht="25.5" customHeight="1" x14ac:dyDescent="0.15">
      <c r="B25" s="488" t="s">
        <v>30</v>
      </c>
      <c r="C25" s="67" t="s">
        <v>1136</v>
      </c>
    </row>
    <row r="26" spans="1:6" ht="25.5" customHeight="1" x14ac:dyDescent="0.15">
      <c r="B26" s="464"/>
    </row>
    <row r="27" spans="1:6" ht="25.5" customHeight="1" x14ac:dyDescent="0.15">
      <c r="A27" s="67" t="s">
        <v>1137</v>
      </c>
    </row>
    <row r="28" spans="1:6" ht="25.5" customHeight="1" x14ac:dyDescent="0.15">
      <c r="A28" s="156" t="s">
        <v>1138</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scale="98" orientation="portrait" r:id="rId1"/>
  <headerFooter alignWithMargins="0"/>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election activeCell="B14" sqref="B14:H14"/>
    </sheetView>
  </sheetViews>
  <sheetFormatPr defaultColWidth="9" defaultRowHeight="18" customHeight="1" x14ac:dyDescent="0.15"/>
  <cols>
    <col min="1" max="4" width="2.625" style="467" customWidth="1"/>
    <col min="5" max="5" width="5" style="467" customWidth="1"/>
    <col min="6" max="6" width="38.875" style="467" customWidth="1"/>
    <col min="7" max="7" width="23.625" style="467" customWidth="1"/>
    <col min="8" max="8" width="4.625" style="467" customWidth="1"/>
    <col min="9" max="9" width="3.5" style="467" customWidth="1"/>
    <col min="10" max="10" width="9" style="467"/>
    <col min="11" max="11" width="5.75" style="467" customWidth="1"/>
    <col min="12" max="16384" width="9" style="467"/>
  </cols>
  <sheetData>
    <row r="1" spans="1:8" ht="18" customHeight="1" x14ac:dyDescent="0.15">
      <c r="A1" s="106"/>
    </row>
    <row r="3" spans="1:8" ht="18" customHeight="1" x14ac:dyDescent="0.15">
      <c r="A3" s="745" t="s">
        <v>1139</v>
      </c>
      <c r="B3" s="745"/>
      <c r="C3" s="745"/>
      <c r="D3" s="745"/>
      <c r="E3" s="745"/>
      <c r="F3" s="745"/>
      <c r="G3" s="745"/>
      <c r="H3" s="745"/>
    </row>
    <row r="5" spans="1:8" ht="24.95" customHeight="1" x14ac:dyDescent="0.15">
      <c r="G5" s="746" t="str">
        <f>参４_申請!E3</f>
        <v>年　　月　　日</v>
      </c>
      <c r="H5" s="746"/>
    </row>
    <row r="6" spans="1:8" ht="24.95" customHeight="1" x14ac:dyDescent="0.15">
      <c r="G6" s="747" t="str">
        <f>はじめに!D5&amp;""</f>
        <v>　　　　　集落協定</v>
      </c>
      <c r="H6" s="747"/>
    </row>
    <row r="7" spans="1:8" ht="9.75" customHeight="1" x14ac:dyDescent="0.15"/>
    <row r="8" spans="1:8" ht="18" customHeight="1" x14ac:dyDescent="0.15">
      <c r="A8" s="468" t="s">
        <v>1140</v>
      </c>
      <c r="B8" s="468"/>
    </row>
    <row r="9" spans="1:8" ht="15.2" customHeight="1" x14ac:dyDescent="0.15">
      <c r="A9" s="468"/>
      <c r="B9" s="468"/>
    </row>
    <row r="10" spans="1:8" ht="18" customHeight="1" x14ac:dyDescent="0.15">
      <c r="A10" s="467" t="s">
        <v>1141</v>
      </c>
    </row>
    <row r="11" spans="1:8" ht="30.6" customHeight="1" x14ac:dyDescent="0.15">
      <c r="B11" s="735"/>
      <c r="C11" s="735"/>
      <c r="D11" s="735"/>
      <c r="E11" s="735"/>
      <c r="F11" s="735"/>
      <c r="G11" s="735"/>
      <c r="H11" s="735"/>
    </row>
    <row r="12" spans="1:8" ht="15.2" customHeight="1" x14ac:dyDescent="0.15">
      <c r="B12" s="469"/>
      <c r="C12" s="469"/>
      <c r="D12" s="469"/>
      <c r="E12" s="469"/>
      <c r="F12" s="469"/>
      <c r="G12" s="469"/>
      <c r="H12" s="469"/>
    </row>
    <row r="13" spans="1:8" ht="18" customHeight="1" x14ac:dyDescent="0.15">
      <c r="A13" s="467" t="s">
        <v>1142</v>
      </c>
    </row>
    <row r="14" spans="1:8" ht="30.6" customHeight="1" x14ac:dyDescent="0.15">
      <c r="B14" s="735"/>
      <c r="C14" s="735"/>
      <c r="D14" s="735"/>
      <c r="E14" s="735"/>
      <c r="F14" s="735"/>
      <c r="G14" s="735"/>
      <c r="H14" s="735"/>
    </row>
    <row r="15" spans="1:8" ht="15.2" customHeight="1" x14ac:dyDescent="0.15">
      <c r="B15" s="470"/>
      <c r="C15" s="471"/>
      <c r="D15" s="470"/>
      <c r="E15" s="470"/>
      <c r="F15" s="470"/>
      <c r="G15" s="470"/>
      <c r="H15" s="470"/>
    </row>
    <row r="16" spans="1:8" ht="18" customHeight="1" x14ac:dyDescent="0.15">
      <c r="A16" s="468" t="s">
        <v>1143</v>
      </c>
      <c r="B16" s="468"/>
    </row>
    <row r="17" spans="1:8" ht="18" customHeight="1" x14ac:dyDescent="0.15">
      <c r="A17" s="467" t="s">
        <v>1144</v>
      </c>
    </row>
    <row r="18" spans="1:8" ht="18" customHeight="1" x14ac:dyDescent="0.15">
      <c r="A18" s="467" t="s">
        <v>1145</v>
      </c>
    </row>
    <row r="19" spans="1:8" ht="18" customHeight="1" x14ac:dyDescent="0.15">
      <c r="C19" s="748" t="s">
        <v>1146</v>
      </c>
      <c r="D19" s="749"/>
      <c r="E19" s="749"/>
      <c r="F19" s="749"/>
      <c r="G19" s="749"/>
      <c r="H19" s="750"/>
    </row>
    <row r="20" spans="1:8" ht="36" customHeight="1" x14ac:dyDescent="0.15">
      <c r="C20" s="751"/>
      <c r="D20" s="752"/>
      <c r="E20" s="757"/>
      <c r="F20" s="758" t="s">
        <v>1147</v>
      </c>
      <c r="G20" s="758"/>
      <c r="H20" s="758"/>
    </row>
    <row r="21" spans="1:8" ht="40.5" customHeight="1" x14ac:dyDescent="0.15">
      <c r="C21" s="753"/>
      <c r="D21" s="754"/>
      <c r="E21" s="757"/>
      <c r="F21" s="758"/>
      <c r="G21" s="758"/>
      <c r="H21" s="758"/>
    </row>
    <row r="22" spans="1:8" ht="18" customHeight="1" x14ac:dyDescent="0.15">
      <c r="C22" s="753"/>
      <c r="D22" s="754"/>
      <c r="E22" s="757"/>
      <c r="F22" s="758" t="s">
        <v>1148</v>
      </c>
      <c r="G22" s="758"/>
      <c r="H22" s="758"/>
    </row>
    <row r="23" spans="1:8" ht="27.75" customHeight="1" x14ac:dyDescent="0.15">
      <c r="C23" s="755"/>
      <c r="D23" s="756"/>
      <c r="E23" s="757"/>
      <c r="F23" s="758"/>
      <c r="G23" s="758"/>
      <c r="H23" s="758"/>
    </row>
    <row r="24" spans="1:8" s="472" customFormat="1" ht="24.95" customHeight="1" x14ac:dyDescent="0.15">
      <c r="C24" s="743"/>
      <c r="D24" s="744"/>
      <c r="E24" s="740" t="s">
        <v>1149</v>
      </c>
      <c r="F24" s="740"/>
      <c r="G24" s="740"/>
      <c r="H24" s="740"/>
    </row>
    <row r="25" spans="1:8" s="472" customFormat="1" ht="24.95" customHeight="1" x14ac:dyDescent="0.15">
      <c r="C25" s="738"/>
      <c r="D25" s="739"/>
      <c r="E25" s="740" t="s">
        <v>1150</v>
      </c>
      <c r="F25" s="740"/>
      <c r="G25" s="740"/>
      <c r="H25" s="740"/>
    </row>
    <row r="26" spans="1:8" s="472" customFormat="1" ht="24.95" customHeight="1" x14ac:dyDescent="0.15">
      <c r="C26" s="738"/>
      <c r="D26" s="739"/>
      <c r="E26" s="740" t="s">
        <v>1151</v>
      </c>
      <c r="F26" s="740"/>
      <c r="G26" s="740"/>
      <c r="H26" s="740"/>
    </row>
    <row r="27" spans="1:8" ht="15.2" customHeight="1" x14ac:dyDescent="0.15">
      <c r="C27" s="473"/>
      <c r="D27" s="473"/>
    </row>
    <row r="28" spans="1:8" ht="18" customHeight="1" x14ac:dyDescent="0.15">
      <c r="A28" s="467" t="s">
        <v>1152</v>
      </c>
    </row>
    <row r="29" spans="1:8" ht="18" customHeight="1" x14ac:dyDescent="0.15">
      <c r="C29" s="735"/>
      <c r="D29" s="735"/>
      <c r="E29" s="735"/>
      <c r="F29" s="735"/>
      <c r="G29" s="735"/>
      <c r="H29" s="735"/>
    </row>
    <row r="30" spans="1:8" ht="18" customHeight="1" x14ac:dyDescent="0.15">
      <c r="C30" s="735"/>
      <c r="D30" s="735"/>
      <c r="E30" s="735"/>
      <c r="F30" s="735"/>
      <c r="G30" s="735"/>
      <c r="H30" s="735"/>
    </row>
    <row r="31" spans="1:8" ht="18" customHeight="1" x14ac:dyDescent="0.15">
      <c r="C31" s="474"/>
      <c r="D31" s="474"/>
      <c r="E31" s="474"/>
      <c r="F31" s="474"/>
      <c r="G31" s="474"/>
      <c r="H31" s="474"/>
    </row>
    <row r="32" spans="1:8" ht="18" customHeight="1" x14ac:dyDescent="0.15">
      <c r="A32" s="467" t="s">
        <v>1153</v>
      </c>
    </row>
    <row r="33" spans="1:8" ht="18" customHeight="1" x14ac:dyDescent="0.15">
      <c r="A33" s="467" t="s">
        <v>1154</v>
      </c>
    </row>
    <row r="34" spans="1:8" ht="18" customHeight="1" x14ac:dyDescent="0.15">
      <c r="A34" s="467" t="s">
        <v>1155</v>
      </c>
    </row>
    <row r="35" spans="1:8" ht="45.6" customHeight="1" x14ac:dyDescent="0.15">
      <c r="C35" s="741"/>
      <c r="D35" s="741"/>
      <c r="E35" s="742"/>
      <c r="F35" s="742"/>
      <c r="G35" s="742"/>
      <c r="H35" s="742"/>
    </row>
    <row r="36" spans="1:8" ht="45.6" customHeight="1" x14ac:dyDescent="0.15">
      <c r="C36" s="742"/>
      <c r="D36" s="742"/>
      <c r="E36" s="742"/>
      <c r="F36" s="742"/>
      <c r="G36" s="742"/>
      <c r="H36" s="742"/>
    </row>
    <row r="38" spans="1:8" ht="18" customHeight="1" x14ac:dyDescent="0.15">
      <c r="A38" s="467" t="s">
        <v>1156</v>
      </c>
    </row>
    <row r="39" spans="1:8" ht="22.9" customHeight="1" x14ac:dyDescent="0.15">
      <c r="C39" s="735"/>
      <c r="D39" s="735"/>
      <c r="E39" s="735"/>
      <c r="F39" s="735"/>
      <c r="G39" s="735"/>
      <c r="H39" s="735"/>
    </row>
    <row r="40" spans="1:8" ht="22.9" customHeight="1" x14ac:dyDescent="0.15">
      <c r="C40" s="735"/>
      <c r="D40" s="735"/>
      <c r="E40" s="735"/>
      <c r="F40" s="735"/>
      <c r="G40" s="735"/>
      <c r="H40" s="735"/>
    </row>
    <row r="41" spans="1:8" ht="22.9" customHeight="1" x14ac:dyDescent="0.15">
      <c r="C41" s="735"/>
      <c r="D41" s="735"/>
      <c r="E41" s="735"/>
      <c r="F41" s="735"/>
      <c r="G41" s="735"/>
      <c r="H41" s="735"/>
    </row>
    <row r="42" spans="1:8" ht="22.9" customHeight="1" x14ac:dyDescent="0.15">
      <c r="C42" s="735"/>
      <c r="D42" s="735"/>
      <c r="E42" s="735"/>
      <c r="F42" s="735"/>
      <c r="G42" s="735"/>
      <c r="H42" s="735"/>
    </row>
    <row r="43" spans="1:8" ht="50.25" customHeight="1" x14ac:dyDescent="0.15">
      <c r="C43" s="735"/>
      <c r="D43" s="735"/>
      <c r="E43" s="735"/>
      <c r="F43" s="735"/>
      <c r="G43" s="735"/>
      <c r="H43" s="735"/>
    </row>
    <row r="44" spans="1:8" ht="15.2" customHeight="1" x14ac:dyDescent="0.15">
      <c r="C44" s="475"/>
      <c r="D44" s="475"/>
      <c r="E44" s="475"/>
      <c r="F44" s="475"/>
      <c r="G44" s="475"/>
      <c r="H44" s="475"/>
    </row>
    <row r="45" spans="1:8" ht="18" customHeight="1" x14ac:dyDescent="0.15">
      <c r="A45" s="468" t="s">
        <v>1157</v>
      </c>
      <c r="B45" s="468"/>
    </row>
    <row r="46" spans="1:8" ht="93" customHeight="1" x14ac:dyDescent="0.15">
      <c r="C46" s="735"/>
      <c r="D46" s="735"/>
      <c r="E46" s="735"/>
      <c r="F46" s="735"/>
      <c r="G46" s="735"/>
      <c r="H46" s="735"/>
    </row>
    <row r="47" spans="1:8" ht="16.149999999999999" customHeight="1" x14ac:dyDescent="0.15"/>
    <row r="48" spans="1:8" ht="18" customHeight="1" x14ac:dyDescent="0.15">
      <c r="A48" s="468" t="s">
        <v>1158</v>
      </c>
      <c r="B48" s="468"/>
    </row>
    <row r="49" spans="1:8" ht="87.6" customHeight="1" x14ac:dyDescent="0.15">
      <c r="C49" s="735"/>
      <c r="D49" s="735"/>
      <c r="E49" s="735"/>
      <c r="F49" s="735"/>
      <c r="G49" s="735"/>
      <c r="H49" s="735"/>
    </row>
    <row r="50" spans="1:8" ht="18.600000000000001" customHeight="1" x14ac:dyDescent="0.15">
      <c r="A50" s="476" t="s">
        <v>15</v>
      </c>
      <c r="B50" s="477"/>
      <c r="C50" s="477"/>
      <c r="D50" s="477"/>
      <c r="E50" s="477"/>
      <c r="F50" s="477"/>
      <c r="G50" s="477"/>
      <c r="H50" s="477"/>
    </row>
    <row r="51" spans="1:8" ht="51.6" customHeight="1" x14ac:dyDescent="0.15">
      <c r="A51" s="736" t="s">
        <v>1159</v>
      </c>
      <c r="B51" s="737"/>
      <c r="C51" s="737"/>
      <c r="D51" s="737"/>
      <c r="E51" s="737"/>
      <c r="F51" s="737"/>
      <c r="G51" s="737"/>
      <c r="H51" s="737"/>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topLeftCell="A49" zoomScaleNormal="64" zoomScaleSheetLayoutView="100" workbookViewId="0">
      <selection activeCell="B67" sqref="B67:S67"/>
    </sheetView>
  </sheetViews>
  <sheetFormatPr defaultColWidth="4.125" defaultRowHeight="18" customHeight="1" x14ac:dyDescent="0.15"/>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x14ac:dyDescent="0.15">
      <c r="A1" s="70"/>
      <c r="B1" s="70"/>
      <c r="C1" s="70"/>
      <c r="D1" s="70"/>
      <c r="E1" s="70"/>
      <c r="F1" s="70"/>
      <c r="G1" s="70"/>
      <c r="H1" s="70"/>
      <c r="I1" s="70"/>
      <c r="J1" s="70"/>
      <c r="K1" s="70"/>
      <c r="L1" s="70"/>
      <c r="M1" s="70"/>
      <c r="N1" s="70"/>
      <c r="O1" s="70"/>
      <c r="P1" s="70"/>
      <c r="Q1" s="70"/>
      <c r="R1" s="70"/>
      <c r="S1" s="70"/>
      <c r="T1" s="70"/>
    </row>
    <row r="2" spans="1:21" s="2" customFormat="1" ht="24" customHeight="1" x14ac:dyDescent="0.15">
      <c r="A2" s="106"/>
      <c r="B2" s="190"/>
      <c r="C2" s="190"/>
      <c r="D2" s="221"/>
      <c r="E2" s="221"/>
      <c r="F2" s="190"/>
      <c r="G2" s="190"/>
      <c r="H2" s="190"/>
      <c r="I2" s="190"/>
      <c r="J2" s="190"/>
      <c r="K2" s="190"/>
      <c r="L2" s="190"/>
      <c r="M2" s="190"/>
      <c r="N2" s="190"/>
      <c r="O2" s="190"/>
      <c r="P2" s="190"/>
      <c r="Q2" s="190"/>
      <c r="R2" s="876" t="s">
        <v>1177</v>
      </c>
      <c r="S2" s="877"/>
      <c r="T2" s="190"/>
    </row>
    <row r="3" spans="1:21" s="2" customFormat="1" ht="42.75" customHeight="1" x14ac:dyDescent="0.15">
      <c r="A3" s="222"/>
      <c r="B3" s="190"/>
      <c r="C3" s="190"/>
      <c r="D3" s="221"/>
      <c r="E3" s="221"/>
      <c r="F3" s="223"/>
      <c r="G3" s="190"/>
      <c r="H3" s="190"/>
      <c r="I3" s="190"/>
      <c r="J3" s="190"/>
      <c r="K3" s="190"/>
      <c r="L3" s="190"/>
      <c r="M3" s="190"/>
      <c r="N3" s="190"/>
      <c r="O3" s="190"/>
      <c r="P3" s="190"/>
      <c r="Q3" s="190"/>
      <c r="R3" s="190"/>
      <c r="S3" s="190"/>
      <c r="T3" s="190"/>
    </row>
    <row r="4" spans="1:21" s="2" customFormat="1" ht="76.5" customHeight="1" x14ac:dyDescent="0.15">
      <c r="A4" s="190"/>
      <c r="B4" s="897" t="s">
        <v>1167</v>
      </c>
      <c r="C4" s="898"/>
      <c r="D4" s="898"/>
      <c r="E4" s="898"/>
      <c r="F4" s="898"/>
      <c r="G4" s="898"/>
      <c r="H4" s="898"/>
      <c r="I4" s="898"/>
      <c r="J4" s="898"/>
      <c r="K4" s="898"/>
      <c r="L4" s="898"/>
      <c r="M4" s="898"/>
      <c r="N4" s="898"/>
      <c r="O4" s="898"/>
      <c r="P4" s="898"/>
      <c r="Q4" s="898"/>
      <c r="R4" s="898"/>
      <c r="S4" s="898"/>
      <c r="T4" s="190"/>
    </row>
    <row r="5" spans="1:21" s="2" customFormat="1" ht="21.75" customHeight="1" x14ac:dyDescent="0.15">
      <c r="A5" s="190"/>
      <c r="B5" s="224"/>
      <c r="C5" s="224"/>
      <c r="D5" s="224"/>
      <c r="E5" s="224"/>
      <c r="F5" s="224"/>
      <c r="G5" s="67"/>
      <c r="H5" s="67"/>
      <c r="I5" s="67"/>
      <c r="J5" s="67"/>
      <c r="K5" s="67"/>
      <c r="L5" s="67"/>
      <c r="M5" s="67"/>
      <c r="N5" s="67"/>
      <c r="O5" s="67"/>
      <c r="P5" s="67"/>
      <c r="Q5" s="67"/>
      <c r="R5" s="67"/>
      <c r="S5" s="67"/>
      <c r="T5" s="190"/>
    </row>
    <row r="6" spans="1:21" s="2" customFormat="1" ht="21.75" customHeight="1" x14ac:dyDescent="0.15">
      <c r="A6" s="190"/>
      <c r="B6" s="190"/>
      <c r="C6" s="190"/>
      <c r="D6" s="878" t="s">
        <v>674</v>
      </c>
      <c r="E6" s="878"/>
      <c r="F6" s="878"/>
      <c r="G6" s="882"/>
      <c r="H6" s="882"/>
      <c r="I6" s="882"/>
      <c r="J6" s="882"/>
      <c r="K6" s="882"/>
      <c r="L6" s="882"/>
      <c r="M6" s="882"/>
      <c r="N6" s="882"/>
      <c r="O6" s="882"/>
      <c r="P6" s="882"/>
      <c r="Q6" s="883"/>
      <c r="R6" s="190"/>
      <c r="S6" s="190"/>
      <c r="T6" s="190"/>
    </row>
    <row r="7" spans="1:21" s="2" customFormat="1" ht="30.75" customHeight="1" x14ac:dyDescent="0.15">
      <c r="A7" s="190"/>
      <c r="B7" s="190"/>
      <c r="C7" s="190"/>
      <c r="D7" s="879" t="s">
        <v>28</v>
      </c>
      <c r="E7" s="879"/>
      <c r="F7" s="879"/>
      <c r="G7" s="880" t="str">
        <f>はじめに!D5&amp;""</f>
        <v>　　　　　集落協定</v>
      </c>
      <c r="H7" s="880"/>
      <c r="I7" s="880"/>
      <c r="J7" s="880"/>
      <c r="K7" s="880"/>
      <c r="L7" s="880"/>
      <c r="M7" s="880"/>
      <c r="N7" s="880"/>
      <c r="O7" s="880"/>
      <c r="P7" s="880"/>
      <c r="Q7" s="881"/>
      <c r="R7" s="190"/>
      <c r="S7" s="190"/>
      <c r="T7" s="190"/>
      <c r="U7" s="1"/>
    </row>
    <row r="8" spans="1:21" s="2" customFormat="1" ht="3" customHeight="1" x14ac:dyDescent="0.15">
      <c r="A8" s="190"/>
      <c r="B8" s="190"/>
      <c r="C8" s="190"/>
      <c r="D8" s="225"/>
      <c r="E8" s="225"/>
      <c r="F8" s="225"/>
      <c r="G8" s="67"/>
      <c r="H8" s="67"/>
      <c r="I8" s="226"/>
      <c r="J8" s="226"/>
      <c r="K8" s="226"/>
      <c r="L8" s="226"/>
      <c r="M8" s="226"/>
      <c r="N8" s="226"/>
      <c r="O8" s="226"/>
      <c r="P8" s="226"/>
      <c r="Q8" s="226"/>
      <c r="R8" s="190"/>
      <c r="S8" s="190"/>
      <c r="T8" s="190"/>
    </row>
    <row r="9" spans="1:21" s="2" customFormat="1" ht="19.5" customHeight="1" x14ac:dyDescent="0.15">
      <c r="A9" s="190"/>
      <c r="B9" s="190"/>
      <c r="C9" s="190"/>
      <c r="D9" s="878" t="s">
        <v>674</v>
      </c>
      <c r="E9" s="878"/>
      <c r="F9" s="878"/>
      <c r="G9" s="882"/>
      <c r="H9" s="882"/>
      <c r="I9" s="882"/>
      <c r="J9" s="882"/>
      <c r="K9" s="882"/>
      <c r="L9" s="882"/>
      <c r="M9" s="882"/>
      <c r="N9" s="882"/>
      <c r="O9" s="882"/>
      <c r="P9" s="882"/>
      <c r="Q9" s="883"/>
      <c r="R9" s="190"/>
      <c r="S9" s="190"/>
      <c r="T9" s="190"/>
    </row>
    <row r="10" spans="1:21" s="2" customFormat="1" ht="30.75" customHeight="1" x14ac:dyDescent="0.15">
      <c r="A10" s="190"/>
      <c r="B10" s="190"/>
      <c r="C10" s="190"/>
      <c r="D10" s="879" t="s">
        <v>29</v>
      </c>
      <c r="E10" s="879"/>
      <c r="F10" s="879"/>
      <c r="G10" s="880" t="str">
        <f>はじめに!D6&amp;""</f>
        <v/>
      </c>
      <c r="H10" s="880"/>
      <c r="I10" s="880"/>
      <c r="J10" s="880"/>
      <c r="K10" s="880"/>
      <c r="L10" s="880"/>
      <c r="M10" s="880"/>
      <c r="N10" s="880"/>
      <c r="O10" s="884"/>
      <c r="P10" s="884"/>
      <c r="Q10" s="885"/>
      <c r="R10" s="190"/>
      <c r="S10" s="190"/>
      <c r="T10" s="190"/>
      <c r="U10" s="1"/>
    </row>
    <row r="11" spans="1:21" s="2" customFormat="1" ht="3" customHeight="1" x14ac:dyDescent="0.15">
      <c r="A11" s="190"/>
      <c r="B11" s="190"/>
      <c r="C11" s="190"/>
      <c r="D11" s="225"/>
      <c r="E11" s="225"/>
      <c r="F11" s="225"/>
      <c r="G11" s="227"/>
      <c r="H11" s="224"/>
      <c r="I11" s="190"/>
      <c r="J11" s="227"/>
      <c r="K11" s="227"/>
      <c r="L11" s="227"/>
      <c r="M11" s="227"/>
      <c r="N11" s="227"/>
      <c r="O11" s="227"/>
      <c r="P11" s="227"/>
      <c r="Q11" s="227"/>
      <c r="R11" s="190"/>
      <c r="S11" s="190"/>
      <c r="T11" s="190"/>
    </row>
    <row r="12" spans="1:21" s="2" customFormat="1" ht="21.75" customHeight="1" x14ac:dyDescent="0.15">
      <c r="A12" s="190"/>
      <c r="B12" s="190"/>
      <c r="C12" s="190"/>
      <c r="D12" s="878" t="s">
        <v>674</v>
      </c>
      <c r="E12" s="878"/>
      <c r="F12" s="878"/>
      <c r="G12" s="882"/>
      <c r="H12" s="882"/>
      <c r="I12" s="882"/>
      <c r="J12" s="882"/>
      <c r="K12" s="882"/>
      <c r="L12" s="882"/>
      <c r="M12" s="882"/>
      <c r="N12" s="882"/>
      <c r="O12" s="882"/>
      <c r="P12" s="882"/>
      <c r="Q12" s="883"/>
      <c r="R12" s="190"/>
      <c r="S12" s="190"/>
      <c r="T12" s="190"/>
    </row>
    <row r="13" spans="1:21" s="2" customFormat="1" ht="30.75" customHeight="1" x14ac:dyDescent="0.15">
      <c r="A13" s="190"/>
      <c r="B13" s="190"/>
      <c r="C13" s="190"/>
      <c r="D13" s="879" t="s">
        <v>11</v>
      </c>
      <c r="E13" s="879"/>
      <c r="F13" s="879"/>
      <c r="G13" s="880" t="str">
        <f>はじめに!D7&amp;""</f>
        <v>愛知県豊田市　　　町</v>
      </c>
      <c r="H13" s="880"/>
      <c r="I13" s="880"/>
      <c r="J13" s="880"/>
      <c r="K13" s="880"/>
      <c r="L13" s="880"/>
      <c r="M13" s="880"/>
      <c r="N13" s="880"/>
      <c r="O13" s="880"/>
      <c r="P13" s="880"/>
      <c r="Q13" s="881"/>
      <c r="R13" s="190"/>
      <c r="S13" s="190"/>
      <c r="T13" s="190"/>
    </row>
    <row r="14" spans="1:21" s="2" customFormat="1" ht="20.25" customHeight="1" x14ac:dyDescent="0.15">
      <c r="A14" s="190"/>
      <c r="B14" s="190"/>
      <c r="C14" s="190"/>
      <c r="D14" s="190"/>
      <c r="E14" s="190"/>
      <c r="F14" s="228"/>
      <c r="G14" s="190"/>
      <c r="H14" s="190"/>
      <c r="I14" s="190"/>
      <c r="J14" s="190"/>
      <c r="K14" s="190"/>
      <c r="L14" s="190"/>
      <c r="M14" s="190"/>
      <c r="N14" s="190"/>
      <c r="O14" s="190"/>
      <c r="P14" s="190"/>
      <c r="Q14" s="190"/>
      <c r="R14" s="190"/>
      <c r="S14" s="190"/>
      <c r="T14" s="190"/>
    </row>
    <row r="15" spans="1:21" s="2" customFormat="1" ht="21.75" customHeight="1" x14ac:dyDescent="0.15">
      <c r="A15" s="190"/>
      <c r="B15" s="190"/>
      <c r="C15" s="228"/>
      <c r="D15" s="228"/>
      <c r="E15" s="228"/>
      <c r="F15" s="228"/>
      <c r="G15" s="190"/>
      <c r="H15" s="190"/>
      <c r="I15" s="190"/>
      <c r="J15" s="190"/>
      <c r="K15" s="190"/>
      <c r="L15" s="190"/>
      <c r="M15" s="190"/>
      <c r="N15" s="190"/>
      <c r="O15" s="190"/>
      <c r="P15" s="190"/>
      <c r="Q15" s="190"/>
      <c r="R15" s="190"/>
      <c r="S15" s="190"/>
      <c r="T15" s="190"/>
    </row>
    <row r="16" spans="1:21" s="2" customFormat="1" ht="21.75" customHeight="1" x14ac:dyDescent="0.15">
      <c r="A16" s="190"/>
      <c r="B16" s="190"/>
      <c r="C16" s="190"/>
      <c r="D16" s="495" t="s">
        <v>47</v>
      </c>
      <c r="E16" s="889" t="s">
        <v>48</v>
      </c>
      <c r="F16" s="889"/>
      <c r="G16" s="889"/>
      <c r="H16" s="889"/>
      <c r="I16" s="889"/>
      <c r="J16" s="889"/>
      <c r="K16" s="889"/>
      <c r="L16" s="889"/>
      <c r="M16" s="889"/>
      <c r="N16" s="889"/>
      <c r="O16" s="889"/>
      <c r="P16" s="889"/>
      <c r="Q16" s="889"/>
      <c r="R16" s="889"/>
      <c r="S16" s="67"/>
      <c r="T16" s="190"/>
    </row>
    <row r="17" spans="1:40" s="2" customFormat="1" ht="16.5" customHeight="1" x14ac:dyDescent="0.15">
      <c r="A17" s="190"/>
      <c r="B17" s="190"/>
      <c r="C17" s="221"/>
      <c r="D17" s="89"/>
      <c r="E17" s="89"/>
      <c r="F17" s="89"/>
      <c r="G17" s="67"/>
      <c r="H17" s="67"/>
      <c r="I17" s="67"/>
      <c r="J17" s="67"/>
      <c r="K17" s="67"/>
      <c r="L17" s="67"/>
      <c r="M17" s="67"/>
      <c r="N17" s="67"/>
      <c r="O17" s="67"/>
      <c r="P17" s="67"/>
      <c r="Q17" s="67"/>
      <c r="R17" s="67"/>
      <c r="S17" s="67"/>
      <c r="T17" s="190"/>
    </row>
    <row r="18" spans="1:40" s="2" customFormat="1" ht="21.75" customHeight="1" x14ac:dyDescent="0.15">
      <c r="A18" s="190"/>
      <c r="B18" s="190"/>
      <c r="C18" s="190"/>
      <c r="D18" s="67" t="s">
        <v>12</v>
      </c>
      <c r="E18" s="67"/>
      <c r="F18" s="224"/>
      <c r="G18" s="89"/>
      <c r="H18" s="89"/>
      <c r="I18" s="89"/>
      <c r="J18" s="67"/>
      <c r="K18" s="67"/>
      <c r="L18" s="67"/>
      <c r="M18" s="67"/>
      <c r="N18" s="67"/>
      <c r="O18" s="67"/>
      <c r="P18" s="67"/>
      <c r="Q18" s="67"/>
      <c r="R18" s="67"/>
      <c r="S18" s="67"/>
      <c r="T18" s="190"/>
    </row>
    <row r="19" spans="1:40" s="2" customFormat="1" ht="21.75" customHeight="1" x14ac:dyDescent="0.15">
      <c r="A19" s="190"/>
      <c r="B19" s="190"/>
      <c r="C19" s="190"/>
      <c r="D19" s="480" t="str">
        <f>参４_申請!B16</f>
        <v>□</v>
      </c>
      <c r="E19" s="890" t="s">
        <v>31</v>
      </c>
      <c r="F19" s="891"/>
      <c r="G19" s="891"/>
      <c r="H19" s="891"/>
      <c r="I19" s="891"/>
      <c r="J19" s="891"/>
      <c r="K19" s="891"/>
      <c r="L19" s="891"/>
      <c r="M19" s="891"/>
      <c r="N19" s="891"/>
      <c r="O19" s="891"/>
      <c r="P19" s="891"/>
      <c r="Q19" s="892"/>
      <c r="R19" s="486" t="s">
        <v>72</v>
      </c>
      <c r="S19" s="190"/>
      <c r="T19" s="190"/>
    </row>
    <row r="20" spans="1:40" s="2" customFormat="1" ht="21.75" customHeight="1" x14ac:dyDescent="0.15">
      <c r="A20" s="190"/>
      <c r="B20" s="190"/>
      <c r="C20" s="190"/>
      <c r="D20" s="480" t="str">
        <f>参４_申請!B17</f>
        <v>☑</v>
      </c>
      <c r="E20" s="890" t="s">
        <v>58</v>
      </c>
      <c r="F20" s="891"/>
      <c r="G20" s="891"/>
      <c r="H20" s="891"/>
      <c r="I20" s="891"/>
      <c r="J20" s="891"/>
      <c r="K20" s="891"/>
      <c r="L20" s="891"/>
      <c r="M20" s="891"/>
      <c r="N20" s="891"/>
      <c r="O20" s="891"/>
      <c r="P20" s="891"/>
      <c r="Q20" s="892"/>
      <c r="R20" s="485" t="s">
        <v>1169</v>
      </c>
      <c r="S20" s="190"/>
      <c r="T20" s="190"/>
    </row>
    <row r="21" spans="1:40" s="2" customFormat="1" ht="21.75" customHeight="1" x14ac:dyDescent="0.15">
      <c r="A21" s="190"/>
      <c r="B21" s="190"/>
      <c r="C21" s="190"/>
      <c r="D21" s="480" t="str">
        <f>参４_申請!B18</f>
        <v>□</v>
      </c>
      <c r="E21" s="890" t="s">
        <v>59</v>
      </c>
      <c r="F21" s="891"/>
      <c r="G21" s="891"/>
      <c r="H21" s="891"/>
      <c r="I21" s="891"/>
      <c r="J21" s="891"/>
      <c r="K21" s="891"/>
      <c r="L21" s="891"/>
      <c r="M21" s="891"/>
      <c r="N21" s="891"/>
      <c r="O21" s="891"/>
      <c r="P21" s="891"/>
      <c r="Q21" s="892"/>
      <c r="R21" s="486" t="s">
        <v>13</v>
      </c>
      <c r="S21" s="190"/>
      <c r="T21" s="190"/>
    </row>
    <row r="22" spans="1:40" s="2" customFormat="1" ht="21.75" customHeight="1" x14ac:dyDescent="0.15">
      <c r="A22" s="190"/>
      <c r="B22" s="190"/>
      <c r="C22" s="190"/>
      <c r="D22" s="487" t="s">
        <v>30</v>
      </c>
      <c r="E22" s="893" t="s">
        <v>60</v>
      </c>
      <c r="F22" s="894"/>
      <c r="G22" s="894"/>
      <c r="H22" s="894"/>
      <c r="I22" s="894"/>
      <c r="J22" s="894"/>
      <c r="K22" s="894"/>
      <c r="L22" s="894"/>
      <c r="M22" s="894"/>
      <c r="N22" s="894"/>
      <c r="O22" s="894"/>
      <c r="P22" s="894"/>
      <c r="Q22" s="895"/>
      <c r="R22" s="486" t="s">
        <v>13</v>
      </c>
      <c r="S22" s="190"/>
      <c r="T22" s="190"/>
    </row>
    <row r="23" spans="1:40" s="2" customFormat="1" ht="28.5" customHeight="1" x14ac:dyDescent="0.15">
      <c r="A23" s="190"/>
      <c r="B23" s="190"/>
      <c r="C23" s="190"/>
      <c r="D23" s="190" t="s">
        <v>14</v>
      </c>
      <c r="E23" s="190"/>
      <c r="F23" s="67"/>
      <c r="G23" s="67"/>
      <c r="H23" s="67"/>
      <c r="I23" s="67"/>
      <c r="J23" s="229"/>
      <c r="K23" s="67"/>
      <c r="L23" s="67"/>
      <c r="M23" s="67"/>
      <c r="N23" s="67"/>
      <c r="O23" s="67"/>
      <c r="P23" s="67"/>
      <c r="Q23" s="67"/>
      <c r="R23" s="67"/>
      <c r="S23" s="67"/>
      <c r="T23" s="190"/>
    </row>
    <row r="24" spans="1:40" s="2" customFormat="1" ht="48.75" customHeight="1" x14ac:dyDescent="0.15">
      <c r="C24" s="11"/>
      <c r="D24" s="14"/>
      <c r="E24" s="14"/>
      <c r="F24" s="24"/>
      <c r="G24" s="24"/>
      <c r="H24" s="24"/>
      <c r="I24" s="24"/>
      <c r="J24" s="24"/>
      <c r="K24" s="24"/>
      <c r="L24" s="24"/>
      <c r="M24" s="24"/>
      <c r="N24" s="24"/>
      <c r="O24" s="24"/>
      <c r="P24" s="24"/>
      <c r="Q24" s="24"/>
      <c r="R24" s="24"/>
      <c r="S24" s="24"/>
    </row>
    <row r="25" spans="1:40" s="2" customFormat="1" ht="14.25" customHeight="1" x14ac:dyDescent="0.15">
      <c r="A25" s="190"/>
      <c r="B25" s="190"/>
      <c r="C25" s="190" t="s">
        <v>49</v>
      </c>
      <c r="D25" s="190"/>
      <c r="E25" s="190"/>
      <c r="F25" s="190"/>
      <c r="G25" s="190"/>
      <c r="H25" s="190"/>
      <c r="I25" s="190"/>
      <c r="J25" s="190"/>
      <c r="K25" s="190"/>
      <c r="L25" s="190"/>
      <c r="M25" s="190"/>
      <c r="N25" s="190"/>
      <c r="O25" s="190"/>
      <c r="P25" s="190"/>
      <c r="Q25" s="190"/>
      <c r="R25" s="190"/>
      <c r="S25" s="190"/>
    </row>
    <row r="26" spans="1:40" s="2" customFormat="1" ht="45.75" customHeight="1" x14ac:dyDescent="0.15">
      <c r="A26" s="191"/>
      <c r="B26" s="191"/>
      <c r="C26" s="853" t="s">
        <v>50</v>
      </c>
      <c r="D26" s="853"/>
      <c r="E26" s="853"/>
      <c r="F26" s="853"/>
      <c r="G26" s="853"/>
      <c r="H26" s="853"/>
      <c r="I26" s="853"/>
      <c r="J26" s="853"/>
      <c r="K26" s="853"/>
      <c r="L26" s="853"/>
      <c r="M26" s="853"/>
      <c r="N26" s="853"/>
      <c r="O26" s="853"/>
      <c r="P26" s="853"/>
      <c r="Q26" s="853"/>
      <c r="R26" s="853"/>
      <c r="S26" s="853"/>
    </row>
    <row r="27" spans="1:40" ht="19.5" customHeight="1" x14ac:dyDescent="0.15">
      <c r="A27" s="192" t="s">
        <v>8</v>
      </c>
      <c r="B27" s="75"/>
      <c r="C27" s="75"/>
      <c r="D27" s="75"/>
      <c r="E27" s="75"/>
      <c r="F27" s="75"/>
      <c r="G27" s="75"/>
      <c r="H27" s="75"/>
      <c r="I27" s="75"/>
      <c r="J27" s="75"/>
      <c r="K27" s="75"/>
      <c r="L27" s="67"/>
      <c r="M27" s="67"/>
      <c r="N27" s="67"/>
      <c r="O27" s="67"/>
      <c r="P27" s="67"/>
      <c r="Q27" s="67"/>
      <c r="R27" s="67"/>
      <c r="S27" s="67"/>
    </row>
    <row r="28" spans="1:40" ht="28.5" customHeight="1" x14ac:dyDescent="0.15">
      <c r="A28" s="192"/>
      <c r="B28" s="853" t="s">
        <v>34</v>
      </c>
      <c r="C28" s="853"/>
      <c r="D28" s="853"/>
      <c r="E28" s="853"/>
      <c r="F28" s="853"/>
      <c r="G28" s="853"/>
      <c r="H28" s="853"/>
      <c r="I28" s="853"/>
      <c r="J28" s="853"/>
      <c r="K28" s="853"/>
      <c r="L28" s="853"/>
      <c r="M28" s="853"/>
      <c r="N28" s="853"/>
      <c r="O28" s="853"/>
      <c r="P28" s="853"/>
      <c r="Q28" s="853"/>
      <c r="R28" s="853"/>
      <c r="S28" s="853"/>
      <c r="T28" s="3"/>
      <c r="U28" s="3"/>
      <c r="V28" s="3"/>
      <c r="W28" s="3"/>
      <c r="X28" s="3"/>
      <c r="Y28" s="3"/>
      <c r="Z28" s="3"/>
      <c r="AA28" s="3"/>
      <c r="AB28" s="3"/>
      <c r="AC28" s="3"/>
      <c r="AD28" s="3"/>
      <c r="AE28" s="3"/>
      <c r="AF28" s="3"/>
      <c r="AG28" s="3"/>
      <c r="AH28" s="3"/>
      <c r="AI28" s="3"/>
      <c r="AJ28" s="3"/>
      <c r="AK28" s="3"/>
      <c r="AL28" s="3"/>
      <c r="AM28" s="3"/>
      <c r="AN28" s="3"/>
    </row>
    <row r="29" spans="1:40" ht="20.25" customHeight="1" x14ac:dyDescent="0.15">
      <c r="A29" s="192"/>
      <c r="B29" s="106" t="s">
        <v>62</v>
      </c>
      <c r="C29" s="106"/>
      <c r="D29" s="67"/>
      <c r="E29" s="67"/>
      <c r="F29" s="67"/>
      <c r="G29" s="193"/>
      <c r="H29" s="193"/>
      <c r="I29" s="193"/>
      <c r="J29" s="194"/>
      <c r="K29" s="194"/>
      <c r="L29" s="67"/>
      <c r="M29" s="67"/>
      <c r="N29" s="67"/>
      <c r="O29" s="67"/>
      <c r="P29" s="67"/>
      <c r="Q29" s="67"/>
      <c r="R29" s="67"/>
      <c r="S29" s="67"/>
    </row>
    <row r="30" spans="1:40" ht="38.25" customHeight="1" x14ac:dyDescent="0.15">
      <c r="A30" s="195"/>
      <c r="B30" s="886"/>
      <c r="C30" s="887"/>
      <c r="D30" s="888" t="s">
        <v>1179</v>
      </c>
      <c r="E30" s="872"/>
      <c r="F30" s="873"/>
      <c r="G30" s="871" t="s">
        <v>7</v>
      </c>
      <c r="H30" s="872"/>
      <c r="I30" s="873"/>
      <c r="J30" s="874" t="s">
        <v>16</v>
      </c>
      <c r="K30" s="875"/>
      <c r="L30" s="871" t="s">
        <v>1178</v>
      </c>
      <c r="M30" s="872"/>
      <c r="N30" s="873"/>
      <c r="O30" s="902" t="s">
        <v>1178</v>
      </c>
      <c r="P30" s="903"/>
      <c r="Q30" s="904"/>
      <c r="R30" s="67"/>
      <c r="S30" s="67"/>
    </row>
    <row r="31" spans="1:40" ht="9" customHeight="1" x14ac:dyDescent="0.15">
      <c r="A31" s="195"/>
      <c r="B31" s="846" t="s">
        <v>17</v>
      </c>
      <c r="C31" s="847"/>
      <c r="D31" s="856"/>
      <c r="E31" s="900"/>
      <c r="F31" s="901"/>
      <c r="G31" s="856"/>
      <c r="H31" s="900"/>
      <c r="I31" s="901"/>
      <c r="J31" s="851"/>
      <c r="K31" s="852"/>
      <c r="L31" s="856"/>
      <c r="M31" s="900"/>
      <c r="N31" s="901"/>
      <c r="O31" s="856"/>
      <c r="P31" s="804"/>
      <c r="Q31" s="805"/>
      <c r="R31" s="196"/>
      <c r="S31" s="67"/>
    </row>
    <row r="32" spans="1:40" ht="22.5" customHeight="1" x14ac:dyDescent="0.15">
      <c r="A32" s="195"/>
      <c r="B32" s="848"/>
      <c r="C32" s="849"/>
      <c r="D32" s="498" t="s">
        <v>67</v>
      </c>
      <c r="E32" s="550"/>
      <c r="F32" s="500" t="s">
        <v>71</v>
      </c>
      <c r="G32" s="498" t="s">
        <v>67</v>
      </c>
      <c r="H32" s="550"/>
      <c r="I32" s="500" t="s">
        <v>71</v>
      </c>
      <c r="J32" s="766"/>
      <c r="K32" s="767"/>
      <c r="L32" s="498" t="s">
        <v>67</v>
      </c>
      <c r="M32" s="550"/>
      <c r="N32" s="500" t="s">
        <v>71</v>
      </c>
      <c r="O32" s="498" t="s">
        <v>67</v>
      </c>
      <c r="P32" s="550"/>
      <c r="Q32" s="500" t="s">
        <v>71</v>
      </c>
      <c r="R32" s="196"/>
      <c r="S32" s="67"/>
    </row>
    <row r="33" spans="1:23" ht="6.75" customHeight="1" x14ac:dyDescent="0.15">
      <c r="A33" s="195"/>
      <c r="B33" s="846" t="s">
        <v>35</v>
      </c>
      <c r="C33" s="847"/>
      <c r="D33" s="803"/>
      <c r="E33" s="804"/>
      <c r="F33" s="805"/>
      <c r="G33" s="803"/>
      <c r="H33" s="804"/>
      <c r="I33" s="805"/>
      <c r="J33" s="851"/>
      <c r="K33" s="852"/>
      <c r="L33" s="803"/>
      <c r="M33" s="804"/>
      <c r="N33" s="805"/>
      <c r="O33" s="803"/>
      <c r="P33" s="804"/>
      <c r="Q33" s="805"/>
      <c r="R33" s="196"/>
      <c r="S33" s="67"/>
    </row>
    <row r="34" spans="1:23" ht="22.5" customHeight="1" x14ac:dyDescent="0.15">
      <c r="A34" s="195"/>
      <c r="B34" s="848"/>
      <c r="C34" s="849"/>
      <c r="D34" s="498" t="s">
        <v>67</v>
      </c>
      <c r="E34" s="550"/>
      <c r="F34" s="500" t="s">
        <v>71</v>
      </c>
      <c r="G34" s="498" t="s">
        <v>67</v>
      </c>
      <c r="H34" s="550"/>
      <c r="I34" s="500" t="s">
        <v>71</v>
      </c>
      <c r="J34" s="766"/>
      <c r="K34" s="767"/>
      <c r="L34" s="498" t="s">
        <v>67</v>
      </c>
      <c r="M34" s="550"/>
      <c r="N34" s="500" t="s">
        <v>71</v>
      </c>
      <c r="O34" s="498" t="s">
        <v>67</v>
      </c>
      <c r="P34" s="550"/>
      <c r="Q34" s="500" t="s">
        <v>71</v>
      </c>
      <c r="R34" s="196"/>
      <c r="S34" s="67"/>
    </row>
    <row r="35" spans="1:23" ht="6.75" customHeight="1" x14ac:dyDescent="0.15">
      <c r="A35" s="195"/>
      <c r="B35" s="846" t="s">
        <v>36</v>
      </c>
      <c r="C35" s="847"/>
      <c r="D35" s="803"/>
      <c r="E35" s="804"/>
      <c r="F35" s="850"/>
      <c r="G35" s="803"/>
      <c r="H35" s="804"/>
      <c r="I35" s="850"/>
      <c r="J35" s="851"/>
      <c r="K35" s="852"/>
      <c r="L35" s="803"/>
      <c r="M35" s="804"/>
      <c r="N35" s="850"/>
      <c r="O35" s="803"/>
      <c r="P35" s="804"/>
      <c r="Q35" s="805"/>
      <c r="R35" s="196"/>
      <c r="S35" s="67"/>
    </row>
    <row r="36" spans="1:23" ht="22.5" customHeight="1" x14ac:dyDescent="0.15">
      <c r="A36" s="195"/>
      <c r="B36" s="848"/>
      <c r="C36" s="849"/>
      <c r="D36" s="498" t="s">
        <v>67</v>
      </c>
      <c r="E36" s="550"/>
      <c r="F36" s="500" t="s">
        <v>71</v>
      </c>
      <c r="G36" s="498" t="s">
        <v>67</v>
      </c>
      <c r="H36" s="550"/>
      <c r="I36" s="500" t="s">
        <v>71</v>
      </c>
      <c r="J36" s="766"/>
      <c r="K36" s="767"/>
      <c r="L36" s="498" t="s">
        <v>67</v>
      </c>
      <c r="M36" s="550"/>
      <c r="N36" s="500" t="s">
        <v>71</v>
      </c>
      <c r="O36" s="498" t="s">
        <v>67</v>
      </c>
      <c r="P36" s="550"/>
      <c r="Q36" s="500" t="s">
        <v>71</v>
      </c>
      <c r="R36" s="196"/>
      <c r="S36" s="67"/>
    </row>
    <row r="37" spans="1:23" ht="9" customHeight="1" x14ac:dyDescent="0.15">
      <c r="A37" s="195"/>
      <c r="B37" s="846" t="s">
        <v>18</v>
      </c>
      <c r="C37" s="847"/>
      <c r="D37" s="770"/>
      <c r="E37" s="771"/>
      <c r="F37" s="772"/>
      <c r="G37" s="770"/>
      <c r="H37" s="771"/>
      <c r="I37" s="772"/>
      <c r="J37" s="823"/>
      <c r="K37" s="824"/>
      <c r="L37" s="803"/>
      <c r="M37" s="804"/>
      <c r="N37" s="850"/>
      <c r="O37" s="803"/>
      <c r="P37" s="804"/>
      <c r="Q37" s="805"/>
      <c r="R37" s="196"/>
      <c r="S37" s="67"/>
    </row>
    <row r="38" spans="1:23" ht="22.5" customHeight="1" x14ac:dyDescent="0.15">
      <c r="A38" s="195"/>
      <c r="B38" s="848"/>
      <c r="C38" s="849"/>
      <c r="D38" s="197" t="s">
        <v>67</v>
      </c>
      <c r="E38" s="292">
        <v>7</v>
      </c>
      <c r="F38" s="198" t="s">
        <v>71</v>
      </c>
      <c r="G38" s="197" t="s">
        <v>67</v>
      </c>
      <c r="H38" s="292">
        <v>11</v>
      </c>
      <c r="I38" s="198" t="s">
        <v>71</v>
      </c>
      <c r="J38" s="854">
        <f>H38-E38+1</f>
        <v>5</v>
      </c>
      <c r="K38" s="855"/>
      <c r="L38" s="498" t="s">
        <v>67</v>
      </c>
      <c r="M38" s="499"/>
      <c r="N38" s="500" t="s">
        <v>71</v>
      </c>
      <c r="O38" s="498" t="s">
        <v>67</v>
      </c>
      <c r="P38" s="499"/>
      <c r="Q38" s="500" t="s">
        <v>71</v>
      </c>
      <c r="R38" s="196"/>
      <c r="S38" s="67"/>
    </row>
    <row r="39" spans="1:23" ht="9" customHeight="1" x14ac:dyDescent="0.15">
      <c r="A39" s="195"/>
      <c r="B39" s="846" t="s">
        <v>19</v>
      </c>
      <c r="C39" s="847"/>
      <c r="D39" s="803"/>
      <c r="E39" s="804"/>
      <c r="F39" s="850"/>
      <c r="G39" s="803"/>
      <c r="H39" s="804"/>
      <c r="I39" s="850"/>
      <c r="J39" s="851"/>
      <c r="K39" s="852"/>
      <c r="L39" s="803"/>
      <c r="M39" s="804"/>
      <c r="N39" s="850"/>
      <c r="O39" s="803"/>
      <c r="P39" s="804"/>
      <c r="Q39" s="805"/>
      <c r="R39" s="196"/>
      <c r="S39" s="67"/>
    </row>
    <row r="40" spans="1:23" ht="22.5" customHeight="1" x14ac:dyDescent="0.15">
      <c r="A40" s="195"/>
      <c r="B40" s="848"/>
      <c r="C40" s="849"/>
      <c r="D40" s="498" t="s">
        <v>67</v>
      </c>
      <c r="E40" s="550"/>
      <c r="F40" s="500" t="s">
        <v>71</v>
      </c>
      <c r="G40" s="498" t="s">
        <v>67</v>
      </c>
      <c r="H40" s="550"/>
      <c r="I40" s="500" t="s">
        <v>71</v>
      </c>
      <c r="J40" s="766"/>
      <c r="K40" s="767"/>
      <c r="L40" s="498" t="s">
        <v>67</v>
      </c>
      <c r="M40" s="550"/>
      <c r="N40" s="500" t="s">
        <v>71</v>
      </c>
      <c r="O40" s="498" t="s">
        <v>67</v>
      </c>
      <c r="P40" s="550"/>
      <c r="Q40" s="500" t="s">
        <v>71</v>
      </c>
      <c r="R40" s="196"/>
      <c r="S40" s="67"/>
    </row>
    <row r="41" spans="1:23" s="4" customFormat="1" ht="36.75" customHeight="1" x14ac:dyDescent="0.15">
      <c r="A41" s="192"/>
      <c r="B41" s="496" t="s">
        <v>63</v>
      </c>
      <c r="C41" s="199"/>
      <c r="D41" s="199"/>
      <c r="E41" s="199"/>
      <c r="F41" s="199"/>
      <c r="G41" s="199"/>
      <c r="H41" s="199"/>
      <c r="I41" s="199"/>
      <c r="J41" s="199"/>
      <c r="K41" s="199"/>
      <c r="L41" s="199"/>
      <c r="M41" s="199"/>
      <c r="N41" s="199"/>
      <c r="O41" s="199"/>
      <c r="P41" s="199"/>
      <c r="Q41" s="199"/>
      <c r="R41" s="200"/>
      <c r="S41" s="200"/>
      <c r="V41" s="5"/>
    </row>
    <row r="42" spans="1:23" ht="21" customHeight="1" x14ac:dyDescent="0.15">
      <c r="A42" s="201"/>
      <c r="B42" s="857" t="s">
        <v>51</v>
      </c>
      <c r="C42" s="858"/>
      <c r="D42" s="202"/>
      <c r="E42" s="203"/>
      <c r="F42" s="204"/>
      <c r="G42" s="204"/>
      <c r="H42" s="203"/>
      <c r="I42" s="204"/>
      <c r="J42" s="204"/>
      <c r="K42" s="204"/>
      <c r="L42" s="204"/>
      <c r="M42" s="205"/>
      <c r="N42" s="205"/>
      <c r="O42" s="825" t="s">
        <v>10</v>
      </c>
      <c r="P42" s="826"/>
      <c r="Q42" s="827"/>
      <c r="R42" s="840" t="s">
        <v>367</v>
      </c>
      <c r="S42" s="842" t="s">
        <v>52</v>
      </c>
    </row>
    <row r="43" spans="1:23" ht="21" customHeight="1" x14ac:dyDescent="0.15">
      <c r="A43" s="201"/>
      <c r="B43" s="859"/>
      <c r="C43" s="860"/>
      <c r="D43" s="786" t="s">
        <v>3</v>
      </c>
      <c r="E43" s="787"/>
      <c r="F43" s="788"/>
      <c r="G43" s="786" t="s">
        <v>6</v>
      </c>
      <c r="H43" s="787"/>
      <c r="I43" s="788"/>
      <c r="J43" s="786" t="s">
        <v>5</v>
      </c>
      <c r="K43" s="788"/>
      <c r="L43" s="786" t="s">
        <v>20</v>
      </c>
      <c r="M43" s="787"/>
      <c r="N43" s="788"/>
      <c r="O43" s="828"/>
      <c r="P43" s="828"/>
      <c r="Q43" s="829"/>
      <c r="R43" s="841"/>
      <c r="S43" s="843"/>
    </row>
    <row r="44" spans="1:23" ht="9" customHeight="1" x14ac:dyDescent="0.15">
      <c r="A44" s="201"/>
      <c r="B44" s="206"/>
      <c r="C44" s="844" t="s">
        <v>1180</v>
      </c>
      <c r="D44" s="837"/>
      <c r="E44" s="838"/>
      <c r="F44" s="839"/>
      <c r="G44" s="837"/>
      <c r="H44" s="838"/>
      <c r="I44" s="839"/>
      <c r="J44" s="837"/>
      <c r="K44" s="839"/>
      <c r="L44" s="780"/>
      <c r="M44" s="781"/>
      <c r="N44" s="782"/>
      <c r="O44" s="551"/>
      <c r="P44" s="552"/>
      <c r="Q44" s="553"/>
      <c r="R44" s="207"/>
      <c r="S44" s="587"/>
    </row>
    <row r="45" spans="1:23" ht="22.5" customHeight="1" x14ac:dyDescent="0.15">
      <c r="A45" s="201"/>
      <c r="B45" s="206"/>
      <c r="C45" s="845"/>
      <c r="D45" s="778">
        <v>0</v>
      </c>
      <c r="E45" s="778"/>
      <c r="F45" s="779"/>
      <c r="G45" s="778">
        <v>0</v>
      </c>
      <c r="H45" s="778"/>
      <c r="I45" s="779"/>
      <c r="J45" s="778">
        <v>0</v>
      </c>
      <c r="K45" s="779"/>
      <c r="L45" s="783"/>
      <c r="M45" s="784"/>
      <c r="N45" s="785"/>
      <c r="O45" s="830">
        <f>SUM(D45,G45,J45)</f>
        <v>0</v>
      </c>
      <c r="P45" s="831"/>
      <c r="Q45" s="832"/>
      <c r="R45" s="554">
        <v>0</v>
      </c>
      <c r="S45" s="588">
        <v>0</v>
      </c>
    </row>
    <row r="46" spans="1:23" ht="9" customHeight="1" x14ac:dyDescent="0.15">
      <c r="A46" s="201"/>
      <c r="B46" s="206"/>
      <c r="C46" s="834" t="s">
        <v>32</v>
      </c>
      <c r="D46" s="809"/>
      <c r="E46" s="811"/>
      <c r="F46" s="810"/>
      <c r="G46" s="809"/>
      <c r="H46" s="811"/>
      <c r="I46" s="810"/>
      <c r="J46" s="809"/>
      <c r="K46" s="810"/>
      <c r="L46" s="809"/>
      <c r="M46" s="811"/>
      <c r="N46" s="810"/>
      <c r="O46" s="809">
        <f>SUM(D46:N46)</f>
        <v>0</v>
      </c>
      <c r="P46" s="811"/>
      <c r="Q46" s="810"/>
      <c r="R46" s="208"/>
      <c r="S46" s="209"/>
    </row>
    <row r="47" spans="1:23" ht="22.5" customHeight="1" x14ac:dyDescent="0.15">
      <c r="A47" s="201"/>
      <c r="B47" s="206"/>
      <c r="C47" s="835"/>
      <c r="D47" s="768">
        <f>別紙１④!$E$63/100</f>
        <v>0</v>
      </c>
      <c r="E47" s="768"/>
      <c r="F47" s="769"/>
      <c r="G47" s="768">
        <f>別紙１④!$J$63/100</f>
        <v>0</v>
      </c>
      <c r="H47" s="768"/>
      <c r="I47" s="769"/>
      <c r="J47" s="768">
        <f>別紙１④!$O$63/100</f>
        <v>0</v>
      </c>
      <c r="K47" s="769"/>
      <c r="L47" s="768">
        <f>別紙１④!$T$63/100</f>
        <v>0</v>
      </c>
      <c r="M47" s="768"/>
      <c r="N47" s="768"/>
      <c r="O47" s="867">
        <f>別紙１④!$C$63/100</f>
        <v>0</v>
      </c>
      <c r="P47" s="868"/>
      <c r="Q47" s="869"/>
      <c r="R47" s="764">
        <f>SUMIFS(別紙２①!$F$18:$F$105,別紙２①!$P$18:$P$105,"荒廃農地")/1000</f>
        <v>0</v>
      </c>
      <c r="S47" s="760">
        <f>別紙１④!$I$63+別紙１④!$N$63+別紙１④!$S$63+別紙１④!$X$63+別紙１④!$T$71+別紙１④!$S$80+別紙１④!$S$88+別紙１④!$P$110+別紙１④!$P$119</f>
        <v>0</v>
      </c>
      <c r="W47" s="98"/>
    </row>
    <row r="48" spans="1:23" ht="73.150000000000006" customHeight="1" x14ac:dyDescent="0.15">
      <c r="A48" s="201"/>
      <c r="B48" s="206"/>
      <c r="C48" s="836"/>
      <c r="D48" s="497" t="s">
        <v>344</v>
      </c>
      <c r="E48" s="762"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763"/>
      <c r="G48" s="497" t="s">
        <v>21</v>
      </c>
      <c r="H48" s="762"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763"/>
      <c r="J48" s="497" t="s">
        <v>21</v>
      </c>
      <c r="K48" s="327"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497" t="s">
        <v>21</v>
      </c>
      <c r="M48" s="762" t="str">
        <f>IF(別紙１④!T56&gt;0,別紙１④!U56,"")&amp;CHAR(10)&amp;IF(別紙１④!T57&gt;0,別紙１④!U57,"")&amp;CHAR(10)&amp;IF(別紙１④!T58&gt;0,別紙１④!U58,"")&amp;CHAR(10)&amp;IF(別紙１④!T59&gt;0,別紙１④!U59,"")&amp;CHAR(10)&amp;IF(別紙１④!T60&gt;0,別紙１④!U60,"")</f>
        <v xml:space="preserve">
</v>
      </c>
      <c r="N48" s="763"/>
      <c r="O48" s="870"/>
      <c r="P48" s="768"/>
      <c r="Q48" s="769"/>
      <c r="R48" s="765"/>
      <c r="S48" s="761"/>
    </row>
    <row r="49" spans="1:39" ht="10.5" customHeight="1" x14ac:dyDescent="0.15">
      <c r="A49" s="201"/>
      <c r="B49" s="798" t="s">
        <v>1181</v>
      </c>
      <c r="C49" s="800" t="s">
        <v>33</v>
      </c>
      <c r="D49" s="861">
        <v>0</v>
      </c>
      <c r="E49" s="862"/>
      <c r="F49" s="862"/>
      <c r="G49" s="862"/>
      <c r="H49" s="862"/>
      <c r="I49" s="862"/>
      <c r="J49" s="862"/>
      <c r="K49" s="862"/>
      <c r="L49" s="862"/>
      <c r="M49" s="862"/>
      <c r="N49" s="862"/>
      <c r="O49" s="862"/>
      <c r="P49" s="862"/>
      <c r="Q49" s="862"/>
      <c r="R49" s="863"/>
      <c r="S49" s="210"/>
    </row>
    <row r="50" spans="1:39" ht="24" customHeight="1" x14ac:dyDescent="0.15">
      <c r="A50" s="201"/>
      <c r="B50" s="799"/>
      <c r="C50" s="801"/>
      <c r="D50" s="864">
        <v>0</v>
      </c>
      <c r="E50" s="865"/>
      <c r="F50" s="865"/>
      <c r="G50" s="865"/>
      <c r="H50" s="865"/>
      <c r="I50" s="865"/>
      <c r="J50" s="865"/>
      <c r="K50" s="865"/>
      <c r="L50" s="865"/>
      <c r="M50" s="865"/>
      <c r="N50" s="865"/>
      <c r="O50" s="865"/>
      <c r="P50" s="865"/>
      <c r="Q50" s="865"/>
      <c r="R50" s="866"/>
      <c r="S50" s="588">
        <v>0</v>
      </c>
    </row>
    <row r="51" spans="1:39" ht="63" customHeight="1" x14ac:dyDescent="0.15">
      <c r="A51" s="201"/>
      <c r="B51" s="795" t="s">
        <v>61</v>
      </c>
      <c r="C51" s="795"/>
      <c r="D51" s="795"/>
      <c r="E51" s="795"/>
      <c r="F51" s="795"/>
      <c r="G51" s="795"/>
      <c r="H51" s="795"/>
      <c r="I51" s="795"/>
      <c r="J51" s="795"/>
      <c r="K51" s="795"/>
      <c r="L51" s="795"/>
      <c r="M51" s="795"/>
      <c r="N51" s="795"/>
      <c r="O51" s="795"/>
      <c r="P51" s="795"/>
      <c r="Q51" s="795"/>
      <c r="R51" s="795"/>
      <c r="S51" s="795"/>
      <c r="T51" s="6"/>
      <c r="U51" s="6"/>
      <c r="V51" s="6"/>
      <c r="W51" s="6"/>
      <c r="X51" s="6"/>
      <c r="Y51" s="6"/>
      <c r="Z51" s="6"/>
      <c r="AA51" s="6"/>
      <c r="AB51" s="6"/>
      <c r="AC51" s="6"/>
      <c r="AD51" s="6"/>
      <c r="AE51" s="6"/>
      <c r="AF51" s="6"/>
      <c r="AG51" s="6"/>
      <c r="AH51" s="6"/>
      <c r="AI51" s="6"/>
      <c r="AJ51" s="6"/>
      <c r="AK51" s="6"/>
      <c r="AL51" s="6"/>
      <c r="AM51" s="6"/>
    </row>
    <row r="52" spans="1:39" s="2" customFormat="1" ht="23.25" customHeight="1" x14ac:dyDescent="0.15">
      <c r="A52" s="211"/>
      <c r="B52" s="789" t="s">
        <v>22</v>
      </c>
      <c r="C52" s="790"/>
      <c r="D52" s="790"/>
      <c r="E52" s="790"/>
      <c r="F52" s="791"/>
      <c r="G52" s="796" t="s">
        <v>0</v>
      </c>
      <c r="H52" s="797"/>
      <c r="I52" s="796"/>
      <c r="J52" s="796" t="s">
        <v>1</v>
      </c>
      <c r="K52" s="796"/>
      <c r="L52" s="812" t="s">
        <v>2</v>
      </c>
      <c r="M52" s="813"/>
      <c r="N52" s="814"/>
      <c r="O52" s="212"/>
      <c r="P52" s="212"/>
      <c r="Q52" s="190"/>
      <c r="R52" s="190"/>
      <c r="S52" s="190"/>
    </row>
    <row r="53" spans="1:39" s="2" customFormat="1" ht="9" customHeight="1" x14ac:dyDescent="0.15">
      <c r="A53" s="211"/>
      <c r="B53" s="792"/>
      <c r="C53" s="793"/>
      <c r="D53" s="793"/>
      <c r="E53" s="793"/>
      <c r="F53" s="794"/>
      <c r="G53" s="815"/>
      <c r="H53" s="816"/>
      <c r="I53" s="815"/>
      <c r="J53" s="815"/>
      <c r="K53" s="815"/>
      <c r="L53" s="911"/>
      <c r="M53" s="912"/>
      <c r="N53" s="911"/>
      <c r="O53" s="213"/>
      <c r="P53" s="213"/>
      <c r="Q53" s="190"/>
      <c r="R53" s="190"/>
      <c r="S53" s="190"/>
    </row>
    <row r="54" spans="1:39" s="2" customFormat="1" ht="22.5" customHeight="1" x14ac:dyDescent="0.15">
      <c r="A54" s="211"/>
      <c r="B54" s="792"/>
      <c r="C54" s="793"/>
      <c r="D54" s="793"/>
      <c r="E54" s="793"/>
      <c r="F54" s="794"/>
      <c r="G54" s="807">
        <v>0</v>
      </c>
      <c r="H54" s="807"/>
      <c r="I54" s="808"/>
      <c r="J54" s="808">
        <v>0</v>
      </c>
      <c r="K54" s="808"/>
      <c r="L54" s="817">
        <v>0</v>
      </c>
      <c r="M54" s="818"/>
      <c r="N54" s="819"/>
      <c r="O54" s="214"/>
      <c r="P54" s="214"/>
      <c r="Q54" s="190"/>
      <c r="R54" s="190"/>
      <c r="S54" s="190"/>
    </row>
    <row r="55" spans="1:39" s="2" customFormat="1" ht="9" customHeight="1" x14ac:dyDescent="0.15">
      <c r="A55" s="211"/>
      <c r="B55" s="215"/>
      <c r="C55" s="905" t="s">
        <v>55</v>
      </c>
      <c r="D55" s="906"/>
      <c r="E55" s="906"/>
      <c r="F55" s="907"/>
      <c r="G55" s="822"/>
      <c r="H55" s="896"/>
      <c r="I55" s="822"/>
      <c r="J55" s="822"/>
      <c r="K55" s="822"/>
      <c r="L55" s="776"/>
      <c r="M55" s="777"/>
      <c r="N55" s="776"/>
      <c r="O55" s="216"/>
      <c r="P55" s="216"/>
      <c r="Q55" s="190"/>
      <c r="R55" s="190"/>
      <c r="S55" s="190"/>
    </row>
    <row r="56" spans="1:39" s="2" customFormat="1" ht="22.5" customHeight="1" x14ac:dyDescent="0.15">
      <c r="A56" s="211"/>
      <c r="B56" s="217"/>
      <c r="C56" s="908"/>
      <c r="D56" s="909"/>
      <c r="E56" s="909"/>
      <c r="F56" s="910"/>
      <c r="G56" s="808">
        <v>0</v>
      </c>
      <c r="H56" s="808"/>
      <c r="I56" s="808"/>
      <c r="J56" s="808">
        <v>0</v>
      </c>
      <c r="K56" s="808"/>
      <c r="L56" s="817">
        <v>0</v>
      </c>
      <c r="M56" s="818"/>
      <c r="N56" s="819"/>
      <c r="O56" s="214"/>
      <c r="P56" s="214"/>
      <c r="Q56" s="190"/>
      <c r="R56" s="190"/>
      <c r="S56" s="190"/>
    </row>
    <row r="57" spans="1:39" s="2" customFormat="1" ht="18" customHeight="1" x14ac:dyDescent="0.15">
      <c r="A57" s="211"/>
      <c r="B57" s="806" t="s">
        <v>56</v>
      </c>
      <c r="C57" s="806"/>
      <c r="D57" s="806"/>
      <c r="E57" s="806"/>
      <c r="F57" s="806"/>
      <c r="G57" s="806"/>
      <c r="H57" s="806"/>
      <c r="I57" s="806"/>
      <c r="J57" s="806"/>
      <c r="K57" s="806"/>
      <c r="L57" s="806"/>
      <c r="M57" s="806"/>
      <c r="N57" s="806"/>
      <c r="O57" s="806"/>
      <c r="P57" s="806"/>
      <c r="Q57" s="806"/>
      <c r="R57" s="806"/>
      <c r="S57" s="806"/>
    </row>
    <row r="58" spans="1:39" ht="18.600000000000001" customHeight="1" x14ac:dyDescent="0.15">
      <c r="A58" s="70"/>
      <c r="B58" s="199" t="s">
        <v>64</v>
      </c>
      <c r="C58" s="70"/>
      <c r="D58" s="70"/>
      <c r="E58" s="70"/>
      <c r="F58" s="70"/>
      <c r="G58" s="70"/>
      <c r="H58" s="70"/>
      <c r="I58" s="70"/>
      <c r="J58" s="70"/>
      <c r="K58" s="70"/>
      <c r="L58" s="70"/>
      <c r="M58" s="70"/>
      <c r="N58" s="70"/>
      <c r="O58" s="70"/>
      <c r="P58" s="70"/>
      <c r="Q58" s="70"/>
      <c r="R58" s="70"/>
      <c r="S58" s="70"/>
    </row>
    <row r="59" spans="1:39" s="8" customFormat="1" ht="17.45" customHeight="1" x14ac:dyDescent="0.15">
      <c r="A59" s="218"/>
      <c r="B59" s="833" t="s">
        <v>1413</v>
      </c>
      <c r="C59" s="833"/>
      <c r="D59" s="833"/>
      <c r="E59" s="833"/>
      <c r="F59" s="833"/>
      <c r="G59" s="833"/>
      <c r="H59" s="833"/>
      <c r="I59" s="833"/>
      <c r="J59" s="833"/>
      <c r="K59" s="833"/>
      <c r="L59" s="833"/>
      <c r="M59" s="833"/>
      <c r="N59" s="833"/>
      <c r="O59" s="833"/>
      <c r="P59" s="833"/>
      <c r="Q59" s="833"/>
      <c r="R59" s="833"/>
      <c r="S59" s="833"/>
    </row>
    <row r="60" spans="1:39" ht="18.600000000000001" customHeight="1" x14ac:dyDescent="0.15">
      <c r="A60" s="70"/>
      <c r="B60" s="199" t="s">
        <v>65</v>
      </c>
      <c r="C60" s="70"/>
      <c r="D60" s="70"/>
      <c r="E60" s="70"/>
      <c r="F60" s="70"/>
      <c r="G60" s="70"/>
      <c r="H60" s="70"/>
      <c r="I60" s="70"/>
      <c r="J60" s="70"/>
      <c r="K60" s="70"/>
      <c r="L60" s="70"/>
      <c r="M60" s="70"/>
      <c r="N60" s="70"/>
      <c r="O60" s="70"/>
      <c r="P60" s="70"/>
      <c r="Q60" s="70"/>
      <c r="R60" s="70"/>
      <c r="S60" s="70"/>
    </row>
    <row r="61" spans="1:39" ht="31.5" customHeight="1" x14ac:dyDescent="0.15">
      <c r="A61" s="218"/>
      <c r="B61" s="820" t="s">
        <v>1414</v>
      </c>
      <c r="C61" s="821"/>
      <c r="D61" s="821"/>
      <c r="E61" s="821"/>
      <c r="F61" s="821"/>
      <c r="G61" s="821"/>
      <c r="H61" s="821"/>
      <c r="I61" s="821"/>
      <c r="J61" s="821"/>
      <c r="K61" s="821"/>
      <c r="L61" s="821"/>
      <c r="M61" s="821"/>
      <c r="N61" s="821"/>
      <c r="O61" s="821"/>
      <c r="P61" s="821"/>
      <c r="Q61" s="821"/>
      <c r="R61" s="821"/>
      <c r="S61" s="821"/>
    </row>
    <row r="62" spans="1:39" ht="18.600000000000001" customHeight="1" x14ac:dyDescent="0.15">
      <c r="A62" s="70"/>
      <c r="B62" s="199" t="s">
        <v>68</v>
      </c>
      <c r="C62" s="70"/>
      <c r="D62" s="199"/>
      <c r="E62" s="199"/>
      <c r="F62" s="199"/>
      <c r="G62" s="199"/>
      <c r="H62" s="199"/>
      <c r="I62" s="199"/>
      <c r="J62" s="199"/>
      <c r="K62" s="199"/>
      <c r="L62" s="199"/>
      <c r="M62" s="199"/>
      <c r="N62" s="199"/>
      <c r="O62" s="199"/>
      <c r="P62" s="199"/>
      <c r="Q62" s="199"/>
      <c r="R62" s="70"/>
      <c r="S62" s="70"/>
    </row>
    <row r="63" spans="1:39" ht="30" customHeight="1" x14ac:dyDescent="0.15">
      <c r="A63" s="70"/>
      <c r="B63" s="759" t="s">
        <v>66</v>
      </c>
      <c r="C63" s="759"/>
      <c r="D63" s="759"/>
      <c r="E63" s="759"/>
      <c r="F63" s="759"/>
      <c r="G63" s="70"/>
      <c r="H63" s="70"/>
      <c r="I63" s="70"/>
      <c r="J63" s="70"/>
      <c r="K63" s="70"/>
      <c r="L63" s="70"/>
      <c r="M63" s="70"/>
      <c r="N63" s="70"/>
      <c r="O63" s="70"/>
      <c r="P63" s="70"/>
      <c r="Q63" s="70"/>
      <c r="R63" s="70"/>
      <c r="S63" s="70"/>
    </row>
    <row r="64" spans="1:39" ht="9" customHeight="1" x14ac:dyDescent="0.15">
      <c r="A64" s="70"/>
      <c r="B64" s="773">
        <f>O44+O46-D64</f>
        <v>0</v>
      </c>
      <c r="C64" s="774"/>
      <c r="D64" s="774"/>
      <c r="E64" s="774"/>
      <c r="F64" s="775"/>
      <c r="G64" s="70"/>
      <c r="H64" s="70"/>
      <c r="I64" s="70"/>
      <c r="J64" s="70"/>
      <c r="K64" s="70"/>
      <c r="L64" s="70"/>
      <c r="M64" s="70"/>
      <c r="N64" s="70"/>
      <c r="O64" s="70"/>
      <c r="P64" s="70"/>
      <c r="Q64" s="70"/>
      <c r="R64" s="70"/>
      <c r="S64" s="70"/>
    </row>
    <row r="65" spans="1:39" ht="22.5" customHeight="1" x14ac:dyDescent="0.15">
      <c r="A65" s="70"/>
      <c r="B65" s="802"/>
      <c r="C65" s="802"/>
      <c r="D65" s="802"/>
      <c r="E65" s="802"/>
      <c r="F65" s="802"/>
      <c r="G65" s="219"/>
      <c r="H65" s="219"/>
      <c r="I65" s="219"/>
      <c r="J65" s="219"/>
      <c r="K65" s="219"/>
      <c r="L65" s="219"/>
      <c r="M65" s="219"/>
      <c r="N65" s="219"/>
      <c r="O65" s="219"/>
      <c r="P65" s="219"/>
      <c r="Q65" s="219"/>
      <c r="R65" s="219"/>
      <c r="S65" s="219"/>
      <c r="T65" s="3"/>
      <c r="U65" s="3"/>
      <c r="V65" s="3"/>
      <c r="W65" s="3"/>
      <c r="X65" s="3"/>
    </row>
    <row r="66" spans="1:39" ht="15" customHeight="1" x14ac:dyDescent="0.15">
      <c r="B66" s="632"/>
      <c r="C66" s="632"/>
      <c r="D66" s="632"/>
      <c r="E66" s="632"/>
      <c r="F66" s="632"/>
      <c r="G66" s="632"/>
      <c r="H66" s="632"/>
      <c r="I66" s="632"/>
      <c r="J66" s="632"/>
      <c r="K66" s="632"/>
      <c r="L66" s="632"/>
      <c r="M66" s="632"/>
      <c r="N66" s="632"/>
      <c r="O66" s="632"/>
      <c r="P66" s="632"/>
      <c r="Q66" s="632"/>
      <c r="R66" s="632"/>
      <c r="S66" s="632"/>
      <c r="T66" s="3"/>
      <c r="U66" s="3"/>
      <c r="V66" s="3"/>
      <c r="W66" s="3"/>
      <c r="X66" s="3"/>
      <c r="Y66" s="3"/>
      <c r="Z66" s="3"/>
      <c r="AA66" s="3"/>
      <c r="AB66" s="3"/>
      <c r="AC66" s="3"/>
      <c r="AD66" s="3"/>
      <c r="AE66" s="3"/>
      <c r="AF66" s="3"/>
      <c r="AG66" s="3"/>
      <c r="AH66" s="3"/>
      <c r="AI66" s="3"/>
      <c r="AJ66" s="3"/>
      <c r="AK66" s="3"/>
      <c r="AL66" s="3"/>
      <c r="AM66" s="3"/>
    </row>
    <row r="67" spans="1:39" ht="27.75" customHeight="1" x14ac:dyDescent="0.15">
      <c r="B67" s="899" t="s">
        <v>1415</v>
      </c>
      <c r="C67" s="899"/>
      <c r="D67" s="899"/>
      <c r="E67" s="899"/>
      <c r="F67" s="899"/>
      <c r="G67" s="899"/>
      <c r="H67" s="899"/>
      <c r="I67" s="899"/>
      <c r="J67" s="899"/>
      <c r="K67" s="899"/>
      <c r="L67" s="899"/>
      <c r="M67" s="899"/>
      <c r="N67" s="899"/>
      <c r="O67" s="899"/>
      <c r="P67" s="899"/>
      <c r="Q67" s="899"/>
      <c r="R67" s="899"/>
      <c r="S67" s="899"/>
      <c r="T67" s="3"/>
      <c r="U67" s="3"/>
      <c r="V67" s="3"/>
      <c r="W67" s="3"/>
      <c r="X67" s="3"/>
      <c r="Y67" s="3"/>
      <c r="Z67" s="3"/>
      <c r="AA67" s="3"/>
      <c r="AB67" s="3"/>
      <c r="AC67" s="3"/>
      <c r="AD67" s="3"/>
      <c r="AE67" s="3"/>
      <c r="AF67" s="3"/>
      <c r="AG67" s="3"/>
      <c r="AH67" s="3"/>
      <c r="AI67" s="3"/>
      <c r="AJ67" s="3"/>
      <c r="AK67" s="3"/>
      <c r="AL67" s="3"/>
      <c r="AM67" s="3"/>
    </row>
    <row r="68" spans="1:39" ht="15" customHeight="1" x14ac:dyDescent="0.15">
      <c r="B68" s="220" t="s">
        <v>15</v>
      </c>
      <c r="C68" s="190"/>
      <c r="D68" s="11"/>
      <c r="E68" s="11"/>
      <c r="F68" s="11"/>
      <c r="G68" s="11"/>
      <c r="H68" s="11"/>
      <c r="I68" s="11"/>
      <c r="J68" s="11"/>
      <c r="K68" s="11"/>
      <c r="L68" s="11"/>
      <c r="M68" s="11"/>
      <c r="N68" s="11"/>
      <c r="O68" s="11"/>
      <c r="P68" s="11"/>
      <c r="Q68" s="11"/>
      <c r="R68" s="11"/>
      <c r="S68" s="11"/>
    </row>
    <row r="69" spans="1:39" ht="24.75" customHeight="1" x14ac:dyDescent="0.15">
      <c r="B69" s="853" t="s">
        <v>1416</v>
      </c>
      <c r="C69" s="853"/>
      <c r="D69" s="853"/>
      <c r="E69" s="853"/>
      <c r="F69" s="853"/>
      <c r="G69" s="853"/>
      <c r="H69" s="853"/>
      <c r="I69" s="853"/>
      <c r="J69" s="853"/>
      <c r="K69" s="853"/>
      <c r="L69" s="853"/>
      <c r="M69" s="853"/>
      <c r="N69" s="853"/>
      <c r="O69" s="853"/>
      <c r="P69" s="853"/>
      <c r="Q69" s="853"/>
      <c r="R69" s="853"/>
      <c r="S69" s="853"/>
      <c r="T69" s="3"/>
      <c r="U69" s="3"/>
      <c r="V69" s="3"/>
      <c r="W69" s="3"/>
      <c r="X69" s="3"/>
      <c r="Y69" s="3"/>
      <c r="Z69" s="3"/>
      <c r="AA69" s="3"/>
      <c r="AB69" s="3"/>
      <c r="AC69" s="3"/>
      <c r="AD69" s="3"/>
      <c r="AE69" s="3"/>
      <c r="AF69" s="3"/>
      <c r="AG69" s="3"/>
      <c r="AH69" s="3"/>
      <c r="AI69" s="3"/>
      <c r="AJ69" s="3"/>
      <c r="AK69" s="3"/>
      <c r="AL69" s="3"/>
      <c r="AM69" s="3"/>
    </row>
    <row r="106" spans="2:21" ht="22.5" customHeight="1" x14ac:dyDescent="0.15">
      <c r="B106" s="7"/>
      <c r="D106" s="4"/>
      <c r="E106" s="4"/>
      <c r="F106" s="4"/>
      <c r="G106" s="4"/>
      <c r="H106" s="4"/>
      <c r="I106" s="4"/>
      <c r="J106" s="4"/>
      <c r="K106" s="4"/>
      <c r="L106" s="4"/>
      <c r="M106" s="4"/>
      <c r="N106" s="4"/>
      <c r="O106" s="4"/>
      <c r="P106" s="4"/>
      <c r="Q106" s="4"/>
      <c r="R106" s="4"/>
      <c r="S106" s="4"/>
      <c r="T106" s="4"/>
      <c r="U106" s="4"/>
    </row>
    <row r="109" spans="2:21" ht="30" customHeight="1" x14ac:dyDescent="0.15"/>
    <row r="321" ht="65.25" customHeight="1" x14ac:dyDescent="0.15"/>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R2:S2"/>
    <mergeCell ref="D6:F6"/>
    <mergeCell ref="D7:F7"/>
    <mergeCell ref="D9:F9"/>
    <mergeCell ref="D10:F10"/>
    <mergeCell ref="G7:Q7"/>
    <mergeCell ref="G6:Q6"/>
    <mergeCell ref="G9:Q9"/>
    <mergeCell ref="G10:Q10"/>
    <mergeCell ref="D12:F12"/>
    <mergeCell ref="O46:Q46"/>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J36:K36"/>
    <mergeCell ref="D33:F33"/>
    <mergeCell ref="G33:I33"/>
    <mergeCell ref="J33:K33"/>
    <mergeCell ref="B42:C43"/>
    <mergeCell ref="B30:C30"/>
    <mergeCell ref="B39:C40"/>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AND(別紙１④!$A$155="✓",$B$65="")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70"/>
      <c r="B1" s="70" t="s">
        <v>53</v>
      </c>
      <c r="C1" s="70"/>
      <c r="D1" s="70"/>
      <c r="E1" s="70"/>
      <c r="F1" s="70"/>
      <c r="G1" s="70"/>
      <c r="H1" s="70"/>
    </row>
    <row r="2" spans="1:8" x14ac:dyDescent="0.15">
      <c r="A2" s="70"/>
      <c r="B2" s="230" t="s">
        <v>23</v>
      </c>
      <c r="C2" s="231"/>
      <c r="D2" s="231"/>
      <c r="E2" s="231"/>
      <c r="F2" s="231"/>
      <c r="G2" s="231"/>
      <c r="H2" s="231" t="s">
        <v>24</v>
      </c>
    </row>
    <row r="3" spans="1:8" s="9" customFormat="1" ht="24" customHeight="1" x14ac:dyDescent="0.15">
      <c r="A3" s="224"/>
      <c r="B3" s="481" t="str">
        <f>別紙１①!D19</f>
        <v>□</v>
      </c>
      <c r="C3" s="224" t="s">
        <v>25</v>
      </c>
      <c r="D3" s="232" t="str">
        <f>別紙１①!D20</f>
        <v>☑</v>
      </c>
      <c r="E3" s="224" t="s">
        <v>26</v>
      </c>
      <c r="F3" s="232" t="str">
        <f>別紙１①!D21</f>
        <v>□</v>
      </c>
      <c r="G3" s="224" t="s">
        <v>27</v>
      </c>
      <c r="H3" s="233" t="str">
        <f>はじめに!D5&amp;""</f>
        <v>　　　　　集落協定</v>
      </c>
    </row>
    <row r="4" spans="1:8" s="7" customFormat="1" ht="14.25" customHeight="1" x14ac:dyDescent="0.15">
      <c r="A4" s="234"/>
      <c r="B4" s="235"/>
      <c r="C4" s="236"/>
      <c r="D4" s="237"/>
      <c r="E4" s="236"/>
      <c r="F4" s="237"/>
      <c r="G4" s="236"/>
      <c r="H4" s="238"/>
    </row>
    <row r="5" spans="1:8" x14ac:dyDescent="0.15">
      <c r="B5" s="10"/>
      <c r="C5" s="28"/>
      <c r="D5" s="29"/>
      <c r="E5" s="29"/>
      <c r="F5" s="29"/>
      <c r="G5" s="29"/>
      <c r="H5" s="30"/>
    </row>
    <row r="6" spans="1:8" x14ac:dyDescent="0.15">
      <c r="B6" s="10"/>
      <c r="C6" s="31"/>
      <c r="D6" s="32"/>
      <c r="E6" s="32"/>
      <c r="F6" s="32"/>
      <c r="G6" s="32"/>
      <c r="H6" s="33"/>
    </row>
    <row r="7" spans="1:8" x14ac:dyDescent="0.15">
      <c r="B7" s="10"/>
      <c r="C7" s="31"/>
      <c r="D7" s="32"/>
      <c r="E7" s="32"/>
      <c r="F7" s="32"/>
      <c r="G7" s="32"/>
      <c r="H7" s="33"/>
    </row>
    <row r="8" spans="1:8" x14ac:dyDescent="0.15">
      <c r="B8" s="10"/>
      <c r="C8" s="31"/>
      <c r="D8" s="32"/>
      <c r="E8" s="32"/>
      <c r="F8" s="32"/>
      <c r="G8" s="32"/>
      <c r="H8" s="33"/>
    </row>
    <row r="9" spans="1:8" x14ac:dyDescent="0.15">
      <c r="B9" s="10"/>
      <c r="C9" s="31"/>
      <c r="D9" s="32"/>
      <c r="E9" s="32"/>
      <c r="F9" s="32"/>
      <c r="G9" s="32"/>
      <c r="H9" s="33"/>
    </row>
    <row r="10" spans="1:8" x14ac:dyDescent="0.15">
      <c r="B10" s="10"/>
      <c r="C10" s="31"/>
      <c r="D10" s="32"/>
      <c r="E10" s="32"/>
      <c r="F10" s="32"/>
      <c r="G10" s="32"/>
      <c r="H10" s="33"/>
    </row>
    <row r="11" spans="1:8" x14ac:dyDescent="0.15">
      <c r="B11" s="10"/>
      <c r="C11" s="31"/>
      <c r="D11" s="32"/>
      <c r="E11" s="32"/>
      <c r="F11" s="32"/>
      <c r="G11" s="32"/>
      <c r="H11" s="33"/>
    </row>
    <row r="12" spans="1:8" x14ac:dyDescent="0.15">
      <c r="B12" s="10"/>
      <c r="C12" s="31"/>
      <c r="D12" s="32"/>
      <c r="E12" s="32"/>
      <c r="F12" s="32"/>
      <c r="G12" s="32"/>
      <c r="H12" s="33"/>
    </row>
    <row r="13" spans="1:8" x14ac:dyDescent="0.15">
      <c r="B13" s="10"/>
      <c r="C13" s="31"/>
      <c r="D13" s="32"/>
      <c r="E13" s="32"/>
      <c r="F13" s="32"/>
      <c r="G13" s="32"/>
      <c r="H13" s="33"/>
    </row>
    <row r="14" spans="1:8" x14ac:dyDescent="0.15">
      <c r="B14" s="10"/>
      <c r="C14" s="31"/>
      <c r="D14" s="32"/>
      <c r="E14" s="32"/>
      <c r="F14" s="32"/>
      <c r="G14" s="32"/>
      <c r="H14" s="33"/>
    </row>
    <row r="15" spans="1:8" x14ac:dyDescent="0.15">
      <c r="B15" s="10"/>
      <c r="C15" s="31"/>
      <c r="D15" s="32"/>
      <c r="E15" s="32"/>
      <c r="F15" s="32"/>
      <c r="G15" s="32"/>
      <c r="H15" s="33"/>
    </row>
    <row r="16" spans="1:8" x14ac:dyDescent="0.15">
      <c r="B16" s="10"/>
      <c r="C16" s="31"/>
      <c r="D16" s="32"/>
      <c r="E16" s="32"/>
      <c r="F16" s="32"/>
      <c r="G16" s="32"/>
      <c r="H16" s="33"/>
    </row>
    <row r="17" spans="2:8" x14ac:dyDescent="0.15">
      <c r="B17" s="10"/>
      <c r="C17" s="31"/>
      <c r="D17" s="32"/>
      <c r="E17" s="32"/>
      <c r="F17" s="32"/>
      <c r="G17" s="32"/>
      <c r="H17" s="33"/>
    </row>
    <row r="18" spans="2:8" x14ac:dyDescent="0.15">
      <c r="B18" s="10"/>
      <c r="C18" s="31"/>
      <c r="D18" s="32"/>
      <c r="E18" s="32"/>
      <c r="F18" s="32"/>
      <c r="G18" s="32"/>
      <c r="H18" s="33"/>
    </row>
    <row r="19" spans="2:8" x14ac:dyDescent="0.15">
      <c r="B19" s="10"/>
      <c r="C19" s="31"/>
      <c r="D19" s="32"/>
      <c r="E19" s="32"/>
      <c r="F19" s="32"/>
      <c r="G19" s="32"/>
      <c r="H19" s="33"/>
    </row>
    <row r="20" spans="2:8" x14ac:dyDescent="0.15">
      <c r="B20" s="10"/>
      <c r="C20" s="31"/>
      <c r="D20" s="32"/>
      <c r="E20" s="32"/>
      <c r="F20" s="32"/>
      <c r="G20" s="32"/>
      <c r="H20" s="33"/>
    </row>
    <row r="21" spans="2:8" x14ac:dyDescent="0.15">
      <c r="B21" s="10"/>
      <c r="C21" s="31"/>
      <c r="D21" s="32"/>
      <c r="E21" s="32"/>
      <c r="F21" s="32"/>
      <c r="G21" s="32"/>
      <c r="H21" s="33"/>
    </row>
    <row r="22" spans="2:8" x14ac:dyDescent="0.15">
      <c r="B22" s="10"/>
      <c r="C22" s="31"/>
      <c r="D22" s="32"/>
      <c r="E22" s="32"/>
      <c r="F22" s="32"/>
      <c r="G22" s="32"/>
      <c r="H22" s="33"/>
    </row>
    <row r="23" spans="2:8" x14ac:dyDescent="0.15">
      <c r="B23" s="10"/>
      <c r="C23" s="31"/>
      <c r="D23" s="32"/>
      <c r="E23" s="32"/>
      <c r="F23" s="32"/>
      <c r="G23" s="32"/>
      <c r="H23" s="33"/>
    </row>
    <row r="24" spans="2:8" x14ac:dyDescent="0.15">
      <c r="B24" s="10"/>
      <c r="C24" s="31"/>
      <c r="D24" s="32"/>
      <c r="E24" s="32"/>
      <c r="F24" s="32"/>
      <c r="G24" s="32"/>
      <c r="H24" s="33"/>
    </row>
    <row r="25" spans="2:8" x14ac:dyDescent="0.15">
      <c r="B25" s="10"/>
      <c r="C25" s="31"/>
      <c r="D25" s="32"/>
      <c r="E25" s="32"/>
      <c r="F25" s="32"/>
      <c r="G25" s="32"/>
      <c r="H25" s="33"/>
    </row>
    <row r="26" spans="2:8" x14ac:dyDescent="0.15">
      <c r="B26" s="10"/>
      <c r="C26" s="31"/>
      <c r="D26" s="32"/>
      <c r="E26" s="32"/>
      <c r="F26" s="32"/>
      <c r="G26" s="32"/>
      <c r="H26" s="33"/>
    </row>
    <row r="27" spans="2:8" x14ac:dyDescent="0.15">
      <c r="B27" s="10"/>
      <c r="C27" s="31"/>
      <c r="D27" s="32"/>
      <c r="E27" s="32"/>
      <c r="F27" s="32"/>
      <c r="G27" s="32"/>
      <c r="H27" s="33"/>
    </row>
    <row r="28" spans="2:8" x14ac:dyDescent="0.15">
      <c r="B28" s="10"/>
      <c r="C28" s="31"/>
      <c r="D28" s="32"/>
      <c r="E28" s="32"/>
      <c r="F28" s="32"/>
      <c r="G28" s="32"/>
      <c r="H28" s="33"/>
    </row>
    <row r="29" spans="2:8" x14ac:dyDescent="0.15">
      <c r="B29" s="10"/>
      <c r="C29" s="31"/>
      <c r="D29" s="32"/>
      <c r="E29" s="32"/>
      <c r="F29" s="32"/>
      <c r="G29" s="32"/>
      <c r="H29" s="33"/>
    </row>
    <row r="30" spans="2:8" x14ac:dyDescent="0.15">
      <c r="B30" s="10"/>
      <c r="C30" s="31"/>
      <c r="D30" s="32"/>
      <c r="E30" s="32"/>
      <c r="F30" s="32"/>
      <c r="G30" s="32"/>
      <c r="H30" s="33"/>
    </row>
    <row r="31" spans="2:8" x14ac:dyDescent="0.15">
      <c r="B31" s="10"/>
      <c r="C31" s="34"/>
      <c r="D31" s="27"/>
      <c r="E31" s="27"/>
      <c r="F31" s="27"/>
      <c r="G31" s="27"/>
      <c r="H31" s="35"/>
    </row>
  </sheetData>
  <phoneticPr fontId="3"/>
  <printOptions horizontalCentered="1"/>
  <pageMargins left="0.19685039370078741" right="0.19685039370078741" top="0.55118110236220474" bottom="0.35433070866141736"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zoomScale="92" zoomScaleNormal="100" zoomScaleSheetLayoutView="92" workbookViewId="0">
      <selection activeCell="A7" sqref="A7:I28"/>
    </sheetView>
  </sheetViews>
  <sheetFormatPr defaultColWidth="5.625" defaultRowHeight="28.5" x14ac:dyDescent="0.15"/>
  <cols>
    <col min="1" max="1" width="17.5" style="38" customWidth="1"/>
    <col min="2" max="2" width="32.625" style="38" customWidth="1"/>
    <col min="3" max="3" width="41.625" style="38" customWidth="1"/>
    <col min="4" max="7" width="6" style="38" customWidth="1"/>
    <col min="8" max="9" width="10.5" style="38" customWidth="1"/>
    <col min="10" max="10" width="5.875" style="99" customWidth="1"/>
    <col min="11" max="11" width="11.125" style="38" customWidth="1"/>
    <col min="12" max="14" width="5.5" style="38" customWidth="1"/>
    <col min="15" max="35" width="5.625" style="38"/>
    <col min="36" max="36" width="5.625" style="99"/>
    <col min="37" max="254" width="5.625" style="38"/>
    <col min="255" max="256" width="7.5" style="38" customWidth="1"/>
    <col min="257" max="510" width="5.625" style="38"/>
    <col min="511" max="512" width="7.5" style="38" customWidth="1"/>
    <col min="513" max="766" width="5.625" style="38"/>
    <col min="767" max="768" width="7.5" style="38" customWidth="1"/>
    <col min="769" max="1022" width="5.625" style="38"/>
    <col min="1023" max="1024" width="7.5" style="38" customWidth="1"/>
    <col min="1025" max="1278" width="5.625" style="38"/>
    <col min="1279" max="1280" width="7.5" style="38" customWidth="1"/>
    <col min="1281" max="1534" width="5.625" style="38"/>
    <col min="1535" max="1536" width="7.5" style="38" customWidth="1"/>
    <col min="1537" max="1790" width="5.625" style="38"/>
    <col min="1791" max="1792" width="7.5" style="38" customWidth="1"/>
    <col min="1793" max="2046" width="5.625" style="38"/>
    <col min="2047" max="2048" width="7.5" style="38" customWidth="1"/>
    <col min="2049" max="2302" width="5.625" style="38"/>
    <col min="2303" max="2304" width="7.5" style="38" customWidth="1"/>
    <col min="2305" max="2558" width="5.625" style="38"/>
    <col min="2559" max="2560" width="7.5" style="38" customWidth="1"/>
    <col min="2561" max="2814" width="5.625" style="38"/>
    <col min="2815" max="2816" width="7.5" style="38" customWidth="1"/>
    <col min="2817" max="3070" width="5.625" style="38"/>
    <col min="3071" max="3072" width="7.5" style="38" customWidth="1"/>
    <col min="3073" max="3326" width="5.625" style="38"/>
    <col min="3327" max="3328" width="7.5" style="38" customWidth="1"/>
    <col min="3329" max="3582" width="5.625" style="38"/>
    <col min="3583" max="3584" width="7.5" style="38" customWidth="1"/>
    <col min="3585" max="3838" width="5.625" style="38"/>
    <col min="3839" max="3840" width="7.5" style="38" customWidth="1"/>
    <col min="3841" max="4094" width="5.625" style="38"/>
    <col min="4095" max="4096" width="7.5" style="38" customWidth="1"/>
    <col min="4097" max="4350" width="5.625" style="38"/>
    <col min="4351" max="4352" width="7.5" style="38" customWidth="1"/>
    <col min="4353" max="4606" width="5.625" style="38"/>
    <col min="4607" max="4608" width="7.5" style="38" customWidth="1"/>
    <col min="4609" max="4862" width="5.625" style="38"/>
    <col min="4863" max="4864" width="7.5" style="38" customWidth="1"/>
    <col min="4865" max="5118" width="5.625" style="38"/>
    <col min="5119" max="5120" width="7.5" style="38" customWidth="1"/>
    <col min="5121" max="5374" width="5.625" style="38"/>
    <col min="5375" max="5376" width="7.5" style="38" customWidth="1"/>
    <col min="5377" max="5630" width="5.625" style="38"/>
    <col min="5631" max="5632" width="7.5" style="38" customWidth="1"/>
    <col min="5633" max="5886" width="5.625" style="38"/>
    <col min="5887" max="5888" width="7.5" style="38" customWidth="1"/>
    <col min="5889" max="6142" width="5.625" style="38"/>
    <col min="6143" max="6144" width="7.5" style="38" customWidth="1"/>
    <col min="6145" max="6398" width="5.625" style="38"/>
    <col min="6399" max="6400" width="7.5" style="38" customWidth="1"/>
    <col min="6401" max="6654" width="5.625" style="38"/>
    <col min="6655" max="6656" width="7.5" style="38" customWidth="1"/>
    <col min="6657" max="6910" width="5.625" style="38"/>
    <col min="6911" max="6912" width="7.5" style="38" customWidth="1"/>
    <col min="6913" max="7166" width="5.625" style="38"/>
    <col min="7167" max="7168" width="7.5" style="38" customWidth="1"/>
    <col min="7169" max="7422" width="5.625" style="38"/>
    <col min="7423" max="7424" width="7.5" style="38" customWidth="1"/>
    <col min="7425" max="7678" width="5.625" style="38"/>
    <col min="7679" max="7680" width="7.5" style="38" customWidth="1"/>
    <col min="7681" max="7934" width="5.625" style="38"/>
    <col min="7935" max="7936" width="7.5" style="38" customWidth="1"/>
    <col min="7937" max="8190" width="5.625" style="38"/>
    <col min="8191" max="8192" width="7.5" style="38" customWidth="1"/>
    <col min="8193" max="8446" width="5.625" style="38"/>
    <col min="8447" max="8448" width="7.5" style="38" customWidth="1"/>
    <col min="8449" max="8702" width="5.625" style="38"/>
    <col min="8703" max="8704" width="7.5" style="38" customWidth="1"/>
    <col min="8705" max="8958" width="5.625" style="38"/>
    <col min="8959" max="8960" width="7.5" style="38" customWidth="1"/>
    <col min="8961" max="9214" width="5.625" style="38"/>
    <col min="9215" max="9216" width="7.5" style="38" customWidth="1"/>
    <col min="9217" max="9470" width="5.625" style="38"/>
    <col min="9471" max="9472" width="7.5" style="38" customWidth="1"/>
    <col min="9473" max="9726" width="5.625" style="38"/>
    <col min="9727" max="9728" width="7.5" style="38" customWidth="1"/>
    <col min="9729" max="9982" width="5.625" style="38"/>
    <col min="9983" max="9984" width="7.5" style="38" customWidth="1"/>
    <col min="9985" max="10238" width="5.625" style="38"/>
    <col min="10239" max="10240" width="7.5" style="38" customWidth="1"/>
    <col min="10241" max="10494" width="5.625" style="38"/>
    <col min="10495" max="10496" width="7.5" style="38" customWidth="1"/>
    <col min="10497" max="10750" width="5.625" style="38"/>
    <col min="10751" max="10752" width="7.5" style="38" customWidth="1"/>
    <col min="10753" max="11006" width="5.625" style="38"/>
    <col min="11007" max="11008" width="7.5" style="38" customWidth="1"/>
    <col min="11009" max="11262" width="5.625" style="38"/>
    <col min="11263" max="11264" width="7.5" style="38" customWidth="1"/>
    <col min="11265" max="11518" width="5.625" style="38"/>
    <col min="11519" max="11520" width="7.5" style="38" customWidth="1"/>
    <col min="11521" max="11774" width="5.625" style="38"/>
    <col min="11775" max="11776" width="7.5" style="38" customWidth="1"/>
    <col min="11777" max="12030" width="5.625" style="38"/>
    <col min="12031" max="12032" width="7.5" style="38" customWidth="1"/>
    <col min="12033" max="12286" width="5.625" style="38"/>
    <col min="12287" max="12288" width="7.5" style="38" customWidth="1"/>
    <col min="12289" max="12542" width="5.625" style="38"/>
    <col min="12543" max="12544" width="7.5" style="38" customWidth="1"/>
    <col min="12545" max="12798" width="5.625" style="38"/>
    <col min="12799" max="12800" width="7.5" style="38" customWidth="1"/>
    <col min="12801" max="13054" width="5.625" style="38"/>
    <col min="13055" max="13056" width="7.5" style="38" customWidth="1"/>
    <col min="13057" max="13310" width="5.625" style="38"/>
    <col min="13311" max="13312" width="7.5" style="38" customWidth="1"/>
    <col min="13313" max="13566" width="5.625" style="38"/>
    <col min="13567" max="13568" width="7.5" style="38" customWidth="1"/>
    <col min="13569" max="13822" width="5.625" style="38"/>
    <col min="13823" max="13824" width="7.5" style="38" customWidth="1"/>
    <col min="13825" max="14078" width="5.625" style="38"/>
    <col min="14079" max="14080" width="7.5" style="38" customWidth="1"/>
    <col min="14081" max="14334" width="5.625" style="38"/>
    <col min="14335" max="14336" width="7.5" style="38" customWidth="1"/>
    <col min="14337" max="14590" width="5.625" style="38"/>
    <col min="14591" max="14592" width="7.5" style="38" customWidth="1"/>
    <col min="14593" max="14846" width="5.625" style="38"/>
    <col min="14847" max="14848" width="7.5" style="38" customWidth="1"/>
    <col min="14849" max="15102" width="5.625" style="38"/>
    <col min="15103" max="15104" width="7.5" style="38" customWidth="1"/>
    <col min="15105" max="15358" width="5.625" style="38"/>
    <col min="15359" max="15360" width="7.5" style="38" customWidth="1"/>
    <col min="15361" max="15614" width="5.625" style="38"/>
    <col min="15615" max="15616" width="7.5" style="38" customWidth="1"/>
    <col min="15617" max="15870" width="5.625" style="38"/>
    <col min="15871" max="15872" width="7.5" style="38" customWidth="1"/>
    <col min="15873" max="16126" width="5.625" style="38"/>
    <col min="16127" max="16128" width="7.5" style="38" customWidth="1"/>
    <col min="16129" max="16384" width="5.625" style="38"/>
  </cols>
  <sheetData>
    <row r="1" spans="1:37" ht="36.75" customHeight="1" x14ac:dyDescent="0.15">
      <c r="A1" s="36" t="s">
        <v>73</v>
      </c>
      <c r="B1" s="37"/>
      <c r="C1" s="37"/>
      <c r="D1" s="37"/>
      <c r="E1" s="37"/>
      <c r="F1" s="37"/>
      <c r="G1" s="37"/>
      <c r="H1" s="37"/>
      <c r="I1" s="37"/>
    </row>
    <row r="2" spans="1:37" ht="28.5" customHeight="1" x14ac:dyDescent="0.15">
      <c r="A2" s="917" t="s">
        <v>40</v>
      </c>
      <c r="B2" s="917"/>
      <c r="C2" s="917"/>
      <c r="D2" s="917"/>
      <c r="E2" s="917"/>
      <c r="F2" s="917"/>
      <c r="G2" s="917"/>
      <c r="H2" s="917"/>
      <c r="I2" s="917"/>
      <c r="J2" s="101"/>
      <c r="K2" s="922"/>
      <c r="L2" s="922"/>
      <c r="M2" s="922"/>
      <c r="N2" s="922"/>
      <c r="O2" s="922"/>
    </row>
    <row r="3" spans="1:37" ht="28.5" customHeight="1" x14ac:dyDescent="0.15">
      <c r="A3" s="39"/>
      <c r="B3" s="40"/>
      <c r="C3" s="40"/>
      <c r="D3" s="40"/>
      <c r="E3" s="40"/>
      <c r="F3" s="40"/>
      <c r="G3" s="40"/>
      <c r="H3" s="82" t="str">
        <f>参４_申請!E3</f>
        <v>年　　月　　日</v>
      </c>
      <c r="I3" s="83"/>
      <c r="J3" s="101"/>
      <c r="K3" s="41"/>
      <c r="L3" s="41"/>
      <c r="M3" s="41"/>
      <c r="N3" s="41"/>
      <c r="O3" s="41"/>
    </row>
    <row r="4" spans="1:37" ht="39.75" customHeight="1" x14ac:dyDescent="0.15">
      <c r="A4" s="918" t="s">
        <v>387</v>
      </c>
      <c r="B4" s="921" t="s">
        <v>74</v>
      </c>
      <c r="C4" s="918" t="s">
        <v>388</v>
      </c>
      <c r="D4" s="924" t="s">
        <v>377</v>
      </c>
      <c r="E4" s="925"/>
      <c r="F4" s="926"/>
      <c r="G4" s="927" t="s">
        <v>379</v>
      </c>
      <c r="H4" s="928"/>
      <c r="I4" s="929"/>
      <c r="J4" s="927" t="s">
        <v>19</v>
      </c>
      <c r="K4" s="930"/>
      <c r="L4" s="930"/>
      <c r="M4" s="930"/>
      <c r="N4" s="931"/>
      <c r="O4" s="42"/>
    </row>
    <row r="5" spans="1:37" ht="39.75" customHeight="1" x14ac:dyDescent="0.15">
      <c r="A5" s="919"/>
      <c r="B5" s="919"/>
      <c r="C5" s="919"/>
      <c r="D5" s="182"/>
      <c r="E5" s="921" t="s">
        <v>75</v>
      </c>
      <c r="F5" s="921" t="s">
        <v>381</v>
      </c>
      <c r="G5" s="183"/>
      <c r="H5" s="933" t="s">
        <v>75</v>
      </c>
      <c r="I5" s="933" t="s">
        <v>386</v>
      </c>
      <c r="J5" s="183"/>
      <c r="K5" s="934" t="s">
        <v>380</v>
      </c>
      <c r="L5" s="935" t="s">
        <v>382</v>
      </c>
      <c r="M5" s="928"/>
      <c r="N5" s="929"/>
      <c r="O5" s="42"/>
    </row>
    <row r="6" spans="1:37" ht="63.75" customHeight="1" x14ac:dyDescent="0.15">
      <c r="A6" s="920"/>
      <c r="B6" s="920"/>
      <c r="C6" s="920"/>
      <c r="D6" s="184"/>
      <c r="E6" s="932"/>
      <c r="F6" s="932"/>
      <c r="G6" s="185"/>
      <c r="H6" s="933"/>
      <c r="I6" s="933"/>
      <c r="J6" s="186"/>
      <c r="K6" s="934"/>
      <c r="L6" s="187" t="s">
        <v>383</v>
      </c>
      <c r="M6" s="181" t="s">
        <v>384</v>
      </c>
      <c r="N6" s="181" t="s">
        <v>385</v>
      </c>
      <c r="O6" s="41"/>
    </row>
    <row r="7" spans="1:37" ht="27" customHeight="1" x14ac:dyDescent="0.15">
      <c r="A7" s="293"/>
      <c r="B7" s="293"/>
      <c r="C7" s="294"/>
      <c r="D7" s="555"/>
      <c r="E7" s="555"/>
      <c r="F7" s="555"/>
      <c r="G7" s="293"/>
      <c r="H7" s="295"/>
      <c r="I7" s="295"/>
      <c r="J7" s="557"/>
      <c r="K7" s="558"/>
      <c r="L7" s="559"/>
      <c r="M7" s="559"/>
      <c r="N7" s="559"/>
      <c r="AJ7" s="99" t="s">
        <v>356</v>
      </c>
      <c r="AK7" s="100"/>
    </row>
    <row r="8" spans="1:37" ht="27" customHeight="1" x14ac:dyDescent="0.15">
      <c r="A8" s="293"/>
      <c r="B8" s="293"/>
      <c r="C8" s="294"/>
      <c r="D8" s="555"/>
      <c r="E8" s="555"/>
      <c r="F8" s="555"/>
      <c r="G8" s="293"/>
      <c r="H8" s="296"/>
      <c r="I8" s="296"/>
      <c r="J8" s="557"/>
      <c r="K8" s="560"/>
      <c r="L8" s="559"/>
      <c r="M8" s="559"/>
      <c r="N8" s="559"/>
      <c r="AJ8" s="99" t="s">
        <v>356</v>
      </c>
      <c r="AK8" s="100"/>
    </row>
    <row r="9" spans="1:37" ht="27" customHeight="1" x14ac:dyDescent="0.15">
      <c r="A9" s="293"/>
      <c r="B9" s="293"/>
      <c r="C9" s="294"/>
      <c r="D9" s="555"/>
      <c r="E9" s="555"/>
      <c r="F9" s="555"/>
      <c r="G9" s="293"/>
      <c r="H9" s="296"/>
      <c r="I9" s="296"/>
      <c r="J9" s="557"/>
      <c r="K9" s="560"/>
      <c r="L9" s="559"/>
      <c r="M9" s="559"/>
      <c r="N9" s="559"/>
      <c r="AJ9" s="99" t="s">
        <v>356</v>
      </c>
      <c r="AK9" s="100"/>
    </row>
    <row r="10" spans="1:37" ht="27" customHeight="1" x14ac:dyDescent="0.15">
      <c r="A10" s="293"/>
      <c r="B10" s="293"/>
      <c r="C10" s="294"/>
      <c r="D10" s="555"/>
      <c r="E10" s="555"/>
      <c r="F10" s="555"/>
      <c r="G10" s="293"/>
      <c r="H10" s="296"/>
      <c r="I10" s="296"/>
      <c r="J10" s="557"/>
      <c r="K10" s="560"/>
      <c r="L10" s="559"/>
      <c r="M10" s="559"/>
      <c r="N10" s="559"/>
      <c r="AJ10" s="99" t="s">
        <v>356</v>
      </c>
      <c r="AK10" s="100"/>
    </row>
    <row r="11" spans="1:37" ht="27" customHeight="1" x14ac:dyDescent="0.15">
      <c r="A11" s="293"/>
      <c r="B11" s="293"/>
      <c r="C11" s="294"/>
      <c r="D11" s="555"/>
      <c r="E11" s="555"/>
      <c r="F11" s="555"/>
      <c r="G11" s="293"/>
      <c r="H11" s="296"/>
      <c r="I11" s="296"/>
      <c r="J11" s="557"/>
      <c r="K11" s="560"/>
      <c r="L11" s="559"/>
      <c r="M11" s="559"/>
      <c r="N11" s="559"/>
      <c r="AJ11" s="99" t="s">
        <v>356</v>
      </c>
      <c r="AK11" s="100"/>
    </row>
    <row r="12" spans="1:37" ht="27" customHeight="1" x14ac:dyDescent="0.15">
      <c r="A12" s="293"/>
      <c r="B12" s="293"/>
      <c r="C12" s="294"/>
      <c r="D12" s="555"/>
      <c r="E12" s="555"/>
      <c r="F12" s="555"/>
      <c r="G12" s="293"/>
      <c r="H12" s="296"/>
      <c r="I12" s="296"/>
      <c r="J12" s="557"/>
      <c r="K12" s="560"/>
      <c r="L12" s="559"/>
      <c r="M12" s="559"/>
      <c r="N12" s="559"/>
      <c r="AJ12" s="99" t="s">
        <v>356</v>
      </c>
      <c r="AK12" s="100"/>
    </row>
    <row r="13" spans="1:37" ht="27" customHeight="1" x14ac:dyDescent="0.15">
      <c r="A13" s="293"/>
      <c r="B13" s="293"/>
      <c r="C13" s="294"/>
      <c r="D13" s="555"/>
      <c r="E13" s="555"/>
      <c r="F13" s="555"/>
      <c r="G13" s="293"/>
      <c r="H13" s="296"/>
      <c r="I13" s="296"/>
      <c r="J13" s="557"/>
      <c r="K13" s="560"/>
      <c r="L13" s="559"/>
      <c r="M13" s="559"/>
      <c r="N13" s="559"/>
      <c r="AJ13" s="99" t="s">
        <v>356</v>
      </c>
      <c r="AK13" s="100"/>
    </row>
    <row r="14" spans="1:37" ht="27" customHeight="1" x14ac:dyDescent="0.15">
      <c r="A14" s="293"/>
      <c r="B14" s="293"/>
      <c r="C14" s="294"/>
      <c r="D14" s="555"/>
      <c r="E14" s="555"/>
      <c r="F14" s="555"/>
      <c r="G14" s="293"/>
      <c r="H14" s="296"/>
      <c r="I14" s="296"/>
      <c r="J14" s="557"/>
      <c r="K14" s="560"/>
      <c r="L14" s="559"/>
      <c r="M14" s="559"/>
      <c r="N14" s="559"/>
      <c r="AJ14" s="99" t="s">
        <v>356</v>
      </c>
      <c r="AK14" s="100"/>
    </row>
    <row r="15" spans="1:37" ht="27" customHeight="1" x14ac:dyDescent="0.15">
      <c r="A15" s="293"/>
      <c r="B15" s="293"/>
      <c r="C15" s="294"/>
      <c r="D15" s="555"/>
      <c r="E15" s="555"/>
      <c r="F15" s="555"/>
      <c r="G15" s="293"/>
      <c r="H15" s="296"/>
      <c r="I15" s="296"/>
      <c r="J15" s="557"/>
      <c r="K15" s="560"/>
      <c r="L15" s="559"/>
      <c r="M15" s="559"/>
      <c r="N15" s="559"/>
      <c r="AJ15" s="99" t="s">
        <v>356</v>
      </c>
      <c r="AK15" s="100"/>
    </row>
    <row r="16" spans="1:37" ht="27" customHeight="1" x14ac:dyDescent="0.15">
      <c r="A16" s="293"/>
      <c r="B16" s="293"/>
      <c r="C16" s="294"/>
      <c r="D16" s="555"/>
      <c r="E16" s="555"/>
      <c r="F16" s="555"/>
      <c r="G16" s="293"/>
      <c r="H16" s="296"/>
      <c r="I16" s="296"/>
      <c r="J16" s="557"/>
      <c r="K16" s="560"/>
      <c r="L16" s="559"/>
      <c r="M16" s="559"/>
      <c r="N16" s="559"/>
      <c r="AJ16" s="99" t="s">
        <v>356</v>
      </c>
      <c r="AK16" s="100"/>
    </row>
    <row r="17" spans="1:37" ht="27" customHeight="1" x14ac:dyDescent="0.15">
      <c r="A17" s="293"/>
      <c r="B17" s="293"/>
      <c r="C17" s="294"/>
      <c r="D17" s="555"/>
      <c r="E17" s="555"/>
      <c r="F17" s="555"/>
      <c r="G17" s="293"/>
      <c r="H17" s="296"/>
      <c r="I17" s="296"/>
      <c r="J17" s="557"/>
      <c r="K17" s="560"/>
      <c r="L17" s="559"/>
      <c r="M17" s="559"/>
      <c r="N17" s="559"/>
      <c r="AJ17" s="99" t="s">
        <v>356</v>
      </c>
      <c r="AK17" s="100"/>
    </row>
    <row r="18" spans="1:37" ht="27" customHeight="1" x14ac:dyDescent="0.15">
      <c r="A18" s="293"/>
      <c r="B18" s="293"/>
      <c r="C18" s="294"/>
      <c r="D18" s="555"/>
      <c r="E18" s="555"/>
      <c r="F18" s="555"/>
      <c r="G18" s="293"/>
      <c r="H18" s="296"/>
      <c r="I18" s="296"/>
      <c r="J18" s="557"/>
      <c r="K18" s="560"/>
      <c r="L18" s="559"/>
      <c r="M18" s="559"/>
      <c r="N18" s="559"/>
      <c r="AJ18" s="99" t="s">
        <v>356</v>
      </c>
      <c r="AK18" s="100"/>
    </row>
    <row r="19" spans="1:37" ht="27" customHeight="1" x14ac:dyDescent="0.15">
      <c r="A19" s="293"/>
      <c r="B19" s="293"/>
      <c r="C19" s="294"/>
      <c r="D19" s="555"/>
      <c r="E19" s="555"/>
      <c r="F19" s="555"/>
      <c r="G19" s="293"/>
      <c r="H19" s="296"/>
      <c r="I19" s="296"/>
      <c r="J19" s="557"/>
      <c r="K19" s="560"/>
      <c r="L19" s="559"/>
      <c r="M19" s="559"/>
      <c r="N19" s="559"/>
      <c r="AJ19" s="99" t="s">
        <v>356</v>
      </c>
      <c r="AK19" s="100"/>
    </row>
    <row r="20" spans="1:37" ht="27" customHeight="1" x14ac:dyDescent="0.15">
      <c r="A20" s="293"/>
      <c r="B20" s="293"/>
      <c r="C20" s="294"/>
      <c r="D20" s="555"/>
      <c r="E20" s="555"/>
      <c r="F20" s="555"/>
      <c r="G20" s="293"/>
      <c r="H20" s="296"/>
      <c r="I20" s="296"/>
      <c r="J20" s="557"/>
      <c r="K20" s="561"/>
      <c r="L20" s="559"/>
      <c r="M20" s="559"/>
      <c r="N20" s="559"/>
      <c r="AJ20" s="99" t="s">
        <v>356</v>
      </c>
      <c r="AK20" s="100"/>
    </row>
    <row r="21" spans="1:37" ht="27" customHeight="1" x14ac:dyDescent="0.15">
      <c r="A21" s="293"/>
      <c r="B21" s="293"/>
      <c r="C21" s="294"/>
      <c r="D21" s="555"/>
      <c r="E21" s="555"/>
      <c r="F21" s="555"/>
      <c r="G21" s="293"/>
      <c r="H21" s="296"/>
      <c r="I21" s="296"/>
      <c r="J21" s="557"/>
      <c r="K21" s="560"/>
      <c r="L21" s="559"/>
      <c r="M21" s="559"/>
      <c r="N21" s="559"/>
      <c r="AJ21" s="99" t="s">
        <v>356</v>
      </c>
      <c r="AK21" s="100"/>
    </row>
    <row r="22" spans="1:37" ht="27" customHeight="1" x14ac:dyDescent="0.15">
      <c r="A22" s="293"/>
      <c r="B22" s="293"/>
      <c r="C22" s="294"/>
      <c r="D22" s="555"/>
      <c r="E22" s="555"/>
      <c r="F22" s="555"/>
      <c r="G22" s="293"/>
      <c r="H22" s="296"/>
      <c r="I22" s="296"/>
      <c r="J22" s="557"/>
      <c r="K22" s="560"/>
      <c r="L22" s="559"/>
      <c r="M22" s="559"/>
      <c r="N22" s="559"/>
      <c r="AJ22" s="99" t="s">
        <v>356</v>
      </c>
      <c r="AK22" s="100"/>
    </row>
    <row r="23" spans="1:37" ht="27" customHeight="1" x14ac:dyDescent="0.15">
      <c r="A23" s="293"/>
      <c r="B23" s="293"/>
      <c r="C23" s="294"/>
      <c r="D23" s="555"/>
      <c r="E23" s="555"/>
      <c r="F23" s="555"/>
      <c r="G23" s="293"/>
      <c r="H23" s="296"/>
      <c r="I23" s="296"/>
      <c r="J23" s="557"/>
      <c r="K23" s="560"/>
      <c r="L23" s="559"/>
      <c r="M23" s="559"/>
      <c r="N23" s="559"/>
      <c r="AJ23" s="99" t="s">
        <v>356</v>
      </c>
      <c r="AK23" s="100"/>
    </row>
    <row r="24" spans="1:37" ht="27" customHeight="1" x14ac:dyDescent="0.15">
      <c r="A24" s="293"/>
      <c r="B24" s="293"/>
      <c r="C24" s="294"/>
      <c r="D24" s="555"/>
      <c r="E24" s="555"/>
      <c r="F24" s="555"/>
      <c r="G24" s="293"/>
      <c r="H24" s="296"/>
      <c r="I24" s="296"/>
      <c r="J24" s="557"/>
      <c r="K24" s="560"/>
      <c r="L24" s="559"/>
      <c r="M24" s="559"/>
      <c r="N24" s="559"/>
      <c r="AJ24" s="99" t="s">
        <v>356</v>
      </c>
      <c r="AK24" s="100"/>
    </row>
    <row r="25" spans="1:37" ht="27" customHeight="1" x14ac:dyDescent="0.15">
      <c r="A25" s="293"/>
      <c r="B25" s="293"/>
      <c r="C25" s="294"/>
      <c r="D25" s="555"/>
      <c r="E25" s="555"/>
      <c r="F25" s="555"/>
      <c r="G25" s="293"/>
      <c r="H25" s="296"/>
      <c r="I25" s="296"/>
      <c r="J25" s="557"/>
      <c r="K25" s="561"/>
      <c r="L25" s="559"/>
      <c r="M25" s="559"/>
      <c r="N25" s="559"/>
      <c r="AJ25" s="99" t="s">
        <v>356</v>
      </c>
      <c r="AK25" s="100"/>
    </row>
    <row r="26" spans="1:37" ht="27" customHeight="1" x14ac:dyDescent="0.15">
      <c r="A26" s="293"/>
      <c r="B26" s="293"/>
      <c r="C26" s="294"/>
      <c r="D26" s="555"/>
      <c r="E26" s="555"/>
      <c r="F26" s="555"/>
      <c r="G26" s="293"/>
      <c r="H26" s="296"/>
      <c r="I26" s="296"/>
      <c r="J26" s="557"/>
      <c r="K26" s="560"/>
      <c r="L26" s="559"/>
      <c r="M26" s="559"/>
      <c r="N26" s="559"/>
      <c r="AJ26" s="99" t="s">
        <v>356</v>
      </c>
      <c r="AK26" s="100"/>
    </row>
    <row r="27" spans="1:37" ht="27" customHeight="1" x14ac:dyDescent="0.15">
      <c r="A27" s="293"/>
      <c r="B27" s="293"/>
      <c r="C27" s="294"/>
      <c r="D27" s="555"/>
      <c r="E27" s="555"/>
      <c r="F27" s="555"/>
      <c r="G27" s="293"/>
      <c r="H27" s="296"/>
      <c r="I27" s="296"/>
      <c r="J27" s="557"/>
      <c r="K27" s="560"/>
      <c r="L27" s="559"/>
      <c r="M27" s="559"/>
      <c r="N27" s="559"/>
      <c r="AJ27" s="99" t="s">
        <v>356</v>
      </c>
      <c r="AK27" s="100"/>
    </row>
    <row r="28" spans="1:37" ht="27" customHeight="1" x14ac:dyDescent="0.15">
      <c r="A28" s="293"/>
      <c r="B28" s="293"/>
      <c r="C28" s="294"/>
      <c r="D28" s="555"/>
      <c r="E28" s="555"/>
      <c r="F28" s="555"/>
      <c r="G28" s="293"/>
      <c r="H28" s="296"/>
      <c r="I28" s="296"/>
      <c r="J28" s="557"/>
      <c r="K28" s="560"/>
      <c r="L28" s="559"/>
      <c r="M28" s="559"/>
      <c r="N28" s="559"/>
      <c r="AJ28" s="99" t="s">
        <v>356</v>
      </c>
      <c r="AK28" s="100"/>
    </row>
    <row r="29" spans="1:37" ht="27" customHeight="1" x14ac:dyDescent="0.15">
      <c r="A29" s="293"/>
      <c r="B29" s="293"/>
      <c r="C29" s="294"/>
      <c r="D29" s="555"/>
      <c r="E29" s="555"/>
      <c r="F29" s="555"/>
      <c r="G29" s="294"/>
      <c r="H29" s="296"/>
      <c r="I29" s="296"/>
      <c r="J29" s="557"/>
      <c r="K29" s="560"/>
      <c r="L29" s="559"/>
      <c r="M29" s="559"/>
      <c r="N29" s="559"/>
      <c r="AK29" s="100"/>
    </row>
    <row r="30" spans="1:37" x14ac:dyDescent="0.15">
      <c r="A30" s="293"/>
      <c r="B30" s="293"/>
      <c r="C30" s="294"/>
      <c r="D30" s="555"/>
      <c r="E30" s="555"/>
      <c r="F30" s="555"/>
      <c r="G30" s="294"/>
      <c r="H30" s="296"/>
      <c r="I30" s="296"/>
      <c r="J30" s="557"/>
      <c r="K30" s="559"/>
      <c r="L30" s="559"/>
      <c r="M30" s="559"/>
      <c r="N30" s="559"/>
    </row>
    <row r="31" spans="1:37" x14ac:dyDescent="0.15">
      <c r="A31" s="293"/>
      <c r="B31" s="293"/>
      <c r="C31" s="294"/>
      <c r="D31" s="555"/>
      <c r="E31" s="555"/>
      <c r="F31" s="555"/>
      <c r="G31" s="294"/>
      <c r="H31" s="296"/>
      <c r="I31" s="296"/>
      <c r="J31" s="557"/>
      <c r="K31" s="559"/>
      <c r="L31" s="559"/>
      <c r="M31" s="559"/>
      <c r="N31" s="559"/>
    </row>
    <row r="32" spans="1:37" x14ac:dyDescent="0.15">
      <c r="A32" s="293"/>
      <c r="B32" s="293"/>
      <c r="C32" s="294"/>
      <c r="D32" s="555"/>
      <c r="E32" s="555"/>
      <c r="F32" s="555"/>
      <c r="G32" s="294"/>
      <c r="H32" s="296"/>
      <c r="I32" s="296"/>
      <c r="J32" s="557"/>
      <c r="K32" s="559"/>
      <c r="L32" s="559"/>
      <c r="M32" s="559"/>
      <c r="N32" s="559"/>
    </row>
    <row r="33" spans="1:36" s="104" customFormat="1" ht="19.149999999999999" customHeight="1" x14ac:dyDescent="0.2">
      <c r="A33" s="600"/>
      <c r="B33" s="601"/>
      <c r="C33" s="601" t="s">
        <v>283</v>
      </c>
      <c r="D33" s="601"/>
      <c r="E33" s="601"/>
      <c r="F33" s="601"/>
      <c r="G33" s="601"/>
      <c r="H33" s="601"/>
      <c r="I33" s="601"/>
      <c r="J33" s="601"/>
      <c r="K33" s="601"/>
      <c r="L33" s="601"/>
      <c r="M33" s="601"/>
      <c r="N33" s="601"/>
      <c r="O33" s="239"/>
      <c r="P33"/>
      <c r="Q33"/>
      <c r="R33"/>
      <c r="S33"/>
      <c r="T33"/>
      <c r="U33"/>
      <c r="V33"/>
      <c r="W33"/>
      <c r="X33"/>
    </row>
    <row r="34" spans="1:36" x14ac:dyDescent="0.15">
      <c r="A34" s="86"/>
      <c r="B34" s="86"/>
      <c r="C34" s="87"/>
      <c r="D34" s="556"/>
      <c r="E34" s="556"/>
      <c r="F34" s="556"/>
      <c r="G34" s="87"/>
      <c r="H34" s="88"/>
      <c r="I34" s="88"/>
      <c r="J34" s="562"/>
      <c r="K34" s="563"/>
      <c r="L34" s="563"/>
      <c r="M34" s="563"/>
      <c r="N34" s="563"/>
    </row>
    <row r="35" spans="1:36" x14ac:dyDescent="0.15">
      <c r="A35" s="598"/>
      <c r="B35" s="599"/>
      <c r="C35" s="599"/>
      <c r="D35" s="599"/>
      <c r="E35" s="599"/>
      <c r="F35" s="599"/>
      <c r="G35" s="599"/>
      <c r="H35" s="598"/>
      <c r="I35" s="598"/>
    </row>
    <row r="36" spans="1:36" x14ac:dyDescent="0.15">
      <c r="A36" s="178"/>
      <c r="B36" s="47"/>
      <c r="C36" s="47"/>
      <c r="D36" s="47"/>
      <c r="E36" s="47"/>
      <c r="F36" s="47"/>
      <c r="G36" s="47"/>
      <c r="H36" s="48"/>
      <c r="I36" s="48"/>
    </row>
    <row r="37" spans="1:36" x14ac:dyDescent="0.15">
      <c r="A37" s="915"/>
      <c r="B37" s="916"/>
      <c r="C37" s="916"/>
      <c r="D37" s="916"/>
      <c r="E37" s="916"/>
      <c r="F37" s="916"/>
      <c r="G37" s="916"/>
      <c r="H37" s="916"/>
      <c r="I37" s="916"/>
    </row>
    <row r="38" spans="1:36" x14ac:dyDescent="0.15">
      <c r="A38" s="50"/>
      <c r="B38" s="50"/>
      <c r="C38" s="50"/>
      <c r="D38" s="50"/>
      <c r="E38" s="50"/>
      <c r="F38" s="50"/>
      <c r="G38" s="50"/>
      <c r="H38" s="51"/>
      <c r="I38" s="49"/>
    </row>
    <row r="39" spans="1:36" s="176" customFormat="1" ht="29.25" customHeight="1" x14ac:dyDescent="0.15">
      <c r="A39" s="179" t="s">
        <v>376</v>
      </c>
      <c r="B39" s="179"/>
      <c r="C39" s="188" t="s">
        <v>375</v>
      </c>
      <c r="D39" s="180"/>
      <c r="E39" s="180"/>
      <c r="F39" s="180"/>
      <c r="G39" s="180"/>
      <c r="H39" s="189" t="s">
        <v>362</v>
      </c>
      <c r="I39" s="174"/>
      <c r="J39" s="175"/>
      <c r="AJ39" s="175"/>
    </row>
    <row r="40" spans="1:36" x14ac:dyDescent="0.15">
      <c r="A40" s="45"/>
      <c r="B40" s="43"/>
      <c r="C40" s="43"/>
      <c r="D40" s="43"/>
      <c r="E40" s="43"/>
      <c r="F40" s="43"/>
      <c r="G40" s="43"/>
      <c r="H40" s="51"/>
      <c r="I40" s="52"/>
    </row>
    <row r="41" spans="1:36" x14ac:dyDescent="0.15">
      <c r="A41" s="45"/>
      <c r="B41" s="43"/>
      <c r="C41" s="43"/>
      <c r="D41" s="43"/>
      <c r="E41" s="43"/>
      <c r="F41" s="43"/>
      <c r="G41" s="43"/>
      <c r="H41" s="51"/>
      <c r="I41" s="49"/>
    </row>
    <row r="42" spans="1:36" x14ac:dyDescent="0.15">
      <c r="A42" s="45"/>
      <c r="B42" s="44"/>
      <c r="C42" s="44"/>
      <c r="D42" s="44"/>
      <c r="E42" s="44"/>
      <c r="F42" s="44"/>
      <c r="G42" s="44"/>
      <c r="H42" s="51"/>
    </row>
    <row r="43" spans="1:36" x14ac:dyDescent="0.15">
      <c r="A43" s="46"/>
      <c r="B43" s="44"/>
      <c r="C43" s="44"/>
      <c r="D43" s="44"/>
      <c r="E43" s="44"/>
      <c r="F43" s="44"/>
      <c r="G43" s="44"/>
      <c r="H43" s="51"/>
    </row>
    <row r="44" spans="1:36" x14ac:dyDescent="0.15">
      <c r="A44" s="46"/>
      <c r="B44" s="44"/>
      <c r="C44" s="44"/>
      <c r="D44" s="44"/>
      <c r="E44" s="44"/>
      <c r="F44" s="44"/>
      <c r="G44" s="44"/>
      <c r="H44" s="51"/>
    </row>
    <row r="45" spans="1:36" x14ac:dyDescent="0.15">
      <c r="A45" s="46"/>
      <c r="B45" s="44"/>
      <c r="C45" s="44"/>
      <c r="D45" s="44"/>
      <c r="E45" s="44"/>
      <c r="F45" s="44"/>
      <c r="G45" s="44"/>
      <c r="H45" s="51"/>
    </row>
    <row r="46" spans="1:36" x14ac:dyDescent="0.15">
      <c r="A46" s="46"/>
      <c r="B46" s="44"/>
      <c r="C46" s="44"/>
      <c r="D46" s="44"/>
      <c r="E46" s="44"/>
      <c r="F46" s="44"/>
      <c r="G46" s="44"/>
      <c r="H46" s="53"/>
    </row>
    <row r="50" spans="1:9" x14ac:dyDescent="0.15">
      <c r="B50" s="173"/>
    </row>
    <row r="57" spans="1:9" x14ac:dyDescent="0.15">
      <c r="A57" s="913" t="s">
        <v>369</v>
      </c>
      <c r="B57" s="913"/>
      <c r="C57" s="913"/>
      <c r="D57" s="913"/>
      <c r="E57" s="913"/>
      <c r="F57" s="913"/>
      <c r="G57" s="913"/>
      <c r="H57" s="913"/>
      <c r="I57" s="913"/>
    </row>
    <row r="58" spans="1:9" x14ac:dyDescent="0.15">
      <c r="A58" s="913" t="s">
        <v>370</v>
      </c>
      <c r="B58" s="913"/>
      <c r="C58" s="913"/>
      <c r="D58" s="913"/>
      <c r="E58" s="913"/>
      <c r="F58" s="913"/>
      <c r="G58" s="913"/>
      <c r="H58" s="913"/>
      <c r="I58" s="913"/>
    </row>
    <row r="59" spans="1:9" x14ac:dyDescent="0.15">
      <c r="A59" s="913" t="s">
        <v>371</v>
      </c>
      <c r="B59" s="913"/>
      <c r="C59" s="913"/>
      <c r="D59" s="913"/>
      <c r="E59" s="913"/>
      <c r="F59" s="913"/>
      <c r="G59" s="913"/>
      <c r="H59" s="913"/>
      <c r="I59" s="913"/>
    </row>
    <row r="60" spans="1:9" ht="56.25" customHeight="1" x14ac:dyDescent="0.15">
      <c r="A60" s="923" t="s">
        <v>1370</v>
      </c>
      <c r="B60" s="923"/>
      <c r="C60" s="923"/>
      <c r="D60" s="923"/>
      <c r="E60" s="923"/>
      <c r="F60" s="923"/>
      <c r="G60" s="923"/>
      <c r="H60" s="923"/>
      <c r="I60" s="923"/>
    </row>
    <row r="61" spans="1:9" x14ac:dyDescent="0.15">
      <c r="A61" s="913" t="s">
        <v>372</v>
      </c>
      <c r="B61" s="913"/>
      <c r="C61" s="913"/>
      <c r="D61" s="913"/>
      <c r="E61" s="913"/>
      <c r="F61" s="913"/>
      <c r="G61" s="913"/>
      <c r="H61" s="913"/>
      <c r="I61" s="913"/>
    </row>
    <row r="62" spans="1:9" ht="45" customHeight="1" x14ac:dyDescent="0.15">
      <c r="A62" s="914" t="s">
        <v>373</v>
      </c>
      <c r="B62" s="914"/>
      <c r="C62" s="914"/>
      <c r="D62" s="914"/>
      <c r="E62" s="914"/>
      <c r="F62" s="914"/>
      <c r="G62" s="914"/>
      <c r="H62" s="914"/>
      <c r="I62" s="914"/>
    </row>
    <row r="63" spans="1:9" x14ac:dyDescent="0.15">
      <c r="A63" s="913" t="s">
        <v>374</v>
      </c>
      <c r="B63" s="913"/>
      <c r="C63" s="913"/>
      <c r="D63" s="913"/>
      <c r="E63" s="913"/>
      <c r="F63" s="913"/>
      <c r="G63" s="913"/>
      <c r="H63" s="913"/>
      <c r="I63" s="913"/>
    </row>
  </sheetData>
  <mergeCells count="22">
    <mergeCell ref="K2:O2"/>
    <mergeCell ref="A60:I60"/>
    <mergeCell ref="A59:I59"/>
    <mergeCell ref="A58:I58"/>
    <mergeCell ref="A57:I57"/>
    <mergeCell ref="D4:F4"/>
    <mergeCell ref="G4:I4"/>
    <mergeCell ref="J4:N4"/>
    <mergeCell ref="E5:E6"/>
    <mergeCell ref="F5:F6"/>
    <mergeCell ref="H5:H6"/>
    <mergeCell ref="I5:I6"/>
    <mergeCell ref="K5:K6"/>
    <mergeCell ref="L5:N5"/>
    <mergeCell ref="A61:I61"/>
    <mergeCell ref="A62:I62"/>
    <mergeCell ref="A63:I63"/>
    <mergeCell ref="A37:I37"/>
    <mergeCell ref="A2:I2"/>
    <mergeCell ref="A4:A6"/>
    <mergeCell ref="B4:B6"/>
    <mergeCell ref="C4:C6"/>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1.07" right="0.31496062992125984" top="0.44" bottom="0.34" header="0.31496062992125984" footer="0.31496062992125984"/>
  <pageSetup paperSize="9" scale="4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CC"/>
  </sheetPr>
  <dimension ref="A1:AA280"/>
  <sheetViews>
    <sheetView showGridLines="0" view="pageBreakPreview" topLeftCell="A265" zoomScaleNormal="100" zoomScaleSheetLayoutView="280" workbookViewId="0">
      <selection activeCell="M270" sqref="M270:R273"/>
    </sheetView>
  </sheetViews>
  <sheetFormatPr defaultColWidth="8.625" defaultRowHeight="18" customHeight="1" x14ac:dyDescent="0.15"/>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103" customFormat="1" ht="18" customHeight="1" x14ac:dyDescent="0.15">
      <c r="A1" s="941" t="str">
        <f>"（"&amp;別紙１①!R20&amp;"）"</f>
        <v>（別紙1）</v>
      </c>
      <c r="B1" s="941"/>
      <c r="C1" s="941"/>
      <c r="D1" s="106"/>
      <c r="E1" s="106"/>
      <c r="F1" s="106"/>
      <c r="G1" s="106"/>
      <c r="H1" s="106"/>
      <c r="I1" s="106"/>
      <c r="J1" s="106"/>
      <c r="K1" s="106"/>
      <c r="L1" s="106"/>
      <c r="M1" s="106"/>
      <c r="N1" s="106"/>
      <c r="O1" s="106"/>
      <c r="P1" s="106"/>
      <c r="Q1" s="106"/>
      <c r="R1" s="106"/>
      <c r="S1" s="106"/>
      <c r="T1" s="106"/>
      <c r="U1" s="106"/>
      <c r="V1" s="106"/>
      <c r="W1" s="106"/>
      <c r="X1" s="106"/>
    </row>
    <row r="2" spans="1:24" s="103" customFormat="1" ht="18" customHeight="1" x14ac:dyDescent="0.15">
      <c r="A2" s="106"/>
      <c r="B2" s="106"/>
      <c r="C2" s="106"/>
      <c r="D2" s="106"/>
      <c r="E2" s="106"/>
      <c r="F2" s="106"/>
      <c r="G2" s="106"/>
      <c r="H2" s="106"/>
      <c r="I2" s="106"/>
      <c r="J2" s="106"/>
      <c r="K2" s="106"/>
      <c r="L2" s="106"/>
      <c r="M2" s="106"/>
      <c r="N2" s="106"/>
      <c r="O2" s="106"/>
      <c r="P2" s="106"/>
      <c r="Q2" s="106"/>
      <c r="R2" s="106"/>
      <c r="S2" s="106"/>
      <c r="T2" s="106"/>
      <c r="U2" s="106"/>
      <c r="V2" s="106"/>
      <c r="W2" s="106"/>
      <c r="X2" s="106"/>
    </row>
    <row r="3" spans="1:24" s="103" customFormat="1" ht="18" customHeight="1" x14ac:dyDescent="0.15">
      <c r="A3" s="676" t="s">
        <v>76</v>
      </c>
      <c r="B3" s="676"/>
      <c r="C3" s="676"/>
      <c r="D3" s="676"/>
      <c r="E3" s="676"/>
      <c r="F3" s="676"/>
      <c r="G3" s="676"/>
      <c r="H3" s="676"/>
      <c r="I3" s="676"/>
      <c r="J3" s="676"/>
      <c r="K3" s="676"/>
      <c r="L3" s="676"/>
      <c r="M3" s="676"/>
      <c r="N3" s="676"/>
      <c r="O3" s="676"/>
      <c r="P3" s="676"/>
      <c r="Q3" s="676"/>
      <c r="R3" s="676"/>
      <c r="S3" s="676"/>
      <c r="T3" s="676"/>
      <c r="U3" s="676"/>
      <c r="V3" s="676"/>
      <c r="W3" s="676"/>
      <c r="X3" s="676"/>
    </row>
    <row r="4" spans="1:24" s="104" customFormat="1" ht="18" customHeight="1" x14ac:dyDescent="0.2">
      <c r="A4" s="734" t="s">
        <v>77</v>
      </c>
      <c r="B4" s="734"/>
      <c r="C4" s="734"/>
      <c r="D4" s="734"/>
      <c r="E4" s="734"/>
      <c r="F4" s="734"/>
      <c r="G4" s="734"/>
      <c r="H4" s="734"/>
      <c r="I4" s="734"/>
      <c r="J4" s="734"/>
      <c r="K4" s="734"/>
      <c r="L4" s="734"/>
      <c r="M4" s="734"/>
      <c r="N4" s="734"/>
      <c r="O4" s="734"/>
      <c r="P4" s="734"/>
      <c r="Q4" s="734"/>
      <c r="R4" s="734"/>
      <c r="S4" s="734"/>
      <c r="T4" s="734"/>
      <c r="U4" s="734"/>
      <c r="V4" s="734"/>
      <c r="W4" s="734"/>
      <c r="X4" s="734"/>
    </row>
    <row r="5" spans="1:24" s="104" customFormat="1" ht="18" customHeight="1" x14ac:dyDescent="0.2">
      <c r="A5" s="55"/>
      <c r="B5" s="55"/>
      <c r="C5" s="55"/>
      <c r="D5" s="55"/>
      <c r="E5" s="55"/>
      <c r="F5" s="55"/>
      <c r="G5" s="55"/>
      <c r="H5" s="55"/>
      <c r="I5" s="55"/>
      <c r="J5" s="55"/>
      <c r="K5" s="55"/>
      <c r="L5" s="55"/>
      <c r="M5" s="55"/>
      <c r="N5" s="55"/>
      <c r="O5" s="55"/>
      <c r="P5" s="55"/>
      <c r="Q5" s="55"/>
      <c r="R5" s="55"/>
      <c r="S5" s="55"/>
      <c r="T5" s="55"/>
      <c r="U5" s="55"/>
      <c r="V5" s="55"/>
      <c r="W5" s="55"/>
      <c r="X5" s="55"/>
    </row>
    <row r="6" spans="1:24" s="104" customFormat="1" ht="18" customHeight="1" x14ac:dyDescent="0.2">
      <c r="A6" s="55" t="s">
        <v>78</v>
      </c>
      <c r="B6" s="55"/>
      <c r="C6" s="55"/>
      <c r="D6" s="55"/>
      <c r="E6" s="55"/>
      <c r="F6" s="55"/>
      <c r="G6" s="55"/>
      <c r="H6" s="55"/>
      <c r="I6" s="55"/>
      <c r="J6" s="55"/>
      <c r="K6" s="55"/>
      <c r="L6" s="55"/>
      <c r="M6" s="55"/>
      <c r="N6" s="55"/>
      <c r="O6" s="55"/>
      <c r="P6" s="55"/>
      <c r="Q6" s="55"/>
      <c r="R6" s="55"/>
      <c r="S6" s="55"/>
      <c r="T6" s="55"/>
      <c r="U6" s="55"/>
      <c r="V6" s="55"/>
      <c r="W6" s="55"/>
      <c r="X6" s="55"/>
    </row>
    <row r="7" spans="1:24" s="104" customFormat="1" ht="18" customHeight="1" x14ac:dyDescent="0.2">
      <c r="A7" s="55"/>
      <c r="B7" s="55"/>
      <c r="C7" s="55"/>
      <c r="D7" s="55"/>
      <c r="E7" s="55"/>
      <c r="F7" s="55"/>
      <c r="G7" s="55"/>
      <c r="H7" s="55"/>
      <c r="I7" s="55"/>
      <c r="J7" s="55"/>
      <c r="K7" s="55"/>
      <c r="L7" s="55"/>
      <c r="M7" s="55"/>
      <c r="N7" s="55"/>
      <c r="O7" s="55"/>
      <c r="P7" s="55"/>
      <c r="Q7" s="55"/>
      <c r="R7" s="55"/>
      <c r="S7" s="55"/>
      <c r="T7" s="55"/>
      <c r="U7" s="55"/>
      <c r="V7" s="55"/>
      <c r="W7" s="55"/>
      <c r="X7" s="55"/>
    </row>
    <row r="8" spans="1:24" s="104" customFormat="1" ht="18" customHeight="1" x14ac:dyDescent="0.2">
      <c r="A8" s="55" t="s">
        <v>295</v>
      </c>
      <c r="B8" s="55"/>
      <c r="C8" s="55"/>
      <c r="D8" s="55"/>
      <c r="E8" s="55"/>
      <c r="F8" s="55"/>
      <c r="G8" s="55"/>
      <c r="H8" s="55"/>
      <c r="I8" s="55"/>
      <c r="J8" s="55"/>
      <c r="K8" s="55"/>
      <c r="L8" s="55"/>
      <c r="M8" s="55"/>
      <c r="N8" s="55"/>
      <c r="O8" s="55"/>
      <c r="P8" s="55"/>
      <c r="Q8" s="55"/>
      <c r="R8" s="55"/>
      <c r="S8" s="55"/>
      <c r="T8" s="55"/>
      <c r="U8" s="55"/>
      <c r="V8" s="55"/>
      <c r="W8" s="55"/>
      <c r="X8" s="55"/>
    </row>
    <row r="9" spans="1:24" s="104" customFormat="1" ht="6" customHeight="1" x14ac:dyDescent="0.2">
      <c r="A9" s="107"/>
      <c r="B9" s="55"/>
      <c r="C9" s="55"/>
      <c r="D9" s="55"/>
      <c r="E9" s="55"/>
      <c r="F9" s="55"/>
      <c r="G9" s="55"/>
      <c r="H9" s="55"/>
      <c r="I9" s="55"/>
      <c r="J9" s="55"/>
      <c r="K9" s="55"/>
      <c r="L9" s="55"/>
      <c r="M9" s="55"/>
      <c r="N9" s="55"/>
      <c r="O9" s="55"/>
      <c r="P9" s="55"/>
      <c r="Q9" s="55"/>
      <c r="R9" s="55"/>
      <c r="S9" s="55"/>
      <c r="T9" s="55"/>
      <c r="U9" s="55"/>
      <c r="V9" s="55"/>
      <c r="W9" s="55"/>
      <c r="X9" s="55"/>
    </row>
    <row r="10" spans="1:24" s="104" customFormat="1" ht="25.9" customHeight="1" x14ac:dyDescent="0.2">
      <c r="A10" s="1224" t="s">
        <v>296</v>
      </c>
      <c r="B10" s="1224"/>
      <c r="C10" s="1224"/>
      <c r="D10" s="1224"/>
      <c r="E10" s="1224"/>
      <c r="F10" s="1224"/>
      <c r="G10" s="1224"/>
      <c r="H10" s="1224"/>
      <c r="I10" s="1224"/>
      <c r="J10" s="1224"/>
      <c r="K10" s="1225" t="s">
        <v>297</v>
      </c>
      <c r="L10" s="1225"/>
      <c r="M10" s="1225"/>
      <c r="N10" s="1225"/>
      <c r="O10" s="1225"/>
      <c r="P10" s="1225"/>
      <c r="Q10" s="1225"/>
      <c r="R10" s="1225"/>
      <c r="S10" s="1225"/>
      <c r="T10" s="1225"/>
      <c r="U10" s="55"/>
      <c r="V10" s="55"/>
      <c r="W10" s="55"/>
      <c r="X10" s="55"/>
    </row>
    <row r="11" spans="1:24" s="104" customFormat="1" ht="37.15" customHeight="1" x14ac:dyDescent="0.2">
      <c r="A11" s="1226" t="s">
        <v>298</v>
      </c>
      <c r="B11" s="1226"/>
      <c r="C11" s="1226"/>
      <c r="D11" s="1226"/>
      <c r="E11" s="1226"/>
      <c r="F11" s="1226"/>
      <c r="G11" s="1226"/>
      <c r="H11" s="1226"/>
      <c r="I11" s="1226"/>
      <c r="J11" s="1226"/>
      <c r="K11" s="1185"/>
      <c r="L11" s="1186"/>
      <c r="M11" s="1186"/>
      <c r="N11" s="1186"/>
      <c r="O11" s="1186"/>
      <c r="P11" s="1186"/>
      <c r="Q11" s="1186"/>
      <c r="R11" s="1186"/>
      <c r="S11" s="1186"/>
      <c r="T11" s="1186"/>
      <c r="U11" s="55"/>
      <c r="V11" s="55"/>
      <c r="W11" s="55"/>
      <c r="X11" s="55"/>
    </row>
    <row r="12" spans="1:24" s="104" customFormat="1" ht="37.15" customHeight="1" x14ac:dyDescent="0.2">
      <c r="A12" s="1226" t="s">
        <v>299</v>
      </c>
      <c r="B12" s="1226"/>
      <c r="C12" s="1226"/>
      <c r="D12" s="1226"/>
      <c r="E12" s="1226"/>
      <c r="F12" s="1226"/>
      <c r="G12" s="1226"/>
      <c r="H12" s="1226"/>
      <c r="I12" s="1226"/>
      <c r="J12" s="1226"/>
      <c r="K12" s="1185"/>
      <c r="L12" s="1186"/>
      <c r="M12" s="1186"/>
      <c r="N12" s="1186"/>
      <c r="O12" s="1186"/>
      <c r="P12" s="1186"/>
      <c r="Q12" s="1186"/>
      <c r="R12" s="1186"/>
      <c r="S12" s="1186"/>
      <c r="T12" s="1186"/>
      <c r="U12" s="55"/>
      <c r="V12" s="55"/>
      <c r="W12" s="55"/>
      <c r="X12" s="55"/>
    </row>
    <row r="13" spans="1:24" s="104" customFormat="1" ht="37.15" customHeight="1" x14ac:dyDescent="0.2">
      <c r="A13" s="1226" t="s">
        <v>300</v>
      </c>
      <c r="B13" s="1226"/>
      <c r="C13" s="1226"/>
      <c r="D13" s="1226"/>
      <c r="E13" s="1226"/>
      <c r="F13" s="1226"/>
      <c r="G13" s="1226"/>
      <c r="H13" s="1226"/>
      <c r="I13" s="1226"/>
      <c r="J13" s="1226"/>
      <c r="K13" s="1185"/>
      <c r="L13" s="1186"/>
      <c r="M13" s="1186"/>
      <c r="N13" s="1186"/>
      <c r="O13" s="1186"/>
      <c r="P13" s="1186"/>
      <c r="Q13" s="1186"/>
      <c r="R13" s="1186"/>
      <c r="S13" s="1186"/>
      <c r="T13" s="1186"/>
      <c r="U13" s="55"/>
      <c r="V13" s="55"/>
      <c r="W13" s="55"/>
      <c r="X13" s="55"/>
    </row>
    <row r="14" spans="1:24" s="104" customFormat="1" ht="37.15" customHeight="1" x14ac:dyDescent="0.2">
      <c r="A14" s="1226" t="s">
        <v>301</v>
      </c>
      <c r="B14" s="1226"/>
      <c r="C14" s="1226"/>
      <c r="D14" s="1226"/>
      <c r="E14" s="1226"/>
      <c r="F14" s="1226"/>
      <c r="G14" s="1226"/>
      <c r="H14" s="1226"/>
      <c r="I14" s="1226"/>
      <c r="J14" s="1226"/>
      <c r="K14" s="1185"/>
      <c r="L14" s="1186"/>
      <c r="M14" s="1186"/>
      <c r="N14" s="1186"/>
      <c r="O14" s="1186"/>
      <c r="P14" s="1186"/>
      <c r="Q14" s="1186"/>
      <c r="R14" s="1186"/>
      <c r="S14" s="1186"/>
      <c r="T14" s="1186"/>
      <c r="U14" s="55"/>
      <c r="V14" s="55"/>
      <c r="W14" s="55"/>
      <c r="X14" s="55"/>
    </row>
    <row r="15" spans="1:24" s="104" customFormat="1" ht="37.15" customHeight="1" x14ac:dyDescent="0.2">
      <c r="A15" s="1226" t="s">
        <v>302</v>
      </c>
      <c r="B15" s="1226"/>
      <c r="C15" s="1226"/>
      <c r="D15" s="1226"/>
      <c r="E15" s="1226"/>
      <c r="F15" s="1226"/>
      <c r="G15" s="1226"/>
      <c r="H15" s="1226"/>
      <c r="I15" s="1226"/>
      <c r="J15" s="1226"/>
      <c r="K15" s="1185"/>
      <c r="L15" s="1186"/>
      <c r="M15" s="1186"/>
      <c r="N15" s="1186"/>
      <c r="O15" s="1186"/>
      <c r="P15" s="1186"/>
      <c r="Q15" s="1186"/>
      <c r="R15" s="1186"/>
      <c r="S15" s="1186"/>
      <c r="T15" s="1186"/>
      <c r="U15" s="55"/>
      <c r="V15" s="55"/>
      <c r="W15" s="55"/>
      <c r="X15" s="55"/>
    </row>
    <row r="16" spans="1:24" s="104" customFormat="1" ht="37.15" customHeight="1" x14ac:dyDescent="0.2">
      <c r="A16" s="1226" t="s">
        <v>303</v>
      </c>
      <c r="B16" s="1226"/>
      <c r="C16" s="1226"/>
      <c r="D16" s="1226"/>
      <c r="E16" s="1226"/>
      <c r="F16" s="1226"/>
      <c r="G16" s="1226"/>
      <c r="H16" s="1226"/>
      <c r="I16" s="1226"/>
      <c r="J16" s="1226"/>
      <c r="K16" s="1185"/>
      <c r="L16" s="1186"/>
      <c r="M16" s="1186"/>
      <c r="N16" s="1186"/>
      <c r="O16" s="1186"/>
      <c r="P16" s="1186"/>
      <c r="Q16" s="1186"/>
      <c r="R16" s="1186"/>
      <c r="S16" s="1186"/>
      <c r="T16" s="1186"/>
      <c r="U16" s="55"/>
      <c r="V16" s="55"/>
      <c r="W16" s="55"/>
      <c r="X16" s="55"/>
    </row>
    <row r="17" spans="1:27" s="104" customFormat="1" ht="36.6" customHeight="1" x14ac:dyDescent="0.2">
      <c r="A17" s="1229" t="s">
        <v>304</v>
      </c>
      <c r="B17" s="1229"/>
      <c r="C17" s="1229"/>
      <c r="D17" s="1229"/>
      <c r="E17" s="1229"/>
      <c r="F17" s="1229"/>
      <c r="G17" s="1229"/>
      <c r="H17" s="1229"/>
      <c r="I17" s="1229"/>
      <c r="J17" s="1229"/>
      <c r="K17" s="1229"/>
      <c r="L17" s="1229"/>
      <c r="M17" s="1229"/>
      <c r="N17" s="1229"/>
      <c r="O17" s="1229"/>
      <c r="P17" s="1229"/>
      <c r="Q17" s="1229"/>
      <c r="R17" s="1229"/>
      <c r="S17" s="1229"/>
      <c r="T17" s="1229"/>
      <c r="U17" s="55"/>
      <c r="V17" s="55"/>
      <c r="W17" s="55"/>
      <c r="X17" s="55"/>
    </row>
    <row r="18" spans="1:27" s="104" customFormat="1" ht="18" customHeight="1" x14ac:dyDescent="0.2">
      <c r="A18" s="55"/>
      <c r="B18" s="55"/>
      <c r="C18" s="55"/>
      <c r="D18" s="55"/>
      <c r="E18" s="55"/>
      <c r="F18" s="55"/>
      <c r="G18" s="55"/>
      <c r="H18" s="55"/>
      <c r="I18" s="55"/>
      <c r="J18" s="55"/>
      <c r="K18" s="55"/>
      <c r="L18" s="55"/>
      <c r="M18" s="55"/>
      <c r="N18" s="55"/>
      <c r="O18" s="55"/>
      <c r="P18" s="55"/>
      <c r="Q18" s="55"/>
      <c r="R18" s="55"/>
      <c r="S18" s="55"/>
      <c r="T18" s="55"/>
      <c r="U18" s="55"/>
      <c r="V18" s="55"/>
      <c r="W18" s="55"/>
      <c r="X18" s="55"/>
    </row>
    <row r="19" spans="1:27" s="104" customFormat="1" ht="30.6" customHeight="1" x14ac:dyDescent="0.2">
      <c r="A19" s="1223" t="s">
        <v>305</v>
      </c>
      <c r="B19" s="1223"/>
      <c r="C19" s="1223"/>
      <c r="D19" s="1223"/>
      <c r="E19" s="1223"/>
      <c r="F19" s="1223"/>
      <c r="G19" s="1223"/>
      <c r="H19" s="1223"/>
      <c r="I19" s="1223"/>
      <c r="J19" s="1223"/>
      <c r="K19" s="1223"/>
      <c r="L19" s="1223"/>
      <c r="M19" s="1223"/>
      <c r="N19" s="1223"/>
      <c r="O19" s="1223"/>
      <c r="P19" s="1223"/>
      <c r="Q19" s="1223"/>
      <c r="R19" s="1223"/>
      <c r="S19" s="1223"/>
      <c r="T19" s="1223"/>
      <c r="U19" s="1223"/>
      <c r="V19" s="1223"/>
      <c r="W19" s="1223"/>
      <c r="X19" s="1223"/>
    </row>
    <row r="20" spans="1:27" s="104" customFormat="1" ht="7.15" customHeight="1" x14ac:dyDescent="0.2">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row>
    <row r="21" spans="1:27" s="104" customFormat="1" ht="30.6" customHeight="1" x14ac:dyDescent="0.2">
      <c r="A21" s="1255" t="s">
        <v>166</v>
      </c>
      <c r="B21" s="1256"/>
      <c r="C21" s="1256"/>
      <c r="D21" s="1256"/>
      <c r="E21" s="1256"/>
      <c r="F21" s="1257" t="s">
        <v>167</v>
      </c>
      <c r="G21" s="1257"/>
      <c r="H21" s="1258"/>
      <c r="I21" s="1258"/>
      <c r="J21" s="1258"/>
      <c r="K21" s="1211" t="s">
        <v>168</v>
      </c>
      <c r="L21" s="1261"/>
      <c r="M21" s="1212"/>
      <c r="N21" s="1262"/>
      <c r="O21" s="1211" t="s">
        <v>169</v>
      </c>
      <c r="P21" s="1212"/>
      <c r="Q21" s="1212"/>
      <c r="R21" s="1212"/>
      <c r="S21" s="1212"/>
      <c r="T21" s="1212"/>
      <c r="U21" s="1212"/>
      <c r="V21" s="1212"/>
      <c r="W21" s="1213"/>
      <c r="X21" s="1214"/>
    </row>
    <row r="22" spans="1:27" s="104" customFormat="1" ht="30.6" customHeight="1" x14ac:dyDescent="0.2">
      <c r="A22" s="1187"/>
      <c r="B22" s="1188"/>
      <c r="C22" s="1188"/>
      <c r="D22" s="1188"/>
      <c r="E22" s="1188"/>
      <c r="F22" s="1187"/>
      <c r="G22" s="1187"/>
      <c r="H22" s="1188"/>
      <c r="I22" s="1188"/>
      <c r="J22" s="1188"/>
      <c r="K22" s="1219"/>
      <c r="L22" s="1220"/>
      <c r="M22" s="1221"/>
      <c r="N22" s="1222"/>
      <c r="O22" s="1215"/>
      <c r="P22" s="1216"/>
      <c r="Q22" s="1216"/>
      <c r="R22" s="1216"/>
      <c r="S22" s="1216"/>
      <c r="T22" s="1216"/>
      <c r="U22" s="1216"/>
      <c r="V22" s="1216"/>
      <c r="W22" s="1217"/>
      <c r="X22" s="1218"/>
    </row>
    <row r="23" spans="1:27" s="104" customFormat="1" ht="30.6" customHeight="1" x14ac:dyDescent="0.2">
      <c r="A23" s="1187"/>
      <c r="B23" s="1188"/>
      <c r="C23" s="1188"/>
      <c r="D23" s="1188"/>
      <c r="E23" s="1188"/>
      <c r="F23" s="1187"/>
      <c r="G23" s="1187"/>
      <c r="H23" s="1188"/>
      <c r="I23" s="1188"/>
      <c r="J23" s="1188"/>
      <c r="K23" s="1219"/>
      <c r="L23" s="1220"/>
      <c r="M23" s="1221"/>
      <c r="N23" s="1222"/>
      <c r="O23" s="1215"/>
      <c r="P23" s="1216"/>
      <c r="Q23" s="1216"/>
      <c r="R23" s="1216"/>
      <c r="S23" s="1216"/>
      <c r="T23" s="1216"/>
      <c r="U23" s="1216"/>
      <c r="V23" s="1216"/>
      <c r="W23" s="1217"/>
      <c r="X23" s="1218"/>
    </row>
    <row r="24" spans="1:27" s="104" customFormat="1" ht="30.6" customHeight="1" x14ac:dyDescent="0.2">
      <c r="A24" s="1187"/>
      <c r="B24" s="1188"/>
      <c r="C24" s="1188"/>
      <c r="D24" s="1188"/>
      <c r="E24" s="1188"/>
      <c r="F24" s="1187"/>
      <c r="G24" s="1187"/>
      <c r="H24" s="1188"/>
      <c r="I24" s="1188"/>
      <c r="J24" s="1188"/>
      <c r="K24" s="1219"/>
      <c r="L24" s="1220"/>
      <c r="M24" s="1221"/>
      <c r="N24" s="1222"/>
      <c r="O24" s="1215"/>
      <c r="P24" s="1216"/>
      <c r="Q24" s="1216"/>
      <c r="R24" s="1216"/>
      <c r="S24" s="1216"/>
      <c r="T24" s="1216"/>
      <c r="U24" s="1216"/>
      <c r="V24" s="1216"/>
      <c r="W24" s="1217"/>
      <c r="X24" s="1218"/>
    </row>
    <row r="25" spans="1:27" s="104" customFormat="1" ht="30.6" customHeight="1" x14ac:dyDescent="0.2">
      <c r="A25" s="1187"/>
      <c r="B25" s="1188"/>
      <c r="C25" s="1188"/>
      <c r="D25" s="1188"/>
      <c r="E25" s="1188"/>
      <c r="F25" s="1187"/>
      <c r="G25" s="1187"/>
      <c r="H25" s="1188"/>
      <c r="I25" s="1188"/>
      <c r="J25" s="1188"/>
      <c r="K25" s="1219"/>
      <c r="L25" s="1220"/>
      <c r="M25" s="1221"/>
      <c r="N25" s="1222"/>
      <c r="O25" s="1215"/>
      <c r="P25" s="1216"/>
      <c r="Q25" s="1216"/>
      <c r="R25" s="1216"/>
      <c r="S25" s="1216"/>
      <c r="T25" s="1216"/>
      <c r="U25" s="1216"/>
      <c r="V25" s="1216"/>
      <c r="W25" s="1217"/>
      <c r="X25" s="1218"/>
    </row>
    <row r="26" spans="1:27" s="104" customFormat="1" ht="30.6" customHeight="1" x14ac:dyDescent="0.2">
      <c r="A26" s="1187"/>
      <c r="B26" s="1188"/>
      <c r="C26" s="1188"/>
      <c r="D26" s="1188"/>
      <c r="E26" s="1188"/>
      <c r="F26" s="1187"/>
      <c r="G26" s="1187"/>
      <c r="H26" s="1188"/>
      <c r="I26" s="1188"/>
      <c r="J26" s="1188"/>
      <c r="K26" s="1219"/>
      <c r="L26" s="1220"/>
      <c r="M26" s="1221"/>
      <c r="N26" s="1222"/>
      <c r="O26" s="1215"/>
      <c r="P26" s="1216"/>
      <c r="Q26" s="1216"/>
      <c r="R26" s="1216"/>
      <c r="S26" s="1216"/>
      <c r="T26" s="1216"/>
      <c r="U26" s="1216"/>
      <c r="V26" s="1216"/>
      <c r="W26" s="1217"/>
      <c r="X26" s="1218"/>
    </row>
    <row r="27" spans="1:27" s="104" customFormat="1" ht="19.149999999999999" customHeight="1" x14ac:dyDescent="0.2">
      <c r="A27" s="939"/>
      <c r="B27" s="940"/>
      <c r="C27" s="940"/>
      <c r="D27" s="940"/>
      <c r="E27" s="940"/>
      <c r="F27" s="937" t="s">
        <v>283</v>
      </c>
      <c r="G27" s="937"/>
      <c r="H27" s="937"/>
      <c r="I27" s="937"/>
      <c r="J27" s="937"/>
      <c r="K27" s="937"/>
      <c r="L27" s="937"/>
      <c r="M27" s="937"/>
      <c r="N27" s="937"/>
      <c r="O27" s="937"/>
      <c r="P27" s="937"/>
      <c r="Q27" s="937"/>
      <c r="R27" s="937"/>
      <c r="S27" s="937"/>
      <c r="T27" s="937"/>
      <c r="U27" s="937"/>
      <c r="V27" s="937"/>
      <c r="W27" s="937"/>
      <c r="X27" s="938"/>
    </row>
    <row r="28" spans="1:27" s="105" customFormat="1" ht="30.6" customHeight="1" x14ac:dyDescent="0.2">
      <c r="A28" s="109"/>
      <c r="B28" s="110"/>
      <c r="C28" s="110"/>
      <c r="D28" s="110"/>
      <c r="E28" s="110"/>
      <c r="F28" s="109"/>
      <c r="G28" s="109"/>
      <c r="H28" s="110"/>
      <c r="I28" s="110"/>
      <c r="J28" s="110"/>
      <c r="K28" s="109"/>
      <c r="L28" s="109"/>
      <c r="M28" s="110"/>
      <c r="N28" s="110"/>
      <c r="O28" s="111"/>
      <c r="P28" s="111"/>
      <c r="Q28" s="111"/>
      <c r="R28" s="111"/>
      <c r="S28" s="111"/>
      <c r="T28" s="111"/>
      <c r="U28" s="111"/>
      <c r="V28" s="111"/>
      <c r="W28" s="112"/>
      <c r="X28" s="112"/>
    </row>
    <row r="29" spans="1:27" s="104" customFormat="1" ht="30.6" customHeight="1" x14ac:dyDescent="0.2">
      <c r="A29" s="108"/>
      <c r="B29" s="113"/>
      <c r="C29" s="113"/>
      <c r="D29" s="113"/>
      <c r="E29" s="113"/>
      <c r="F29" s="108"/>
      <c r="G29" s="108"/>
      <c r="H29" s="113"/>
      <c r="I29" s="113"/>
      <c r="J29" s="113"/>
      <c r="K29" s="108"/>
      <c r="L29" s="108"/>
      <c r="M29" s="113"/>
      <c r="N29" s="113"/>
      <c r="O29" s="113"/>
      <c r="P29" s="113"/>
      <c r="Q29" s="113"/>
      <c r="R29" s="108"/>
      <c r="S29" s="113"/>
      <c r="T29" s="113"/>
      <c r="U29" s="113"/>
      <c r="V29" s="113"/>
      <c r="W29" s="113"/>
      <c r="X29" s="113"/>
    </row>
    <row r="30" spans="1:27" s="104" customFormat="1" ht="21.6" customHeight="1" x14ac:dyDescent="0.2">
      <c r="A30" s="108"/>
      <c r="B30" s="113"/>
      <c r="C30" s="113"/>
      <c r="D30" s="113"/>
      <c r="E30" s="113"/>
      <c r="F30" s="108"/>
      <c r="G30" s="108"/>
      <c r="H30" s="113"/>
      <c r="I30" s="113"/>
      <c r="J30" s="113"/>
      <c r="K30" s="108"/>
      <c r="L30" s="108"/>
      <c r="M30" s="113"/>
      <c r="N30" s="113"/>
      <c r="O30" s="113"/>
      <c r="P30" s="113"/>
      <c r="Q30" s="113"/>
      <c r="R30" s="108"/>
      <c r="S30" s="113"/>
      <c r="T30" s="113"/>
      <c r="U30" s="113"/>
      <c r="V30" s="113"/>
      <c r="W30" s="113"/>
      <c r="X30" s="113"/>
      <c r="AA30" s="102"/>
    </row>
    <row r="31" spans="1:27" s="104" customFormat="1" ht="30.6" customHeight="1" x14ac:dyDescent="0.2">
      <c r="A31" s="107" t="s">
        <v>172</v>
      </c>
      <c r="B31" s="55"/>
      <c r="C31" s="55"/>
      <c r="D31" s="55"/>
      <c r="E31" s="55"/>
      <c r="F31" s="55"/>
      <c r="G31" s="55"/>
      <c r="H31" s="55"/>
      <c r="I31" s="55"/>
      <c r="J31" s="55"/>
      <c r="K31" s="55"/>
      <c r="L31" s="55"/>
      <c r="M31" s="55"/>
      <c r="N31" s="55"/>
      <c r="O31" s="55"/>
      <c r="P31" s="55"/>
      <c r="Q31" s="55"/>
      <c r="R31" s="55"/>
      <c r="S31" s="55"/>
      <c r="T31" s="55"/>
      <c r="U31" s="108"/>
      <c r="V31" s="108"/>
      <c r="W31" s="108"/>
      <c r="X31" s="108"/>
    </row>
    <row r="32" spans="1:27" s="104" customFormat="1" ht="30.6" customHeight="1" x14ac:dyDescent="0.2">
      <c r="A32" s="1244" t="s">
        <v>281</v>
      </c>
      <c r="B32" s="1245"/>
      <c r="C32" s="1245"/>
      <c r="D32" s="1245"/>
      <c r="E32" s="1245"/>
      <c r="F32" s="1245"/>
      <c r="G32" s="114"/>
      <c r="H32" s="1246" t="s">
        <v>173</v>
      </c>
      <c r="I32" s="1246"/>
      <c r="J32" s="1246"/>
      <c r="K32" s="1246"/>
      <c r="L32" s="1246"/>
      <c r="M32" s="1246"/>
      <c r="N32" s="1247" t="s">
        <v>282</v>
      </c>
      <c r="O32" s="1245"/>
      <c r="P32" s="1245"/>
      <c r="Q32" s="1245"/>
      <c r="R32" s="1245"/>
      <c r="S32" s="1245"/>
      <c r="T32" s="1248"/>
      <c r="U32" s="108"/>
      <c r="V32" s="108"/>
      <c r="W32" s="108"/>
      <c r="X32" s="108"/>
    </row>
    <row r="33" spans="1:24" s="104" customFormat="1" ht="30.6" customHeight="1" x14ac:dyDescent="0.2">
      <c r="A33" s="1249">
        <f>COUNTA(A22:E27)</f>
        <v>0</v>
      </c>
      <c r="B33" s="1250"/>
      <c r="C33" s="1250"/>
      <c r="D33" s="1250"/>
      <c r="E33" s="1250"/>
      <c r="F33" s="1250"/>
      <c r="G33" s="297"/>
      <c r="H33" s="1251">
        <f>COUNTA(別紙１③!B7:B33)</f>
        <v>0</v>
      </c>
      <c r="I33" s="1251"/>
      <c r="J33" s="1251"/>
      <c r="K33" s="1251"/>
      <c r="L33" s="1251"/>
      <c r="M33" s="1251"/>
      <c r="N33" s="1252" t="e">
        <f>A33/H33</f>
        <v>#DIV/0!</v>
      </c>
      <c r="O33" s="1253"/>
      <c r="P33" s="1253"/>
      <c r="Q33" s="1253"/>
      <c r="R33" s="1253"/>
      <c r="S33" s="1253"/>
      <c r="T33" s="1254"/>
      <c r="U33" s="108"/>
      <c r="V33" s="108"/>
      <c r="W33" s="108"/>
      <c r="X33" s="108"/>
    </row>
    <row r="34" spans="1:24" s="105" customFormat="1" ht="25.15" customHeight="1" x14ac:dyDescent="0.2">
      <c r="A34" s="1259" t="s">
        <v>293</v>
      </c>
      <c r="B34" s="1260"/>
      <c r="C34" s="1260"/>
      <c r="D34" s="1260"/>
      <c r="E34" s="1260"/>
      <c r="F34" s="1260"/>
      <c r="G34" s="1260"/>
      <c r="H34" s="1260"/>
      <c r="I34" s="1260"/>
      <c r="J34" s="1260"/>
      <c r="K34" s="1260"/>
      <c r="L34" s="1260"/>
      <c r="M34" s="1260"/>
      <c r="N34" s="1260"/>
      <c r="O34" s="1260"/>
      <c r="P34" s="1260"/>
      <c r="Q34" s="1260"/>
      <c r="R34" s="1260"/>
      <c r="S34" s="1260"/>
      <c r="T34" s="1260"/>
      <c r="U34" s="1260"/>
      <c r="V34" s="1260"/>
      <c r="W34" s="1260"/>
      <c r="X34" s="1260"/>
    </row>
    <row r="35" spans="1:24" s="104" customFormat="1" ht="18" customHeight="1" x14ac:dyDescent="0.2">
      <c r="A35" s="107"/>
      <c r="B35" s="55"/>
      <c r="C35" s="55"/>
      <c r="D35" s="55"/>
      <c r="E35" s="55"/>
      <c r="F35" s="55"/>
      <c r="G35" s="55"/>
      <c r="H35" s="55"/>
      <c r="I35" s="55"/>
      <c r="J35" s="55"/>
      <c r="K35" s="55"/>
      <c r="L35" s="55"/>
      <c r="M35" s="55"/>
      <c r="N35" s="55"/>
      <c r="O35" s="55"/>
      <c r="P35" s="55"/>
      <c r="Q35" s="55"/>
      <c r="R35" s="55"/>
      <c r="S35" s="55"/>
      <c r="T35" s="55"/>
      <c r="U35" s="55"/>
      <c r="V35" s="55"/>
      <c r="W35" s="55"/>
      <c r="X35" s="55"/>
    </row>
    <row r="36" spans="1:24" s="104" customFormat="1" ht="18" customHeight="1" x14ac:dyDescent="0.2">
      <c r="A36" s="107" t="s">
        <v>306</v>
      </c>
      <c r="B36" s="55"/>
      <c r="C36" s="55"/>
      <c r="D36" s="55"/>
      <c r="E36" s="55"/>
      <c r="F36" s="55"/>
      <c r="G36" s="55"/>
      <c r="H36" s="55"/>
      <c r="I36" s="55"/>
      <c r="J36" s="55"/>
      <c r="K36" s="55"/>
      <c r="L36" s="55"/>
      <c r="M36" s="55"/>
      <c r="N36" s="55"/>
      <c r="O36" s="55"/>
      <c r="P36" s="55"/>
      <c r="Q36" s="55"/>
      <c r="R36" s="55"/>
      <c r="S36" s="55"/>
      <c r="T36" s="55"/>
      <c r="U36" s="55"/>
      <c r="V36" s="55"/>
      <c r="W36" s="55"/>
      <c r="X36" s="55"/>
    </row>
    <row r="37" spans="1:24" s="104" customFormat="1" ht="10.15" customHeight="1" x14ac:dyDescent="0.2">
      <c r="A37" s="107"/>
      <c r="B37" s="55"/>
      <c r="C37" s="55"/>
      <c r="D37" s="55"/>
      <c r="E37" s="55"/>
      <c r="F37" s="55"/>
      <c r="G37" s="55"/>
      <c r="H37" s="55"/>
      <c r="I37" s="55"/>
      <c r="J37" s="55"/>
      <c r="K37" s="55"/>
      <c r="L37" s="55"/>
      <c r="M37" s="55"/>
      <c r="N37" s="55"/>
      <c r="O37" s="55"/>
      <c r="P37" s="55"/>
      <c r="Q37" s="55"/>
      <c r="R37" s="55"/>
      <c r="S37" s="55"/>
      <c r="T37" s="55"/>
      <c r="U37" s="55"/>
      <c r="V37" s="55"/>
      <c r="W37" s="55"/>
      <c r="X37" s="55"/>
    </row>
    <row r="38" spans="1:24" s="104" customFormat="1" ht="18" customHeight="1" x14ac:dyDescent="0.2">
      <c r="A38" s="107" t="s">
        <v>307</v>
      </c>
      <c r="B38" s="55"/>
      <c r="C38" s="55"/>
      <c r="D38" s="55"/>
      <c r="E38" s="55"/>
      <c r="F38" s="55"/>
      <c r="G38" s="55"/>
      <c r="H38" s="55"/>
      <c r="I38" s="55"/>
      <c r="J38" s="55"/>
      <c r="K38" s="55"/>
      <c r="L38" s="55"/>
      <c r="M38" s="55"/>
      <c r="N38" s="55"/>
      <c r="O38" s="55"/>
      <c r="P38" s="55"/>
      <c r="Q38" s="55"/>
      <c r="R38" s="55"/>
      <c r="S38" s="55"/>
      <c r="T38" s="55"/>
      <c r="U38" s="55"/>
      <c r="V38" s="55"/>
      <c r="W38" s="55"/>
      <c r="X38" s="55"/>
    </row>
    <row r="39" spans="1:24" s="104" customFormat="1" ht="18" customHeight="1" x14ac:dyDescent="0.2">
      <c r="A39" s="1208" t="s">
        <v>79</v>
      </c>
      <c r="B39" s="1208"/>
      <c r="C39" s="1209" t="s">
        <v>308</v>
      </c>
      <c r="D39" s="1209"/>
      <c r="E39" s="1209"/>
      <c r="F39" s="1209"/>
      <c r="G39" s="1209"/>
      <c r="H39" s="1209"/>
      <c r="I39" s="1209"/>
      <c r="J39" s="1209"/>
      <c r="K39" s="1209"/>
      <c r="L39" s="1209"/>
      <c r="M39" s="1209"/>
      <c r="N39" s="1209"/>
      <c r="O39" s="1209"/>
      <c r="P39" s="1209"/>
      <c r="Q39" s="1209"/>
      <c r="R39" s="1209"/>
      <c r="S39" s="1209"/>
      <c r="T39" s="1209"/>
      <c r="U39" s="55"/>
      <c r="V39" s="55"/>
      <c r="W39" s="55"/>
      <c r="X39" s="55"/>
    </row>
    <row r="40" spans="1:24" s="104" customFormat="1" ht="18" customHeight="1" x14ac:dyDescent="0.2">
      <c r="A40" s="1210" t="s">
        <v>309</v>
      </c>
      <c r="B40" s="1210"/>
      <c r="C40" s="1210"/>
      <c r="D40" s="1210"/>
      <c r="E40" s="1210"/>
      <c r="F40" s="1210"/>
      <c r="G40" s="1210"/>
      <c r="H40" s="1210"/>
      <c r="I40" s="1210"/>
      <c r="J40" s="1210"/>
      <c r="K40" s="1210"/>
      <c r="L40" s="1210"/>
      <c r="M40" s="1210"/>
      <c r="N40" s="1210"/>
      <c r="O40" s="1210"/>
      <c r="P40" s="1210"/>
      <c r="Q40" s="1210"/>
      <c r="R40" s="1210"/>
      <c r="S40" s="1210"/>
      <c r="T40" s="1210"/>
      <c r="U40" s="55"/>
      <c r="V40" s="55"/>
      <c r="W40" s="55"/>
      <c r="X40" s="55"/>
    </row>
    <row r="41" spans="1:24" s="104" customFormat="1" ht="18" customHeight="1" x14ac:dyDescent="0.2">
      <c r="A41" s="958"/>
      <c r="B41" s="958"/>
      <c r="C41" s="1171" t="s">
        <v>310</v>
      </c>
      <c r="D41" s="1171"/>
      <c r="E41" s="1171"/>
      <c r="F41" s="1171"/>
      <c r="G41" s="1171"/>
      <c r="H41" s="1171"/>
      <c r="I41" s="1171"/>
      <c r="J41" s="1171"/>
      <c r="K41" s="1171"/>
      <c r="L41" s="1171"/>
      <c r="M41" s="1171"/>
      <c r="N41" s="1171"/>
      <c r="O41" s="1171"/>
      <c r="P41" s="1171"/>
      <c r="Q41" s="1171"/>
      <c r="R41" s="1171"/>
      <c r="S41" s="1171"/>
      <c r="T41" s="1171"/>
      <c r="U41" s="55"/>
      <c r="V41" s="55"/>
      <c r="W41" s="55"/>
      <c r="X41" s="55"/>
    </row>
    <row r="42" spans="1:24" s="104" customFormat="1" ht="18" customHeight="1" x14ac:dyDescent="0.2">
      <c r="A42" s="958"/>
      <c r="B42" s="958"/>
      <c r="C42" s="1171" t="s">
        <v>311</v>
      </c>
      <c r="D42" s="1171"/>
      <c r="E42" s="1171"/>
      <c r="F42" s="1171"/>
      <c r="G42" s="1171"/>
      <c r="H42" s="1171"/>
      <c r="I42" s="1171"/>
      <c r="J42" s="1171"/>
      <c r="K42" s="1171"/>
      <c r="L42" s="1171"/>
      <c r="M42" s="1171"/>
      <c r="N42" s="1171"/>
      <c r="O42" s="1171"/>
      <c r="P42" s="1171"/>
      <c r="Q42" s="1171"/>
      <c r="R42" s="1171"/>
      <c r="S42" s="1171"/>
      <c r="T42" s="1171"/>
      <c r="U42" s="55"/>
      <c r="V42" s="55"/>
      <c r="W42" s="55"/>
      <c r="X42" s="55"/>
    </row>
    <row r="43" spans="1:24" s="104" customFormat="1" ht="18" customHeight="1" x14ac:dyDescent="0.2">
      <c r="A43" s="958" t="s">
        <v>69</v>
      </c>
      <c r="B43" s="958"/>
      <c r="C43" s="1171" t="s">
        <v>312</v>
      </c>
      <c r="D43" s="1171"/>
      <c r="E43" s="1171"/>
      <c r="F43" s="1171"/>
      <c r="G43" s="1171"/>
      <c r="H43" s="1171"/>
      <c r="I43" s="1171"/>
      <c r="J43" s="1171"/>
      <c r="K43" s="1171"/>
      <c r="L43" s="1171"/>
      <c r="M43" s="1171"/>
      <c r="N43" s="1171"/>
      <c r="O43" s="1171"/>
      <c r="P43" s="1171"/>
      <c r="Q43" s="1171"/>
      <c r="R43" s="1171"/>
      <c r="S43" s="1171"/>
      <c r="T43" s="1171"/>
      <c r="U43" s="55"/>
      <c r="V43" s="55"/>
      <c r="W43" s="55"/>
      <c r="X43" s="55"/>
    </row>
    <row r="44" spans="1:24" s="104" customFormat="1" ht="18" customHeight="1" x14ac:dyDescent="0.2">
      <c r="A44" s="958"/>
      <c r="B44" s="958"/>
      <c r="C44" s="1206" t="s">
        <v>313</v>
      </c>
      <c r="D44" s="1207"/>
      <c r="E44" s="1207"/>
      <c r="F44" s="1207"/>
      <c r="G44" s="1207"/>
      <c r="H44" s="1207"/>
      <c r="I44" s="1207"/>
      <c r="J44" s="1207"/>
      <c r="K44" s="1207"/>
      <c r="L44" s="1207"/>
      <c r="M44" s="1207"/>
      <c r="N44" s="1207"/>
      <c r="O44" s="1207"/>
      <c r="P44" s="1207"/>
      <c r="Q44" s="1207"/>
      <c r="R44" s="1207"/>
      <c r="S44" s="1207"/>
      <c r="T44" s="1207"/>
      <c r="U44" s="55"/>
      <c r="V44" s="55"/>
      <c r="W44" s="55"/>
      <c r="X44" s="55"/>
    </row>
    <row r="45" spans="1:24" s="104" customFormat="1" ht="18" customHeight="1" x14ac:dyDescent="0.2">
      <c r="A45" s="107"/>
      <c r="B45" s="55"/>
      <c r="C45" s="55"/>
      <c r="D45" s="55"/>
      <c r="E45" s="55"/>
      <c r="F45" s="55"/>
      <c r="G45" s="55"/>
      <c r="H45" s="55"/>
      <c r="I45" s="55"/>
      <c r="J45" s="55"/>
      <c r="K45" s="55"/>
      <c r="L45" s="55"/>
      <c r="M45" s="55"/>
      <c r="N45" s="55"/>
      <c r="O45" s="55"/>
      <c r="P45" s="55"/>
      <c r="Q45" s="55"/>
      <c r="R45" s="55"/>
      <c r="S45" s="55"/>
      <c r="T45" s="55"/>
      <c r="U45" s="55"/>
      <c r="V45" s="55"/>
      <c r="W45" s="55"/>
      <c r="X45" s="55"/>
    </row>
    <row r="46" spans="1:24" s="104" customFormat="1" ht="18" customHeight="1" x14ac:dyDescent="0.2">
      <c r="A46" s="1208" t="s">
        <v>79</v>
      </c>
      <c r="B46" s="1208"/>
      <c r="C46" s="1209" t="s">
        <v>308</v>
      </c>
      <c r="D46" s="1209"/>
      <c r="E46" s="1209"/>
      <c r="F46" s="1209"/>
      <c r="G46" s="1209"/>
      <c r="H46" s="1209"/>
      <c r="I46" s="1209"/>
      <c r="J46" s="1209"/>
      <c r="K46" s="1209"/>
      <c r="L46" s="1209"/>
      <c r="M46" s="1209"/>
      <c r="N46" s="1209"/>
      <c r="O46" s="1209"/>
      <c r="P46" s="1209"/>
      <c r="Q46" s="1209"/>
      <c r="R46" s="1209"/>
      <c r="S46" s="1209"/>
      <c r="T46" s="1209"/>
      <c r="U46" s="55"/>
      <c r="V46" s="55"/>
      <c r="W46" s="55"/>
      <c r="X46" s="55"/>
    </row>
    <row r="47" spans="1:24" s="104" customFormat="1" ht="18" customHeight="1" x14ac:dyDescent="0.2">
      <c r="A47" s="1210" t="s">
        <v>314</v>
      </c>
      <c r="B47" s="1210"/>
      <c r="C47" s="1210"/>
      <c r="D47" s="1210"/>
      <c r="E47" s="1210"/>
      <c r="F47" s="1210"/>
      <c r="G47" s="1210"/>
      <c r="H47" s="1210"/>
      <c r="I47" s="1210"/>
      <c r="J47" s="1210"/>
      <c r="K47" s="1210"/>
      <c r="L47" s="1210"/>
      <c r="M47" s="1210"/>
      <c r="N47" s="1210"/>
      <c r="O47" s="1210"/>
      <c r="P47" s="1210"/>
      <c r="Q47" s="1210"/>
      <c r="R47" s="1210"/>
      <c r="S47" s="1210"/>
      <c r="T47" s="1210"/>
      <c r="U47" s="55"/>
      <c r="V47" s="55"/>
      <c r="W47" s="55"/>
      <c r="X47" s="55"/>
    </row>
    <row r="48" spans="1:24" s="104" customFormat="1" ht="18" customHeight="1" x14ac:dyDescent="0.2">
      <c r="A48" s="958"/>
      <c r="B48" s="958"/>
      <c r="C48" s="1171" t="s">
        <v>315</v>
      </c>
      <c r="D48" s="1171"/>
      <c r="E48" s="1171"/>
      <c r="F48" s="1171"/>
      <c r="G48" s="1171"/>
      <c r="H48" s="1171"/>
      <c r="I48" s="1171"/>
      <c r="J48" s="1171"/>
      <c r="K48" s="1171"/>
      <c r="L48" s="1171"/>
      <c r="M48" s="1171"/>
      <c r="N48" s="1171"/>
      <c r="O48" s="1171"/>
      <c r="P48" s="1171"/>
      <c r="Q48" s="1171"/>
      <c r="R48" s="1171"/>
      <c r="S48" s="1171"/>
      <c r="T48" s="1171"/>
      <c r="U48" s="55"/>
      <c r="V48" s="55"/>
      <c r="W48" s="55"/>
      <c r="X48" s="55"/>
    </row>
    <row r="49" spans="1:25" s="104" customFormat="1" ht="18" customHeight="1" x14ac:dyDescent="0.2">
      <c r="A49" s="958" t="s">
        <v>69</v>
      </c>
      <c r="B49" s="958"/>
      <c r="C49" s="1171" t="s">
        <v>316</v>
      </c>
      <c r="D49" s="1171"/>
      <c r="E49" s="1171"/>
      <c r="F49" s="1171"/>
      <c r="G49" s="1171"/>
      <c r="H49" s="1171"/>
      <c r="I49" s="1171"/>
      <c r="J49" s="1171"/>
      <c r="K49" s="1171"/>
      <c r="L49" s="1171"/>
      <c r="M49" s="1171"/>
      <c r="N49" s="1171"/>
      <c r="O49" s="1171"/>
      <c r="P49" s="1171"/>
      <c r="Q49" s="1171"/>
      <c r="R49" s="1171"/>
      <c r="S49" s="1171"/>
      <c r="T49" s="1171"/>
      <c r="U49" s="55"/>
      <c r="V49" s="55"/>
      <c r="W49" s="55"/>
      <c r="X49" s="55"/>
    </row>
    <row r="50" spans="1:25" s="104" customFormat="1" ht="38.25" customHeight="1" x14ac:dyDescent="0.2">
      <c r="A50" s="958"/>
      <c r="B50" s="958"/>
      <c r="C50" s="1206" t="s">
        <v>1458</v>
      </c>
      <c r="D50" s="1207"/>
      <c r="E50" s="1207"/>
      <c r="F50" s="1207"/>
      <c r="G50" s="1207"/>
      <c r="H50" s="1207"/>
      <c r="I50" s="1207"/>
      <c r="J50" s="1207"/>
      <c r="K50" s="1207"/>
      <c r="L50" s="1207"/>
      <c r="M50" s="1207"/>
      <c r="N50" s="1207"/>
      <c r="O50" s="1207"/>
      <c r="P50" s="1207"/>
      <c r="Q50" s="1207"/>
      <c r="R50" s="1207"/>
      <c r="S50" s="1207"/>
      <c r="T50" s="1207"/>
      <c r="U50" s="55"/>
      <c r="V50" s="55"/>
      <c r="W50" s="55"/>
      <c r="X50" s="55"/>
    </row>
    <row r="51" spans="1:25" s="104" customFormat="1" ht="58.5" customHeight="1" x14ac:dyDescent="0.2">
      <c r="A51" s="107"/>
      <c r="B51" s="55"/>
      <c r="C51" s="55"/>
      <c r="D51" s="55"/>
      <c r="E51" s="55"/>
      <c r="F51" s="55"/>
      <c r="G51" s="55"/>
      <c r="H51" s="55"/>
      <c r="I51" s="55"/>
      <c r="J51" s="55"/>
      <c r="K51" s="55"/>
      <c r="L51" s="55"/>
      <c r="M51" s="55"/>
      <c r="N51" s="55"/>
      <c r="O51" s="55"/>
      <c r="P51" s="55"/>
      <c r="Q51" s="55"/>
      <c r="R51" s="55"/>
      <c r="S51" s="55"/>
      <c r="T51" s="55"/>
      <c r="U51" s="55"/>
      <c r="V51" s="55"/>
      <c r="W51" s="55"/>
      <c r="X51" s="55"/>
    </row>
    <row r="52" spans="1:25" s="54" customFormat="1" ht="18" customHeight="1" x14ac:dyDescent="0.2">
      <c r="A52" s="107" t="s">
        <v>317</v>
      </c>
      <c r="B52" s="55"/>
      <c r="C52" s="55"/>
      <c r="D52" s="55"/>
      <c r="E52" s="55"/>
      <c r="F52" s="55"/>
      <c r="G52" s="55"/>
      <c r="H52" s="55"/>
      <c r="I52" s="55"/>
      <c r="J52" s="55"/>
      <c r="K52" s="55"/>
      <c r="L52" s="55"/>
      <c r="M52" s="55"/>
      <c r="N52" s="55"/>
      <c r="O52" s="55"/>
      <c r="P52" s="55"/>
      <c r="Q52" s="55"/>
      <c r="R52" s="55"/>
      <c r="S52" s="55"/>
      <c r="T52" s="55"/>
      <c r="U52" s="55"/>
      <c r="V52" s="55"/>
      <c r="W52" s="55"/>
      <c r="X52" s="55"/>
    </row>
    <row r="53" spans="1:25" s="54" customFormat="1" ht="18" customHeight="1" x14ac:dyDescent="0.2">
      <c r="A53" s="107" t="s">
        <v>81</v>
      </c>
      <c r="B53" s="55"/>
      <c r="C53" s="55"/>
      <c r="D53" s="55"/>
      <c r="E53" s="55"/>
      <c r="F53" s="55"/>
      <c r="G53" s="55"/>
      <c r="H53" s="55"/>
      <c r="I53" s="55"/>
      <c r="J53" s="55"/>
      <c r="K53" s="55"/>
      <c r="L53" s="55"/>
      <c r="M53" s="55"/>
      <c r="N53" s="55"/>
      <c r="O53" s="55"/>
      <c r="P53" s="55"/>
      <c r="Q53" s="55"/>
      <c r="R53" s="55"/>
      <c r="S53" s="55"/>
      <c r="T53" s="55" t="s">
        <v>82</v>
      </c>
      <c r="U53" s="55"/>
      <c r="V53" s="55"/>
      <c r="W53" s="55"/>
      <c r="X53" s="55"/>
    </row>
    <row r="54" spans="1:25" s="54" customFormat="1" ht="18" customHeight="1" x14ac:dyDescent="0.2">
      <c r="A54" s="1189" t="s">
        <v>1182</v>
      </c>
      <c r="B54" s="1189"/>
      <c r="C54" s="1191" t="s">
        <v>319</v>
      </c>
      <c r="D54" s="1192"/>
      <c r="E54" s="169" t="s">
        <v>83</v>
      </c>
      <c r="F54" s="170"/>
      <c r="G54" s="170"/>
      <c r="H54" s="170"/>
      <c r="I54" s="170"/>
      <c r="J54" s="169" t="s">
        <v>6</v>
      </c>
      <c r="K54" s="170"/>
      <c r="L54" s="170"/>
      <c r="M54" s="170"/>
      <c r="N54" s="170"/>
      <c r="O54" s="169" t="s">
        <v>84</v>
      </c>
      <c r="P54" s="170"/>
      <c r="Q54" s="170"/>
      <c r="R54" s="170"/>
      <c r="S54" s="170"/>
      <c r="T54" s="169" t="s">
        <v>85</v>
      </c>
      <c r="U54" s="170"/>
      <c r="V54" s="170"/>
      <c r="W54" s="170"/>
      <c r="X54" s="171"/>
    </row>
    <row r="55" spans="1:25" s="54" customFormat="1" ht="39.950000000000003" customHeight="1" thickBot="1" x14ac:dyDescent="0.25">
      <c r="A55" s="1190"/>
      <c r="B55" s="1190"/>
      <c r="C55" s="1193"/>
      <c r="D55" s="1194"/>
      <c r="E55" s="115" t="s">
        <v>86</v>
      </c>
      <c r="F55" s="168" t="s">
        <v>399</v>
      </c>
      <c r="G55" s="116" t="s">
        <v>284</v>
      </c>
      <c r="H55" s="168" t="s">
        <v>397</v>
      </c>
      <c r="I55" s="172" t="s">
        <v>398</v>
      </c>
      <c r="J55" s="115" t="s">
        <v>87</v>
      </c>
      <c r="K55" s="168" t="s">
        <v>399</v>
      </c>
      <c r="L55" s="116" t="s">
        <v>284</v>
      </c>
      <c r="M55" s="168" t="s">
        <v>397</v>
      </c>
      <c r="N55" s="172" t="s">
        <v>398</v>
      </c>
      <c r="O55" s="115" t="s">
        <v>87</v>
      </c>
      <c r="P55" s="168" t="s">
        <v>399</v>
      </c>
      <c r="Q55" s="116" t="s">
        <v>284</v>
      </c>
      <c r="R55" s="168" t="s">
        <v>397</v>
      </c>
      <c r="S55" s="172" t="s">
        <v>398</v>
      </c>
      <c r="T55" s="115" t="s">
        <v>87</v>
      </c>
      <c r="U55" s="168" t="s">
        <v>399</v>
      </c>
      <c r="V55" s="117" t="s">
        <v>284</v>
      </c>
      <c r="W55" s="168" t="s">
        <v>397</v>
      </c>
      <c r="X55" s="168" t="s">
        <v>398</v>
      </c>
    </row>
    <row r="56" spans="1:25" s="54" customFormat="1" ht="28.9" customHeight="1" x14ac:dyDescent="0.2">
      <c r="A56" s="1196" t="s">
        <v>88</v>
      </c>
      <c r="B56" s="1197"/>
      <c r="C56" s="1198"/>
      <c r="D56" s="1199"/>
      <c r="E56" s="298">
        <f>ROUNDDOWN(SUMIFS(別紙２①!$F$18:$F$105,別紙２①!$U$18:$U$105,別紙１④!G56),0)</f>
        <v>0</v>
      </c>
      <c r="F56" s="317" t="s">
        <v>228</v>
      </c>
      <c r="G56" s="317" t="str">
        <f>別紙２①!$S$14&amp;別紙１④!$E$54&amp;別紙１④!$F56</f>
        <v>田急傾斜</v>
      </c>
      <c r="H56" s="299">
        <f>VLOOKUP($G56,プルダウンリスト!$D$15:$E$70,2,FALSE)</f>
        <v>16800</v>
      </c>
      <c r="I56" s="300">
        <f>ROUNDDOWN(E56*H56/1000,0)</f>
        <v>0</v>
      </c>
      <c r="J56" s="298">
        <f>ROUNDDOWN(SUMIFS(別紙２①!$F$18:$F$105,別紙２①!$U$18:$U$105,別紙１④!L56),0)</f>
        <v>0</v>
      </c>
      <c r="K56" s="317" t="s">
        <v>228</v>
      </c>
      <c r="L56" s="317" t="str">
        <f>別紙２①!$S$14&amp;$J$54&amp;K56</f>
        <v>畑急傾斜</v>
      </c>
      <c r="M56" s="299">
        <f>VLOOKUP(L56,プルダウンリスト!$D$15:$E$70,2,FALSE)</f>
        <v>9200</v>
      </c>
      <c r="N56" s="300">
        <f>ROUNDDOWN(J56*M56/1000,0)</f>
        <v>0</v>
      </c>
      <c r="O56" s="298">
        <f>ROUNDDOWN(SUMIFS(別紙２①!$F$18:$F$105,別紙２①!$U$18:$U$105,別紙１④!Q56),0)</f>
        <v>0</v>
      </c>
      <c r="P56" s="317" t="s">
        <v>228</v>
      </c>
      <c r="Q56" s="317" t="str">
        <f>別紙２①!$S$14&amp;$O$54&amp;P56</f>
        <v>草地急傾斜</v>
      </c>
      <c r="R56" s="299">
        <f>VLOOKUP(Q56,プルダウンリスト!$D$15:$E$70,2,FALSE)</f>
        <v>8400</v>
      </c>
      <c r="S56" s="300">
        <f>ROUNDDOWN(O56*R56/1000,0)</f>
        <v>0</v>
      </c>
      <c r="T56" s="298">
        <f>ROUNDDOWN(SUMIFS(別紙２①!$F$18:$F$105,別紙２①!$U$18:$U$105,別紙１④!V56),0)</f>
        <v>0</v>
      </c>
      <c r="U56" s="317" t="s">
        <v>228</v>
      </c>
      <c r="V56" s="317" t="str">
        <f>別紙２①!$S$14&amp;$T$54&amp;U56</f>
        <v>採草放牧地急傾斜</v>
      </c>
      <c r="W56" s="299">
        <f>VLOOKUP(V56,プルダウンリスト!$D$15:$E$70,2,FALSE)</f>
        <v>800</v>
      </c>
      <c r="X56" s="301">
        <f>ROUNDDOWN(T56*W56/1000,0)</f>
        <v>0</v>
      </c>
    </row>
    <row r="57" spans="1:25" s="54" customFormat="1" ht="28.9" customHeight="1" x14ac:dyDescent="0.2">
      <c r="A57" s="1196"/>
      <c r="B57" s="1197"/>
      <c r="C57" s="1200"/>
      <c r="D57" s="1201"/>
      <c r="E57" s="298">
        <f>ROUNDDOWN(SUMIFS(別紙２①!$F$18:$F$105,別紙２①!$U$18:$U$105,別紙１④!G57),0)</f>
        <v>0</v>
      </c>
      <c r="F57" s="318" t="s">
        <v>269</v>
      </c>
      <c r="G57" s="318" t="str">
        <f>別紙２①!$S$14&amp;別紙１④!$E$54&amp;別紙１④!$F57</f>
        <v>田緩傾斜</v>
      </c>
      <c r="H57" s="302">
        <f>VLOOKUP($G57,プルダウンリスト!$D$15:$E$70,2,FALSE)</f>
        <v>6400</v>
      </c>
      <c r="I57" s="303">
        <f>ROUNDDOWN(E57*H57/1000,0)</f>
        <v>0</v>
      </c>
      <c r="J57" s="298">
        <f>ROUNDDOWN(SUMIFS(別紙２①!$F$18:$F$105,別紙２①!$U$18:$U$105,別紙１④!L57),0)</f>
        <v>0</v>
      </c>
      <c r="K57" s="318" t="s">
        <v>269</v>
      </c>
      <c r="L57" s="318" t="str">
        <f>別紙２①!$S$14&amp;$J$54&amp;K57</f>
        <v>畑緩傾斜</v>
      </c>
      <c r="M57" s="302">
        <f>VLOOKUP(L57,プルダウンリスト!$D$15:$E$70,2,FALSE)</f>
        <v>2800</v>
      </c>
      <c r="N57" s="303">
        <f t="shared" ref="N57:N61" si="0">ROUNDDOWN(J57*M57/1000,0)</f>
        <v>0</v>
      </c>
      <c r="O57" s="298">
        <f>ROUNDDOWN(SUMIFS(別紙２①!$F$18:$F$105,別紙２①!$U$18:$U$105,別紙１④!Q57),0)</f>
        <v>0</v>
      </c>
      <c r="P57" s="318" t="s">
        <v>269</v>
      </c>
      <c r="Q57" s="318" t="str">
        <f>別紙２①!$S$14&amp;$O$54&amp;P57</f>
        <v>草地緩傾斜</v>
      </c>
      <c r="R57" s="302">
        <f>VLOOKUP(Q57,プルダウンリスト!$D$15:$E$70,2,FALSE)</f>
        <v>2400</v>
      </c>
      <c r="S57" s="300">
        <f t="shared" ref="S57:S62" si="1">ROUNDDOWN(O57*R57/1000,0)</f>
        <v>0</v>
      </c>
      <c r="T57" s="298">
        <f>ROUNDDOWN(SUMIFS(別紙２①!$F$18:$F$105,別紙２①!$U$18:$U$105,別紙１④!V57),0)</f>
        <v>0</v>
      </c>
      <c r="U57" s="318" t="s">
        <v>269</v>
      </c>
      <c r="V57" s="318" t="str">
        <f>別紙２①!$S$14&amp;$T$54&amp;U57</f>
        <v>採草放牧地緩傾斜</v>
      </c>
      <c r="W57" s="302">
        <f>VLOOKUP(V57,プルダウンリスト!$D$15:$E$70,2,FALSE)</f>
        <v>240</v>
      </c>
      <c r="X57" s="301">
        <f t="shared" ref="X57:X60" si="2">ROUNDDOWN(T57*W57/1000,0)</f>
        <v>0</v>
      </c>
    </row>
    <row r="58" spans="1:25" s="54" customFormat="1" ht="28.9" customHeight="1" x14ac:dyDescent="0.2">
      <c r="A58" s="1196"/>
      <c r="B58" s="1197"/>
      <c r="C58" s="1200"/>
      <c r="D58" s="1201"/>
      <c r="E58" s="298">
        <f>ROUNDDOWN(SUMIFS(別紙２①!$F$18:$F$105,別紙２①!$U$18:$U$105,別紙１④!G58),0)</f>
        <v>0</v>
      </c>
      <c r="F58" s="318" t="s">
        <v>89</v>
      </c>
      <c r="G58" s="318" t="str">
        <f>別紙２①!$S$14&amp;別紙１④!$E$54&amp;別紙１④!$F58</f>
        <v>田小区画・不整形</v>
      </c>
      <c r="H58" s="302">
        <f>VLOOKUP($G58,プルダウンリスト!$D$15:$E$70,2,FALSE)</f>
        <v>6400</v>
      </c>
      <c r="I58" s="303">
        <f t="shared" ref="I58:I61" si="3">ROUNDDOWN(E58*H58/1000,0)</f>
        <v>0</v>
      </c>
      <c r="J58" s="298">
        <f>ROUNDDOWN(SUMIFS(別紙２①!$F$18:$F$105,別紙２①!$U$18:$U$105,別紙１④!L58),0)</f>
        <v>0</v>
      </c>
      <c r="K58" s="318" t="s">
        <v>270</v>
      </c>
      <c r="L58" s="318" t="str">
        <f>別紙２①!$S$14&amp;$J$54&amp;K58</f>
        <v>畑高齢化・耕作放棄率</v>
      </c>
      <c r="M58" s="302">
        <f>VLOOKUP(L58,プルダウンリスト!$D$15:$E$70,2,FALSE)</f>
        <v>2800</v>
      </c>
      <c r="N58" s="303">
        <f t="shared" si="0"/>
        <v>0</v>
      </c>
      <c r="O58" s="298">
        <f>ROUNDDOWN(SUMIFS(別紙２①!$F$18:$F$105,別紙２①!$U$18:$U$105,別紙１④!Q58),0)</f>
        <v>0</v>
      </c>
      <c r="P58" s="318" t="s">
        <v>270</v>
      </c>
      <c r="Q58" s="318" t="str">
        <f>別紙２①!$S$14&amp;$O$54&amp;P58</f>
        <v>草地高齢化・耕作放棄率</v>
      </c>
      <c r="R58" s="302">
        <f>VLOOKUP(Q58,プルダウンリスト!$D$15:$E$70,2,FALSE)</f>
        <v>2400</v>
      </c>
      <c r="S58" s="300">
        <f t="shared" si="1"/>
        <v>0</v>
      </c>
      <c r="T58" s="298">
        <f>ROUNDDOWN(SUMIFS(別紙２①!$F$18:$F$105,別紙２①!$U$18:$U$105,別紙１④!V58),0)</f>
        <v>0</v>
      </c>
      <c r="U58" s="318" t="s">
        <v>229</v>
      </c>
      <c r="V58" s="318" t="str">
        <f>別紙２①!$S$14&amp;$T$54&amp;U58</f>
        <v>採草放牧地特認基準</v>
      </c>
      <c r="W58" s="302">
        <f>VLOOKUP(V58,プルダウンリスト!$D$15:$E$70,2,FALSE)</f>
        <v>240</v>
      </c>
      <c r="X58" s="301">
        <f t="shared" si="2"/>
        <v>0</v>
      </c>
    </row>
    <row r="59" spans="1:25" s="54" customFormat="1" ht="36" customHeight="1" x14ac:dyDescent="0.2">
      <c r="A59" s="1196"/>
      <c r="B59" s="1197"/>
      <c r="C59" s="1200"/>
      <c r="D59" s="1201"/>
      <c r="E59" s="298">
        <f>ROUNDDOWN(SUMIFS(別紙２①!$F$18:$F$105,別紙２①!$U$18:$U$105,別紙１④!G59),0)</f>
        <v>0</v>
      </c>
      <c r="F59" s="318" t="s">
        <v>270</v>
      </c>
      <c r="G59" s="318" t="str">
        <f>別紙２①!$S$14&amp;別紙１④!$E$54&amp;別紙１④!$F59</f>
        <v>田高齢化・耕作放棄率</v>
      </c>
      <c r="H59" s="302">
        <f>VLOOKUP($G59,プルダウンリスト!$D$15:$E$70,2,FALSE)</f>
        <v>6400</v>
      </c>
      <c r="I59" s="303">
        <f t="shared" si="3"/>
        <v>0</v>
      </c>
      <c r="J59" s="298">
        <f>ROUNDDOWN(SUMIFS(別紙２①!$F$18:$F$105,別紙２①!$U$18:$U$105,別紙１④!L59),0)</f>
        <v>0</v>
      </c>
      <c r="K59" s="318" t="s">
        <v>229</v>
      </c>
      <c r="L59" s="318" t="str">
        <f>別紙２①!$S$14&amp;$J$54&amp;K59</f>
        <v>畑特認基準</v>
      </c>
      <c r="M59" s="302">
        <f>VLOOKUP(L59,プルダウンリスト!$D$15:$E$70,2,FALSE)</f>
        <v>2800</v>
      </c>
      <c r="N59" s="303">
        <f t="shared" si="0"/>
        <v>0</v>
      </c>
      <c r="O59" s="298">
        <f>ROUNDDOWN(SUMIFS(別紙２①!$F$18:$F$105,別紙２①!$U$18:$U$105,別紙１④!Q59),0)</f>
        <v>0</v>
      </c>
      <c r="P59" s="318" t="s">
        <v>276</v>
      </c>
      <c r="Q59" s="318" t="str">
        <f>別紙２①!$S$14&amp;$O$54&amp;P59</f>
        <v>草地草地比率の高い草地</v>
      </c>
      <c r="R59" s="302">
        <f>VLOOKUP(Q59,プルダウンリスト!$D$15:$E$70,2,FALSE)</f>
        <v>1200</v>
      </c>
      <c r="S59" s="300">
        <f t="shared" si="1"/>
        <v>0</v>
      </c>
      <c r="T59" s="298">
        <f>ROUNDDOWN(SUMIFS(別紙２①!$F$18:$F$105,別紙２①!$U$18:$U$105,別紙１④!V59),0)</f>
        <v>0</v>
      </c>
      <c r="U59" s="319" t="s">
        <v>1249</v>
      </c>
      <c r="V59" s="318" t="str">
        <f>別紙２①!$S$14&amp;$T$54&amp;U59</f>
        <v>採草放牧地交付対象外（田採草放牧地混在地）</v>
      </c>
      <c r="W59" s="302">
        <f>VLOOKUP(V59,プルダウンリスト!$D$15:$E$70,2,FALSE)</f>
        <v>0</v>
      </c>
      <c r="X59" s="301">
        <f t="shared" si="2"/>
        <v>0</v>
      </c>
    </row>
    <row r="60" spans="1:25" s="54" customFormat="1" ht="36" customHeight="1" x14ac:dyDescent="0.2">
      <c r="A60" s="1196"/>
      <c r="B60" s="1197"/>
      <c r="C60" s="1200"/>
      <c r="D60" s="1201"/>
      <c r="E60" s="298">
        <f>ROUNDDOWN(SUMIFS(別紙２①!$F$18:$F$105,別紙２①!$U$18:$U$105,別紙１④!G60),0)</f>
        <v>0</v>
      </c>
      <c r="F60" s="318" t="s">
        <v>229</v>
      </c>
      <c r="G60" s="318" t="str">
        <f>別紙２①!$S$14&amp;別紙１④!$E$54&amp;別紙１④!$F60</f>
        <v>田特認基準</v>
      </c>
      <c r="H60" s="302">
        <f>VLOOKUP($G60,プルダウンリスト!$D$15:$E$70,2,FALSE)</f>
        <v>6400</v>
      </c>
      <c r="I60" s="303">
        <f t="shared" si="3"/>
        <v>0</v>
      </c>
      <c r="J60" s="298">
        <f>ROUNDDOWN(SUMIFS(別紙２①!$F$18:$F$105,別紙２①!$U$18:$U$105,別紙１④!L60),0)</f>
        <v>0</v>
      </c>
      <c r="K60" s="319" t="s">
        <v>1246</v>
      </c>
      <c r="L60" s="318" t="str">
        <f>別紙２①!$S$14&amp;$J$54&amp;K60</f>
        <v>畑交付対象外（田畑混在地）</v>
      </c>
      <c r="M60" s="302">
        <f>VLOOKUP(L60,プルダウンリスト!$D$15:$E$70,2,FALSE)</f>
        <v>0</v>
      </c>
      <c r="N60" s="303">
        <f t="shared" si="0"/>
        <v>0</v>
      </c>
      <c r="O60" s="298">
        <f>ROUNDDOWN(SUMIFS(別紙２①!$F$18:$F$105,別紙２①!$U$18:$U$105,別紙１④!Q60),0)</f>
        <v>0</v>
      </c>
      <c r="P60" s="318" t="s">
        <v>229</v>
      </c>
      <c r="Q60" s="318" t="str">
        <f>別紙２①!$S$14&amp;$O$54&amp;P60</f>
        <v>草地特認基準</v>
      </c>
      <c r="R60" s="302">
        <f>VLOOKUP(Q60,プルダウンリスト!$D$15:$E$70,2,FALSE)</f>
        <v>2400</v>
      </c>
      <c r="S60" s="300">
        <f t="shared" si="1"/>
        <v>0</v>
      </c>
      <c r="T60" s="298">
        <f>ROUNDDOWN(SUMIFS(別紙２①!$F$18:$F$105,別紙２①!$U$18:$U$105,別紙１④!V60),0)</f>
        <v>0</v>
      </c>
      <c r="U60" s="319" t="s">
        <v>1251</v>
      </c>
      <c r="V60" s="318" t="str">
        <f>別紙２①!$S$14&amp;$T$54&amp;U60</f>
        <v>採草放牧地交付対象外（田採草放牧地混在地以外）</v>
      </c>
      <c r="W60" s="302">
        <f>VLOOKUP(V60,プルダウンリスト!$D$15:$E$70,2,FALSE)</f>
        <v>0</v>
      </c>
      <c r="X60" s="301">
        <f t="shared" si="2"/>
        <v>0</v>
      </c>
    </row>
    <row r="61" spans="1:25" s="54" customFormat="1" ht="28.9" customHeight="1" x14ac:dyDescent="0.2">
      <c r="A61" s="1196"/>
      <c r="B61" s="1197"/>
      <c r="C61" s="1200"/>
      <c r="D61" s="1201"/>
      <c r="E61" s="298">
        <f>ROUNDDOWN(SUMIFS(別紙２①!$F$18:$F$105,別紙２①!$U$18:$U$105,別紙１④!G61),0)</f>
        <v>0</v>
      </c>
      <c r="F61" s="318" t="s">
        <v>271</v>
      </c>
      <c r="G61" s="318" t="str">
        <f>別紙２①!$S$14&amp;別紙１④!$E$54&amp;別紙１④!$F61</f>
        <v>田交付対象外</v>
      </c>
      <c r="H61" s="302">
        <f>VLOOKUP($G61,プルダウンリスト!$D$15:$E$70,2,FALSE)</f>
        <v>0</v>
      </c>
      <c r="I61" s="303">
        <f t="shared" si="3"/>
        <v>0</v>
      </c>
      <c r="J61" s="298">
        <f>ROUNDDOWN(SUMIFS(別紙２①!$F$18:$F$105,別紙２①!$U$18:$U$105,別紙１④!L61),0)</f>
        <v>0</v>
      </c>
      <c r="K61" s="319" t="s">
        <v>1247</v>
      </c>
      <c r="L61" s="318" t="str">
        <f>別紙２①!$S$14&amp;$J$54&amp;K61</f>
        <v>畑交付対象外（田畑混在地以外）</v>
      </c>
      <c r="M61" s="302">
        <f>VLOOKUP(L61,プルダウンリスト!$D$15:$E$70,2,FALSE)</f>
        <v>0</v>
      </c>
      <c r="N61" s="303">
        <f t="shared" si="0"/>
        <v>0</v>
      </c>
      <c r="O61" s="298">
        <f>ROUNDDOWN(SUMIFS(別紙２①!$F$18:$F$105,別紙２①!$U$18:$U$105,別紙１④!Q61),0)</f>
        <v>0</v>
      </c>
      <c r="P61" s="319" t="s">
        <v>1248</v>
      </c>
      <c r="Q61" s="318" t="str">
        <f>別紙２①!$S$14&amp;$O$54&amp;P61</f>
        <v>草地交付対象外（田草地混在地）</v>
      </c>
      <c r="R61" s="302">
        <f>VLOOKUP(Q61,プルダウンリスト!$D$15:$E$70,2,FALSE)</f>
        <v>0</v>
      </c>
      <c r="S61" s="300">
        <f t="shared" si="1"/>
        <v>0</v>
      </c>
      <c r="T61" s="298"/>
      <c r="U61" s="319"/>
      <c r="V61" s="318"/>
      <c r="W61" s="302"/>
      <c r="X61" s="301"/>
    </row>
    <row r="62" spans="1:25" s="54" customFormat="1" ht="28.9" customHeight="1" thickBot="1" x14ac:dyDescent="0.25">
      <c r="A62" s="1196"/>
      <c r="B62" s="1197"/>
      <c r="C62" s="1200"/>
      <c r="D62" s="1201"/>
      <c r="E62" s="304"/>
      <c r="F62" s="319"/>
      <c r="G62" s="318"/>
      <c r="H62" s="302"/>
      <c r="I62" s="303"/>
      <c r="J62" s="304"/>
      <c r="K62" s="319"/>
      <c r="L62" s="318"/>
      <c r="M62" s="302"/>
      <c r="N62" s="303"/>
      <c r="O62" s="298">
        <f>ROUNDDOWN(SUMIFS(別紙２①!$F$18:$F$105,別紙２①!$U$18:$U$105,別紙１④!Q62),0)</f>
        <v>0</v>
      </c>
      <c r="P62" s="319" t="s">
        <v>1250</v>
      </c>
      <c r="Q62" s="318" t="str">
        <f>別紙２①!$S$14&amp;$O$54&amp;P62</f>
        <v>草地交付対象外（田草地混在地以外）</v>
      </c>
      <c r="R62" s="302">
        <f>VLOOKUP(Q62,プルダウンリスト!$D$15:$E$70,2,FALSE)</f>
        <v>0</v>
      </c>
      <c r="S62" s="300">
        <f t="shared" si="1"/>
        <v>0</v>
      </c>
      <c r="T62" s="305"/>
      <c r="U62" s="321"/>
      <c r="V62" s="321"/>
      <c r="W62" s="306"/>
      <c r="X62" s="307"/>
    </row>
    <row r="63" spans="1:25" s="85" customFormat="1" ht="18" customHeight="1" x14ac:dyDescent="0.2">
      <c r="A63" s="1202" t="s">
        <v>90</v>
      </c>
      <c r="B63" s="1203"/>
      <c r="C63" s="1204">
        <f>E63+J63+O63+T63</f>
        <v>0</v>
      </c>
      <c r="D63" s="1205"/>
      <c r="E63" s="308">
        <f>SUM(E56:E62)</f>
        <v>0</v>
      </c>
      <c r="F63" s="320"/>
      <c r="G63" s="320"/>
      <c r="H63" s="309"/>
      <c r="I63" s="310">
        <f>SUM(I56:I62)</f>
        <v>0</v>
      </c>
      <c r="J63" s="308">
        <f>SUM(J56:J62)</f>
        <v>0</v>
      </c>
      <c r="K63" s="320"/>
      <c r="L63" s="320"/>
      <c r="M63" s="309"/>
      <c r="N63" s="310">
        <f>SUM(N56:N62)</f>
        <v>0</v>
      </c>
      <c r="O63" s="308">
        <f>SUM(O56:O62)</f>
        <v>0</v>
      </c>
      <c r="P63" s="320"/>
      <c r="Q63" s="320"/>
      <c r="R63" s="309"/>
      <c r="S63" s="310">
        <f>SUM(S56:S62)</f>
        <v>0</v>
      </c>
      <c r="T63" s="308">
        <f>SUM(T56:T62)</f>
        <v>0</v>
      </c>
      <c r="U63" s="320"/>
      <c r="V63" s="322"/>
      <c r="W63" s="309"/>
      <c r="X63" s="311">
        <f>SUM(X56:X62)</f>
        <v>0</v>
      </c>
      <c r="Y63" s="84"/>
    </row>
    <row r="64" spans="1:25" s="54" customFormat="1" ht="18" customHeight="1" x14ac:dyDescent="0.2">
      <c r="A64" s="107"/>
      <c r="B64" s="55"/>
      <c r="C64" s="55"/>
      <c r="D64" s="55"/>
      <c r="E64" s="55"/>
      <c r="F64" s="55"/>
      <c r="G64" s="55"/>
      <c r="H64" s="55"/>
      <c r="I64" s="55"/>
      <c r="J64" s="55"/>
      <c r="K64" s="55"/>
      <c r="L64" s="55"/>
      <c r="M64" s="55"/>
      <c r="N64" s="55"/>
      <c r="O64" s="55"/>
      <c r="P64" s="55"/>
      <c r="Q64" s="55"/>
      <c r="R64" s="55"/>
      <c r="S64" s="55"/>
      <c r="T64" s="55"/>
      <c r="U64" s="55"/>
      <c r="V64" s="55"/>
      <c r="W64" s="55"/>
      <c r="X64" s="118"/>
    </row>
    <row r="65" spans="1:25" s="54" customFormat="1" ht="18" customHeight="1" x14ac:dyDescent="0.2">
      <c r="A65" s="107" t="s">
        <v>91</v>
      </c>
      <c r="B65" s="55"/>
      <c r="C65" s="55"/>
      <c r="D65" s="55"/>
      <c r="E65" s="55"/>
      <c r="F65" s="55"/>
      <c r="G65" s="55"/>
      <c r="H65" s="55"/>
      <c r="I65" s="55"/>
      <c r="J65" s="55"/>
      <c r="K65" s="55"/>
      <c r="L65" s="55"/>
      <c r="M65" s="55"/>
      <c r="N65" s="55"/>
      <c r="O65" s="55"/>
      <c r="P65" s="55"/>
      <c r="Q65" s="55"/>
      <c r="R65" s="55"/>
      <c r="S65" s="55"/>
      <c r="T65" s="55"/>
      <c r="U65" s="55"/>
      <c r="V65" s="55"/>
      <c r="W65" s="55"/>
      <c r="X65" s="55"/>
    </row>
    <row r="66" spans="1:25" s="54" customFormat="1" ht="7.15" customHeight="1" x14ac:dyDescent="0.2">
      <c r="A66" s="107"/>
      <c r="B66" s="55"/>
      <c r="C66" s="55"/>
      <c r="D66" s="55"/>
      <c r="E66" s="55"/>
      <c r="F66" s="55"/>
      <c r="G66" s="55"/>
      <c r="H66" s="55"/>
      <c r="I66" s="55"/>
      <c r="J66" s="55"/>
      <c r="K66" s="55"/>
      <c r="L66" s="55"/>
      <c r="M66" s="55"/>
      <c r="N66" s="55"/>
      <c r="O66" s="55"/>
      <c r="P66" s="55"/>
      <c r="Q66" s="55"/>
      <c r="R66" s="55"/>
      <c r="S66" s="55"/>
      <c r="T66" s="55"/>
      <c r="U66" s="55"/>
      <c r="V66" s="55"/>
      <c r="W66" s="55"/>
      <c r="X66" s="55"/>
    </row>
    <row r="67" spans="1:25" s="54" customFormat="1" ht="18" customHeight="1" x14ac:dyDescent="0.2">
      <c r="A67" s="107" t="s">
        <v>92</v>
      </c>
      <c r="B67" s="55"/>
      <c r="C67" s="55"/>
      <c r="D67" s="55"/>
      <c r="E67" s="55"/>
      <c r="F67" s="55"/>
      <c r="G67" s="55"/>
      <c r="H67" s="55"/>
      <c r="I67" s="55"/>
      <c r="J67" s="55"/>
      <c r="K67" s="55"/>
      <c r="L67" s="55"/>
      <c r="M67" s="55"/>
      <c r="N67" s="55"/>
      <c r="O67" s="55"/>
      <c r="P67" s="55"/>
      <c r="Q67" s="55"/>
      <c r="R67" s="55"/>
      <c r="S67" s="55"/>
      <c r="T67" s="55"/>
      <c r="U67" s="55"/>
      <c r="V67" s="55"/>
      <c r="W67" s="55"/>
      <c r="X67" s="55"/>
    </row>
    <row r="68" spans="1:25" s="54" customFormat="1" ht="18" customHeight="1" x14ac:dyDescent="0.2">
      <c r="A68" s="55"/>
      <c r="B68" s="964" t="s">
        <v>351</v>
      </c>
      <c r="C68" s="965"/>
      <c r="D68" s="965"/>
      <c r="E68" s="965"/>
      <c r="F68" s="965"/>
      <c r="G68" s="965"/>
      <c r="H68" s="965"/>
      <c r="I68" s="965"/>
      <c r="J68" s="965"/>
      <c r="K68" s="965"/>
      <c r="L68" s="965"/>
      <c r="M68" s="965"/>
      <c r="N68" s="965"/>
      <c r="O68" s="965"/>
      <c r="P68" s="965"/>
      <c r="Q68" s="965"/>
      <c r="R68" s="965"/>
      <c r="S68" s="965"/>
      <c r="T68" s="965"/>
      <c r="U68" s="965"/>
      <c r="V68" s="965"/>
      <c r="W68" s="966"/>
      <c r="X68" s="55"/>
      <c r="Y68" s="55"/>
    </row>
    <row r="69" spans="1:25" s="54" customFormat="1" ht="18" customHeight="1" x14ac:dyDescent="0.2">
      <c r="A69" s="55"/>
      <c r="B69" s="964" t="s">
        <v>93</v>
      </c>
      <c r="C69" s="980"/>
      <c r="D69" s="980"/>
      <c r="E69" s="980"/>
      <c r="F69" s="980"/>
      <c r="G69" s="980"/>
      <c r="H69" s="980"/>
      <c r="I69" s="980"/>
      <c r="J69" s="980"/>
      <c r="K69" s="976"/>
      <c r="L69" s="119"/>
      <c r="M69" s="981" t="s">
        <v>392</v>
      </c>
      <c r="N69" s="982"/>
      <c r="O69" s="983"/>
      <c r="P69" s="1114" t="s">
        <v>393</v>
      </c>
      <c r="Q69" s="1175"/>
      <c r="R69" s="1175"/>
      <c r="S69" s="1176"/>
      <c r="T69" s="1114" t="s">
        <v>394</v>
      </c>
      <c r="U69" s="1175"/>
      <c r="V69" s="1175"/>
      <c r="W69" s="1176"/>
      <c r="X69" s="55"/>
      <c r="Y69" s="55"/>
    </row>
    <row r="70" spans="1:25" s="54" customFormat="1" ht="45" customHeight="1" x14ac:dyDescent="0.2">
      <c r="A70" s="55"/>
      <c r="B70" s="1031" t="s">
        <v>94</v>
      </c>
      <c r="C70" s="1032"/>
      <c r="D70" s="1032"/>
      <c r="E70" s="975" t="s">
        <v>95</v>
      </c>
      <c r="F70" s="976"/>
      <c r="G70" s="120"/>
      <c r="H70" s="977" t="s">
        <v>98</v>
      </c>
      <c r="I70" s="978"/>
      <c r="J70" s="977" t="s">
        <v>99</v>
      </c>
      <c r="K70" s="979"/>
      <c r="L70" s="119"/>
      <c r="M70" s="984"/>
      <c r="N70" s="984"/>
      <c r="O70" s="985"/>
      <c r="P70" s="1177"/>
      <c r="Q70" s="1178"/>
      <c r="R70" s="1178"/>
      <c r="S70" s="1179"/>
      <c r="T70" s="1177"/>
      <c r="U70" s="1178"/>
      <c r="V70" s="1178"/>
      <c r="W70" s="1179"/>
      <c r="X70" s="55"/>
      <c r="Y70" s="55"/>
    </row>
    <row r="71" spans="1:25" s="54" customFormat="1" ht="18" customHeight="1" x14ac:dyDescent="0.2">
      <c r="A71" s="55"/>
      <c r="B71" s="1195">
        <f>ROUNDDOWN(SUMIFS(別紙２①!$F$18:$F$105,別紙２①!$E$18:$E$105,"田",別紙２①!$H$18:$H$105,"",別紙２①!$K$18:$K$105,"〇"),0)</f>
        <v>0</v>
      </c>
      <c r="C71" s="1195"/>
      <c r="D71" s="1195"/>
      <c r="E71" s="986">
        <f>ROUNDDOWN(SUMIFS(別紙２①!$F$18:$F$105,別紙２①!$E$18:$E$105,"畑",別紙２①!$H$18:$H$105,"",別紙２①!$K$18:$K$105,"〇"),0)</f>
        <v>0</v>
      </c>
      <c r="F71" s="987"/>
      <c r="G71" s="312"/>
      <c r="H71" s="988"/>
      <c r="I71" s="989"/>
      <c r="J71" s="990"/>
      <c r="K71" s="989"/>
      <c r="L71" s="313"/>
      <c r="M71" s="1172">
        <v>10000</v>
      </c>
      <c r="N71" s="1173"/>
      <c r="O71" s="1174"/>
      <c r="P71" s="986">
        <f>ROUNDDOWN((B71+E71)*M71/1000,0)</f>
        <v>0</v>
      </c>
      <c r="Q71" s="1164"/>
      <c r="R71" s="1164"/>
      <c r="S71" s="987"/>
      <c r="T71" s="1165">
        <f>SUM(P71:S72)</f>
        <v>0</v>
      </c>
      <c r="U71" s="1166"/>
      <c r="V71" s="1166"/>
      <c r="W71" s="1167"/>
      <c r="X71" s="55"/>
      <c r="Y71" s="55"/>
    </row>
    <row r="72" spans="1:25" s="54" customFormat="1" ht="18" customHeight="1" x14ac:dyDescent="0.2">
      <c r="A72" s="55"/>
      <c r="B72" s="1157"/>
      <c r="C72" s="1157"/>
      <c r="D72" s="1157"/>
      <c r="E72" s="988"/>
      <c r="F72" s="989"/>
      <c r="G72" s="312"/>
      <c r="H72" s="1158">
        <f>ROUNDDOWN(SUMIFS(別紙２①!$F$18:$F$105,別紙２①!$E$18:$E$105,"田",別紙２①!$H$18:$H$105,"〇",別紙２①!$K$18:$K$105,"〇"),0)</f>
        <v>0</v>
      </c>
      <c r="I72" s="1159"/>
      <c r="J72" s="1152">
        <f>ROUNDDOWN(SUMIFS(別紙２①!$F$18:$F$105,別紙２①!$E$18:$E$105,"畑",別紙２①!$H$18:$H$105,"〇",別紙２①!$K$18:$K$105,"〇"),0)</f>
        <v>0</v>
      </c>
      <c r="K72" s="1159"/>
      <c r="L72" s="314"/>
      <c r="M72" s="1160">
        <v>14000</v>
      </c>
      <c r="N72" s="1161"/>
      <c r="O72" s="1162"/>
      <c r="P72" s="1158">
        <f>ROUNDDOWN((H72+J72)*M72/1000,0)</f>
        <v>0</v>
      </c>
      <c r="Q72" s="1163"/>
      <c r="R72" s="1163"/>
      <c r="S72" s="1159"/>
      <c r="T72" s="1168"/>
      <c r="U72" s="1169"/>
      <c r="V72" s="1169"/>
      <c r="W72" s="1170"/>
      <c r="X72" s="55"/>
      <c r="Y72" s="55"/>
    </row>
    <row r="73" spans="1:25" s="54" customFormat="1" ht="16.149999999999999" customHeight="1" x14ac:dyDescent="0.2">
      <c r="A73" s="107"/>
      <c r="B73" s="993" t="s">
        <v>389</v>
      </c>
      <c r="C73" s="993"/>
      <c r="D73" s="993"/>
      <c r="E73" s="993"/>
      <c r="F73" s="993"/>
      <c r="G73" s="993"/>
      <c r="H73" s="993"/>
      <c r="I73" s="993"/>
      <c r="J73" s="993"/>
      <c r="K73" s="993"/>
      <c r="L73" s="993"/>
      <c r="M73" s="993"/>
      <c r="N73" s="993"/>
      <c r="O73" s="993"/>
      <c r="P73" s="993"/>
      <c r="Q73" s="993"/>
      <c r="R73" s="993"/>
      <c r="S73" s="993"/>
      <c r="T73" s="993"/>
      <c r="U73" s="993"/>
      <c r="V73" s="993"/>
      <c r="W73" s="993"/>
      <c r="X73" s="993"/>
    </row>
    <row r="74" spans="1:25" s="54" customFormat="1" ht="16.149999999999999" customHeight="1" x14ac:dyDescent="0.2">
      <c r="A74" s="107"/>
      <c r="B74" s="993" t="s">
        <v>390</v>
      </c>
      <c r="C74" s="993"/>
      <c r="D74" s="993"/>
      <c r="E74" s="993"/>
      <c r="F74" s="993"/>
      <c r="G74" s="993"/>
      <c r="H74" s="993"/>
      <c r="I74" s="993"/>
      <c r="J74" s="993"/>
      <c r="K74" s="993"/>
      <c r="L74" s="993"/>
      <c r="M74" s="993"/>
      <c r="N74" s="993"/>
      <c r="O74" s="993"/>
      <c r="P74" s="993"/>
      <c r="Q74" s="993"/>
      <c r="R74" s="993"/>
      <c r="S74" s="993"/>
      <c r="T74" s="993"/>
      <c r="U74" s="993"/>
      <c r="V74" s="993"/>
      <c r="W74" s="993"/>
      <c r="X74" s="993"/>
    </row>
    <row r="75" spans="1:25" s="54" customFormat="1" ht="12" customHeight="1" x14ac:dyDescent="0.2">
      <c r="A75" s="107"/>
      <c r="B75" s="55"/>
      <c r="C75" s="55"/>
      <c r="D75" s="55"/>
      <c r="E75" s="55"/>
      <c r="F75" s="55"/>
      <c r="G75" s="55"/>
      <c r="H75" s="55"/>
      <c r="I75" s="55"/>
      <c r="J75" s="55"/>
      <c r="K75" s="55"/>
      <c r="L75" s="55"/>
      <c r="M75" s="55"/>
      <c r="N75" s="55"/>
      <c r="O75" s="55"/>
      <c r="P75" s="55"/>
      <c r="Q75" s="55"/>
      <c r="R75" s="55"/>
      <c r="S75" s="55"/>
      <c r="T75" s="55"/>
      <c r="U75" s="55"/>
      <c r="V75" s="55"/>
      <c r="W75" s="55"/>
      <c r="X75" s="55"/>
    </row>
    <row r="76" spans="1:25" s="54" customFormat="1" ht="18" customHeight="1" x14ac:dyDescent="0.2">
      <c r="A76" s="107" t="s">
        <v>96</v>
      </c>
      <c r="B76" s="55"/>
      <c r="C76" s="55"/>
      <c r="D76" s="55"/>
      <c r="E76" s="55"/>
      <c r="F76" s="55"/>
      <c r="G76" s="55"/>
      <c r="H76" s="55"/>
      <c r="I76" s="55"/>
      <c r="J76" s="55"/>
      <c r="K76" s="55"/>
      <c r="L76" s="55"/>
      <c r="M76" s="55"/>
      <c r="N76" s="55"/>
      <c r="O76" s="55"/>
      <c r="P76" s="55"/>
      <c r="Q76" s="55"/>
      <c r="R76" s="55"/>
      <c r="S76" s="55"/>
      <c r="T76" s="55"/>
      <c r="U76" s="55"/>
      <c r="V76" s="55"/>
      <c r="W76" s="55"/>
      <c r="X76" s="55"/>
    </row>
    <row r="77" spans="1:25" s="54" customFormat="1" ht="18" customHeight="1" x14ac:dyDescent="0.2">
      <c r="A77" s="55"/>
      <c r="B77" s="964" t="s">
        <v>97</v>
      </c>
      <c r="C77" s="965"/>
      <c r="D77" s="965"/>
      <c r="E77" s="965"/>
      <c r="F77" s="965"/>
      <c r="G77" s="965"/>
      <c r="H77" s="965"/>
      <c r="I77" s="965"/>
      <c r="J77" s="965"/>
      <c r="K77" s="965"/>
      <c r="L77" s="965"/>
      <c r="M77" s="965"/>
      <c r="N77" s="965"/>
      <c r="O77" s="965"/>
      <c r="P77" s="965"/>
      <c r="Q77" s="965"/>
      <c r="R77" s="965"/>
      <c r="S77" s="965"/>
      <c r="T77" s="965"/>
      <c r="U77" s="965"/>
      <c r="V77" s="965"/>
      <c r="W77" s="966"/>
      <c r="X77" s="55"/>
      <c r="Y77" s="55"/>
    </row>
    <row r="78" spans="1:25" s="54" customFormat="1" ht="18" customHeight="1" x14ac:dyDescent="0.2">
      <c r="A78" s="55"/>
      <c r="B78" s="1032" t="s">
        <v>93</v>
      </c>
      <c r="C78" s="1032"/>
      <c r="D78" s="1032"/>
      <c r="E78" s="1032"/>
      <c r="F78" s="1032"/>
      <c r="G78" s="1032"/>
      <c r="H78" s="1032"/>
      <c r="I78" s="1114" t="s">
        <v>392</v>
      </c>
      <c r="J78" s="1117"/>
      <c r="K78" s="1117"/>
      <c r="L78" s="1117"/>
      <c r="M78" s="1118"/>
      <c r="N78" s="1183" t="s">
        <v>393</v>
      </c>
      <c r="O78" s="1072"/>
      <c r="P78" s="1072"/>
      <c r="Q78" s="1072"/>
      <c r="R78" s="1072"/>
      <c r="S78" s="1114" t="s">
        <v>394</v>
      </c>
      <c r="T78" s="1117"/>
      <c r="U78" s="1117"/>
      <c r="V78" s="1117"/>
      <c r="W78" s="1118"/>
      <c r="X78" s="55"/>
      <c r="Y78" s="55"/>
    </row>
    <row r="79" spans="1:25" s="54" customFormat="1" ht="36" customHeight="1" x14ac:dyDescent="0.2">
      <c r="A79" s="55"/>
      <c r="B79" s="1184" t="s">
        <v>98</v>
      </c>
      <c r="C79" s="965"/>
      <c r="D79" s="966"/>
      <c r="E79" s="975" t="s">
        <v>99</v>
      </c>
      <c r="F79" s="1104"/>
      <c r="G79" s="1104"/>
      <c r="H79" s="1105"/>
      <c r="I79" s="1180"/>
      <c r="J79" s="1181"/>
      <c r="K79" s="1181"/>
      <c r="L79" s="1181"/>
      <c r="M79" s="1182"/>
      <c r="N79" s="994"/>
      <c r="O79" s="994"/>
      <c r="P79" s="994"/>
      <c r="Q79" s="994"/>
      <c r="R79" s="994"/>
      <c r="S79" s="1124"/>
      <c r="T79" s="1125"/>
      <c r="U79" s="1125"/>
      <c r="V79" s="1125"/>
      <c r="W79" s="1126"/>
      <c r="X79" s="55"/>
      <c r="Y79" s="55"/>
    </row>
    <row r="80" spans="1:25" s="54" customFormat="1" ht="18" customHeight="1" x14ac:dyDescent="0.2">
      <c r="A80" s="55"/>
      <c r="B80" s="970">
        <f>ROUNDDOWN(SUMIFS(別紙２①!$F$18:$F$105,別紙２①!$E$18:$E$105,"田",別紙２①!$L$18:$L$105,"〇"),0)</f>
        <v>0</v>
      </c>
      <c r="C80" s="970"/>
      <c r="D80" s="970"/>
      <c r="E80" s="970">
        <f>ROUNDDOWN(SUMIFS(別紙２①!$F$18:$F$105,別紙２①!$E$18:$E$105,"畑",別紙２①!$L$18:$L$105,"〇"),0)</f>
        <v>0</v>
      </c>
      <c r="F80" s="970"/>
      <c r="G80" s="970"/>
      <c r="H80" s="970"/>
      <c r="I80" s="1149">
        <v>6000</v>
      </c>
      <c r="J80" s="1150"/>
      <c r="K80" s="1150"/>
      <c r="L80" s="1150"/>
      <c r="M80" s="1150"/>
      <c r="N80" s="1151">
        <f>ROUNDDOWN((B80+E80)*I80/1000,0)</f>
        <v>0</v>
      </c>
      <c r="O80" s="1151"/>
      <c r="P80" s="1151"/>
      <c r="Q80" s="1151"/>
      <c r="R80" s="1151"/>
      <c r="S80" s="1152">
        <f>N80</f>
        <v>0</v>
      </c>
      <c r="T80" s="1153"/>
      <c r="U80" s="1153"/>
      <c r="V80" s="1153"/>
      <c r="W80" s="1154"/>
      <c r="X80" s="55"/>
      <c r="Y80" s="55"/>
    </row>
    <row r="81" spans="1:24" s="54" customFormat="1" ht="16.149999999999999" customHeight="1" x14ac:dyDescent="0.2">
      <c r="A81" s="107"/>
      <c r="B81" s="993" t="s">
        <v>389</v>
      </c>
      <c r="C81" s="993"/>
      <c r="D81" s="993"/>
      <c r="E81" s="993"/>
      <c r="F81" s="993"/>
      <c r="G81" s="993"/>
      <c r="H81" s="993"/>
      <c r="I81" s="993"/>
      <c r="J81" s="993"/>
      <c r="K81" s="993"/>
      <c r="L81" s="993"/>
      <c r="M81" s="993"/>
      <c r="N81" s="993"/>
      <c r="O81" s="993"/>
      <c r="P81" s="993"/>
      <c r="Q81" s="993"/>
      <c r="R81" s="993"/>
      <c r="S81" s="993"/>
      <c r="T81" s="993"/>
      <c r="U81" s="993"/>
      <c r="V81" s="993"/>
      <c r="W81" s="993"/>
      <c r="X81" s="993"/>
    </row>
    <row r="82" spans="1:24" s="54" customFormat="1" ht="16.149999999999999" customHeight="1" x14ac:dyDescent="0.2">
      <c r="A82" s="107"/>
      <c r="B82" s="993" t="s">
        <v>390</v>
      </c>
      <c r="C82" s="993"/>
      <c r="D82" s="993"/>
      <c r="E82" s="993"/>
      <c r="F82" s="993"/>
      <c r="G82" s="993"/>
      <c r="H82" s="993"/>
      <c r="I82" s="993"/>
      <c r="J82" s="993"/>
      <c r="K82" s="993"/>
      <c r="L82" s="993"/>
      <c r="M82" s="993"/>
      <c r="N82" s="993"/>
      <c r="O82" s="993"/>
      <c r="P82" s="993"/>
      <c r="Q82" s="993"/>
      <c r="R82" s="993"/>
      <c r="S82" s="993"/>
      <c r="T82" s="993"/>
      <c r="U82" s="993"/>
      <c r="V82" s="993"/>
      <c r="W82" s="993"/>
      <c r="X82" s="993"/>
    </row>
    <row r="83" spans="1:24" s="54" customFormat="1" ht="18" customHeight="1" x14ac:dyDescent="0.2">
      <c r="A83" s="107"/>
      <c r="B83" s="55"/>
      <c r="C83" s="55"/>
      <c r="D83" s="55"/>
      <c r="E83" s="55"/>
      <c r="F83" s="55"/>
      <c r="G83" s="55"/>
      <c r="H83" s="55"/>
      <c r="I83" s="55"/>
      <c r="J83" s="55"/>
      <c r="K83" s="55"/>
      <c r="L83" s="55"/>
      <c r="M83" s="55"/>
      <c r="N83" s="55"/>
      <c r="O83" s="55"/>
      <c r="P83" s="55"/>
      <c r="Q83" s="55"/>
      <c r="R83" s="55"/>
      <c r="S83" s="55"/>
      <c r="T83" s="55"/>
      <c r="U83" s="55"/>
      <c r="V83" s="55"/>
      <c r="W83" s="55"/>
      <c r="X83" s="55"/>
    </row>
    <row r="84" spans="1:24" s="54" customFormat="1" ht="18" customHeight="1" x14ac:dyDescent="0.2">
      <c r="A84" s="107" t="s">
        <v>391</v>
      </c>
      <c r="B84" s="55"/>
      <c r="C84" s="55"/>
      <c r="D84" s="55"/>
      <c r="E84" s="55"/>
      <c r="F84" s="55"/>
      <c r="G84" s="55"/>
      <c r="H84" s="55"/>
      <c r="I84" s="55"/>
      <c r="J84" s="55"/>
      <c r="K84" s="55"/>
      <c r="L84" s="55"/>
      <c r="M84" s="55"/>
      <c r="N84" s="55"/>
      <c r="O84" s="55"/>
      <c r="P84" s="55"/>
      <c r="Q84" s="55"/>
      <c r="R84" s="55"/>
      <c r="S84" s="55"/>
      <c r="T84" s="55"/>
      <c r="U84" s="55"/>
      <c r="V84" s="55"/>
      <c r="W84" s="55"/>
      <c r="X84" s="55"/>
    </row>
    <row r="85" spans="1:24" s="54" customFormat="1" ht="18" customHeight="1" x14ac:dyDescent="0.2">
      <c r="A85" s="55"/>
      <c r="B85" s="964" t="s">
        <v>396</v>
      </c>
      <c r="C85" s="965"/>
      <c r="D85" s="965"/>
      <c r="E85" s="965"/>
      <c r="F85" s="965"/>
      <c r="G85" s="965"/>
      <c r="H85" s="965"/>
      <c r="I85" s="965"/>
      <c r="J85" s="965"/>
      <c r="K85" s="965"/>
      <c r="L85" s="965"/>
      <c r="M85" s="965"/>
      <c r="N85" s="965"/>
      <c r="O85" s="965"/>
      <c r="P85" s="965"/>
      <c r="Q85" s="965"/>
      <c r="R85" s="965"/>
      <c r="S85" s="965"/>
      <c r="T85" s="965"/>
      <c r="U85" s="240"/>
      <c r="V85" s="241"/>
      <c r="W85" s="241"/>
      <c r="X85" s="55"/>
    </row>
    <row r="86" spans="1:24" s="54" customFormat="1" ht="18" customHeight="1" x14ac:dyDescent="0.2">
      <c r="A86" s="55"/>
      <c r="B86" s="1120" t="s">
        <v>93</v>
      </c>
      <c r="C86" s="1121"/>
      <c r="D86" s="1121"/>
      <c r="E86" s="1121"/>
      <c r="F86" s="1121"/>
      <c r="G86" s="1121"/>
      <c r="H86" s="1121"/>
      <c r="I86" s="1121"/>
      <c r="J86" s="1122"/>
      <c r="K86" s="1114" t="s">
        <v>400</v>
      </c>
      <c r="L86" s="1123"/>
      <c r="M86" s="1118"/>
      <c r="N86" s="1114" t="s">
        <v>393</v>
      </c>
      <c r="O86" s="1115"/>
      <c r="P86" s="1114" t="s">
        <v>401</v>
      </c>
      <c r="Q86" s="1123"/>
      <c r="R86" s="1118"/>
      <c r="S86" s="1155" t="s">
        <v>402</v>
      </c>
      <c r="T86" s="1114"/>
      <c r="U86" s="242"/>
      <c r="V86" s="243"/>
      <c r="W86" s="57"/>
      <c r="X86" s="55"/>
    </row>
    <row r="87" spans="1:24" s="54" customFormat="1" ht="36" customHeight="1" x14ac:dyDescent="0.2">
      <c r="A87" s="55"/>
      <c r="B87" s="1112" t="s">
        <v>83</v>
      </c>
      <c r="C87" s="1113"/>
      <c r="D87" s="1114" t="s">
        <v>100</v>
      </c>
      <c r="E87" s="1115"/>
      <c r="F87" s="1116" t="s">
        <v>84</v>
      </c>
      <c r="G87" s="1117"/>
      <c r="H87" s="1118"/>
      <c r="I87" s="1114" t="s">
        <v>85</v>
      </c>
      <c r="J87" s="1115"/>
      <c r="K87" s="1124"/>
      <c r="L87" s="1125"/>
      <c r="M87" s="1126"/>
      <c r="N87" s="1127"/>
      <c r="O87" s="1128"/>
      <c r="P87" s="1124"/>
      <c r="Q87" s="1125"/>
      <c r="R87" s="1126"/>
      <c r="S87" s="1156"/>
      <c r="T87" s="1127"/>
      <c r="U87" s="244"/>
      <c r="V87" s="57"/>
      <c r="W87" s="57"/>
      <c r="X87" s="55"/>
    </row>
    <row r="88" spans="1:24" s="54" customFormat="1" ht="18" customHeight="1" x14ac:dyDescent="0.2">
      <c r="A88" s="55"/>
      <c r="B88" s="1132"/>
      <c r="C88" s="1133"/>
      <c r="D88" s="1132"/>
      <c r="E88" s="1133"/>
      <c r="F88" s="1132"/>
      <c r="G88" s="1134"/>
      <c r="H88" s="1133"/>
      <c r="I88" s="1132"/>
      <c r="J88" s="1133"/>
      <c r="K88" s="1106">
        <v>10000</v>
      </c>
      <c r="L88" s="1107"/>
      <c r="M88" s="1108"/>
      <c r="N88" s="991">
        <f>ROUNDDOWN((B88+D88+F88+I88)*K88/1000,0)</f>
        <v>0</v>
      </c>
      <c r="O88" s="992"/>
      <c r="P88" s="1140">
        <f>N88+N89+N90</f>
        <v>0</v>
      </c>
      <c r="Q88" s="1141"/>
      <c r="R88" s="1142"/>
      <c r="S88" s="995">
        <f>IF(P88&lt;U88,P88,U88)</f>
        <v>0</v>
      </c>
      <c r="T88" s="996"/>
      <c r="U88" s="247">
        <v>1000000</v>
      </c>
      <c r="V88" s="246"/>
      <c r="W88" s="246"/>
      <c r="X88" s="55"/>
    </row>
    <row r="89" spans="1:24" s="54" customFormat="1" ht="18" customHeight="1" x14ac:dyDescent="0.2">
      <c r="A89" s="55"/>
      <c r="B89" s="1132"/>
      <c r="C89" s="1133"/>
      <c r="D89" s="1132"/>
      <c r="E89" s="1133"/>
      <c r="F89" s="1132"/>
      <c r="G89" s="1134"/>
      <c r="H89" s="1133"/>
      <c r="I89" s="1135"/>
      <c r="J89" s="1136"/>
      <c r="K89" s="1137">
        <v>4000</v>
      </c>
      <c r="L89" s="1138"/>
      <c r="M89" s="1139"/>
      <c r="N89" s="991">
        <f>ROUNDDOWN((B89+D89+F89+I89)*K89/1000,0)</f>
        <v>0</v>
      </c>
      <c r="O89" s="992"/>
      <c r="P89" s="1143"/>
      <c r="Q89" s="1144"/>
      <c r="R89" s="1145"/>
      <c r="S89" s="997"/>
      <c r="T89" s="998"/>
      <c r="U89" s="245"/>
      <c r="V89" s="246"/>
      <c r="W89" s="246"/>
      <c r="X89" s="55"/>
    </row>
    <row r="90" spans="1:24" s="54" customFormat="1" ht="18" customHeight="1" x14ac:dyDescent="0.2">
      <c r="A90" s="55"/>
      <c r="B90" s="1132"/>
      <c r="C90" s="1133"/>
      <c r="D90" s="1132"/>
      <c r="E90" s="1133"/>
      <c r="F90" s="1132"/>
      <c r="G90" s="1134"/>
      <c r="H90" s="1133"/>
      <c r="I90" s="1135"/>
      <c r="J90" s="1136"/>
      <c r="K90" s="1137">
        <v>1000</v>
      </c>
      <c r="L90" s="1138"/>
      <c r="M90" s="1139"/>
      <c r="N90" s="991">
        <f>ROUNDDOWN((B90+D90+F90+I90)*K90/1000,0)</f>
        <v>0</v>
      </c>
      <c r="O90" s="992"/>
      <c r="P90" s="1146"/>
      <c r="Q90" s="1147"/>
      <c r="R90" s="1148"/>
      <c r="S90" s="999"/>
      <c r="T90" s="1000"/>
      <c r="U90" s="245"/>
      <c r="V90" s="246"/>
      <c r="W90" s="246"/>
      <c r="X90" s="55"/>
    </row>
    <row r="91" spans="1:24" s="54" customFormat="1" ht="15" customHeight="1" x14ac:dyDescent="0.2">
      <c r="A91" s="107"/>
      <c r="B91" s="993" t="s">
        <v>389</v>
      </c>
      <c r="C91" s="993"/>
      <c r="D91" s="993"/>
      <c r="E91" s="993"/>
      <c r="F91" s="993"/>
      <c r="G91" s="993"/>
      <c r="H91" s="993"/>
      <c r="I91" s="993"/>
      <c r="J91" s="993"/>
      <c r="K91" s="993"/>
      <c r="L91" s="993"/>
      <c r="M91" s="993"/>
      <c r="N91" s="993"/>
      <c r="O91" s="993"/>
      <c r="P91" s="993"/>
      <c r="Q91" s="993"/>
      <c r="R91" s="993"/>
      <c r="S91" s="993"/>
      <c r="T91" s="993"/>
      <c r="U91" s="993"/>
      <c r="V91" s="993"/>
      <c r="W91" s="993"/>
      <c r="X91" s="993"/>
    </row>
    <row r="92" spans="1:24" s="54" customFormat="1" ht="32.25" customHeight="1" x14ac:dyDescent="0.2">
      <c r="A92" s="107"/>
      <c r="B92" s="993" t="s">
        <v>395</v>
      </c>
      <c r="C92" s="993"/>
      <c r="D92" s="993"/>
      <c r="E92" s="993"/>
      <c r="F92" s="993"/>
      <c r="G92" s="993"/>
      <c r="H92" s="993"/>
      <c r="I92" s="993"/>
      <c r="J92" s="993"/>
      <c r="K92" s="993"/>
      <c r="L92" s="993"/>
      <c r="M92" s="993"/>
      <c r="N92" s="993"/>
      <c r="O92" s="993"/>
      <c r="P92" s="993"/>
      <c r="Q92" s="993"/>
      <c r="R92" s="993"/>
      <c r="S92" s="993"/>
      <c r="T92" s="993"/>
      <c r="U92" s="993"/>
      <c r="V92" s="993"/>
      <c r="W92" s="993"/>
      <c r="X92" s="993"/>
    </row>
    <row r="93" spans="1:24" s="54" customFormat="1" ht="15" customHeight="1" x14ac:dyDescent="0.2">
      <c r="A93" s="107"/>
      <c r="B93" s="993"/>
      <c r="C93" s="993"/>
      <c r="D93" s="993"/>
      <c r="E93" s="993"/>
      <c r="F93" s="993"/>
      <c r="G93" s="993"/>
      <c r="H93" s="993"/>
      <c r="I93" s="993"/>
      <c r="J93" s="993"/>
      <c r="K93" s="993"/>
      <c r="L93" s="993"/>
      <c r="M93" s="993"/>
      <c r="N93" s="993"/>
      <c r="O93" s="993"/>
      <c r="P93" s="993"/>
      <c r="Q93" s="993"/>
      <c r="R93" s="993"/>
      <c r="S93" s="993"/>
      <c r="T93" s="993"/>
      <c r="U93" s="993"/>
      <c r="V93" s="993"/>
      <c r="W93" s="993"/>
      <c r="X93" s="993"/>
    </row>
    <row r="94" spans="1:24" s="54" customFormat="1" ht="18" customHeight="1" x14ac:dyDescent="0.2">
      <c r="A94" s="107"/>
      <c r="B94" s="55"/>
      <c r="C94" s="55"/>
      <c r="D94" s="55"/>
      <c r="E94" s="55"/>
      <c r="F94" s="55"/>
      <c r="G94" s="55"/>
      <c r="H94" s="55"/>
      <c r="I94" s="55"/>
      <c r="J94" s="55"/>
      <c r="K94" s="55"/>
      <c r="L94" s="55"/>
      <c r="M94" s="55"/>
      <c r="N94" s="55"/>
      <c r="O94" s="55"/>
      <c r="P94" s="55"/>
      <c r="Q94" s="55"/>
      <c r="R94" s="55"/>
      <c r="S94" s="55"/>
      <c r="T94" s="55"/>
      <c r="U94" s="55"/>
      <c r="V94" s="55"/>
      <c r="W94" s="55"/>
      <c r="X94" s="55"/>
    </row>
    <row r="95" spans="1:24" s="54" customFormat="1" ht="18" customHeight="1" x14ac:dyDescent="0.2">
      <c r="A95" s="107" t="s">
        <v>403</v>
      </c>
      <c r="B95" s="55"/>
      <c r="C95" s="55"/>
      <c r="D95" s="55"/>
      <c r="E95" s="55"/>
      <c r="F95" s="55"/>
      <c r="G95" s="55"/>
      <c r="H95" s="55"/>
      <c r="I95" s="55"/>
      <c r="J95" s="55"/>
      <c r="K95" s="55"/>
      <c r="L95" s="55"/>
      <c r="M95" s="55"/>
      <c r="N95" s="55"/>
      <c r="O95" s="55"/>
      <c r="P95" s="55"/>
      <c r="Q95" s="55"/>
      <c r="R95" s="55"/>
      <c r="S95" s="55"/>
      <c r="T95" s="55"/>
      <c r="U95" s="55"/>
      <c r="V95" s="55"/>
      <c r="W95" s="55"/>
      <c r="X95" s="55"/>
    </row>
    <row r="96" spans="1:24" s="54" customFormat="1" ht="18" customHeight="1" x14ac:dyDescent="0.2">
      <c r="A96" s="107"/>
      <c r="B96" s="994" t="s">
        <v>607</v>
      </c>
      <c r="C96" s="994"/>
      <c r="D96" s="994"/>
      <c r="E96" s="994"/>
      <c r="F96" s="994"/>
      <c r="G96" s="121"/>
      <c r="H96" s="994" t="s">
        <v>404</v>
      </c>
      <c r="I96" s="994"/>
      <c r="J96" s="994"/>
      <c r="K96" s="957" t="s">
        <v>294</v>
      </c>
      <c r="L96" s="957"/>
      <c r="M96" s="957"/>
      <c r="N96" s="957"/>
      <c r="O96" s="957"/>
      <c r="P96" s="957"/>
      <c r="Q96" s="957"/>
      <c r="R96" s="957"/>
      <c r="S96" s="55"/>
      <c r="T96" s="55"/>
      <c r="U96" s="55"/>
      <c r="V96" s="55"/>
      <c r="W96" s="55"/>
      <c r="X96" s="55"/>
    </row>
    <row r="97" spans="1:24" s="54" customFormat="1" ht="18" customHeight="1" x14ac:dyDescent="0.2">
      <c r="A97" s="107"/>
      <c r="B97" s="955"/>
      <c r="C97" s="955"/>
      <c r="D97" s="955"/>
      <c r="E97" s="955"/>
      <c r="F97" s="955"/>
      <c r="G97" s="484"/>
      <c r="H97" s="955"/>
      <c r="I97" s="955"/>
      <c r="J97" s="955"/>
      <c r="K97" s="956"/>
      <c r="L97" s="956"/>
      <c r="M97" s="956"/>
      <c r="N97" s="956"/>
      <c r="O97" s="956"/>
      <c r="P97" s="956"/>
      <c r="Q97" s="956"/>
      <c r="R97" s="956"/>
      <c r="S97" s="55"/>
      <c r="T97" s="55"/>
      <c r="U97" s="55"/>
      <c r="V97" s="55"/>
      <c r="W97" s="55"/>
      <c r="X97" s="55"/>
    </row>
    <row r="98" spans="1:24" s="54" customFormat="1" ht="18" customHeight="1" x14ac:dyDescent="0.2">
      <c r="A98" s="107"/>
      <c r="B98" s="955"/>
      <c r="C98" s="955"/>
      <c r="D98" s="955"/>
      <c r="E98" s="955"/>
      <c r="F98" s="955"/>
      <c r="G98" s="484"/>
      <c r="H98" s="955"/>
      <c r="I98" s="955"/>
      <c r="J98" s="955"/>
      <c r="K98" s="956"/>
      <c r="L98" s="956"/>
      <c r="M98" s="956"/>
      <c r="N98" s="956"/>
      <c r="O98" s="956"/>
      <c r="P98" s="956"/>
      <c r="Q98" s="956"/>
      <c r="R98" s="956"/>
      <c r="S98" s="55"/>
      <c r="T98" s="55"/>
      <c r="U98" s="55"/>
      <c r="V98" s="55"/>
      <c r="W98" s="55"/>
      <c r="X98" s="55"/>
    </row>
    <row r="99" spans="1:24" s="54" customFormat="1" ht="18" customHeight="1" x14ac:dyDescent="0.2">
      <c r="A99" s="107"/>
      <c r="B99" s="955"/>
      <c r="C99" s="955"/>
      <c r="D99" s="955"/>
      <c r="E99" s="955"/>
      <c r="F99" s="955"/>
      <c r="G99" s="484"/>
      <c r="H99" s="955"/>
      <c r="I99" s="955"/>
      <c r="J99" s="955"/>
      <c r="K99" s="956"/>
      <c r="L99" s="956"/>
      <c r="M99" s="956"/>
      <c r="N99" s="956"/>
      <c r="O99" s="956"/>
      <c r="P99" s="956"/>
      <c r="Q99" s="956"/>
      <c r="R99" s="956"/>
      <c r="S99" s="55"/>
      <c r="T99" s="55"/>
      <c r="U99" s="55"/>
      <c r="V99" s="55"/>
      <c r="W99" s="55"/>
      <c r="X99" s="55"/>
    </row>
    <row r="100" spans="1:24" s="54" customFormat="1" ht="18" customHeight="1" x14ac:dyDescent="0.2">
      <c r="A100" s="107"/>
      <c r="B100" s="955"/>
      <c r="C100" s="955"/>
      <c r="D100" s="955"/>
      <c r="E100" s="955"/>
      <c r="F100" s="955"/>
      <c r="G100" s="484"/>
      <c r="H100" s="955"/>
      <c r="I100" s="955"/>
      <c r="J100" s="955"/>
      <c r="K100" s="956"/>
      <c r="L100" s="956"/>
      <c r="M100" s="956"/>
      <c r="N100" s="956"/>
      <c r="O100" s="956"/>
      <c r="P100" s="956"/>
      <c r="Q100" s="956"/>
      <c r="R100" s="956"/>
      <c r="S100" s="55"/>
      <c r="T100" s="55"/>
      <c r="U100" s="55"/>
      <c r="V100" s="55"/>
      <c r="W100" s="55"/>
      <c r="X100" s="55"/>
    </row>
    <row r="101" spans="1:24" s="54" customFormat="1" ht="18" customHeight="1" x14ac:dyDescent="0.2">
      <c r="A101" s="107"/>
      <c r="B101" s="955"/>
      <c r="C101" s="955"/>
      <c r="D101" s="955"/>
      <c r="E101" s="955"/>
      <c r="F101" s="955"/>
      <c r="G101" s="484"/>
      <c r="H101" s="955"/>
      <c r="I101" s="955"/>
      <c r="J101" s="955"/>
      <c r="K101" s="956"/>
      <c r="L101" s="956"/>
      <c r="M101" s="956"/>
      <c r="N101" s="956"/>
      <c r="O101" s="956"/>
      <c r="P101" s="956"/>
      <c r="Q101" s="956"/>
      <c r="R101" s="956"/>
      <c r="S101" s="55"/>
      <c r="T101" s="55"/>
      <c r="U101" s="55"/>
      <c r="V101" s="55"/>
      <c r="W101" s="55"/>
      <c r="X101" s="55"/>
    </row>
    <row r="102" spans="1:24" s="54" customFormat="1" ht="18" customHeight="1" x14ac:dyDescent="0.2">
      <c r="A102" s="107"/>
      <c r="B102" s="1263" t="s">
        <v>603</v>
      </c>
      <c r="C102" s="1264"/>
      <c r="D102" s="1264"/>
      <c r="E102" s="1264"/>
      <c r="F102" s="1264"/>
      <c r="G102" s="1264"/>
      <c r="H102" s="1264"/>
      <c r="I102" s="1264"/>
      <c r="J102" s="1264"/>
      <c r="K102" s="1264"/>
      <c r="L102" s="1264"/>
      <c r="M102" s="1264"/>
      <c r="N102" s="1264"/>
      <c r="O102" s="1264"/>
      <c r="P102" s="1264"/>
      <c r="Q102" s="1264"/>
      <c r="R102" s="1265"/>
      <c r="S102" s="55"/>
      <c r="T102" s="55"/>
      <c r="U102" s="55"/>
      <c r="V102" s="55"/>
      <c r="W102" s="55"/>
      <c r="X102" s="55"/>
    </row>
    <row r="103" spans="1:24" s="54" customFormat="1" ht="24" customHeight="1" x14ac:dyDescent="0.2">
      <c r="A103" s="107"/>
      <c r="B103" s="961">
        <f>COUNTIFS($B$97:$H$101,"&lt;&gt;")</f>
        <v>0</v>
      </c>
      <c r="C103" s="962"/>
      <c r="D103" s="962"/>
      <c r="E103" s="962"/>
      <c r="F103" s="962"/>
      <c r="G103" s="962"/>
      <c r="H103" s="962"/>
      <c r="I103" s="962"/>
      <c r="J103" s="963"/>
      <c r="K103" s="970">
        <f>SUM(K97:R101)</f>
        <v>0</v>
      </c>
      <c r="L103" s="970"/>
      <c r="M103" s="970"/>
      <c r="N103" s="970"/>
      <c r="O103" s="970"/>
      <c r="P103" s="970"/>
      <c r="Q103" s="970"/>
      <c r="R103" s="970"/>
      <c r="S103" s="55"/>
      <c r="T103" s="55"/>
      <c r="U103" s="55"/>
      <c r="V103" s="55"/>
      <c r="W103" s="55"/>
      <c r="X103" s="55"/>
    </row>
    <row r="104" spans="1:24" s="54" customFormat="1" ht="18" customHeight="1" x14ac:dyDescent="0.2">
      <c r="A104" s="107"/>
      <c r="B104" s="122"/>
      <c r="C104" s="55"/>
      <c r="D104" s="55"/>
      <c r="E104" s="55"/>
      <c r="F104" s="55"/>
      <c r="G104" s="55"/>
      <c r="H104" s="55"/>
      <c r="I104" s="55"/>
      <c r="J104" s="55"/>
      <c r="K104" s="55"/>
      <c r="L104" s="55"/>
      <c r="M104" s="55"/>
      <c r="N104" s="55"/>
      <c r="O104" s="55"/>
      <c r="P104" s="55"/>
      <c r="Q104" s="55"/>
      <c r="R104" s="55"/>
      <c r="S104" s="55"/>
      <c r="T104" s="55"/>
      <c r="U104" s="55"/>
      <c r="V104" s="55"/>
      <c r="W104" s="55"/>
      <c r="X104" s="55"/>
    </row>
    <row r="105" spans="1:24" s="54" customFormat="1" ht="18" customHeight="1" x14ac:dyDescent="0.2">
      <c r="A105" s="107"/>
      <c r="B105" s="55"/>
      <c r="C105" s="55"/>
      <c r="D105" s="55"/>
      <c r="E105" s="55"/>
      <c r="F105" s="55"/>
      <c r="G105" s="55"/>
      <c r="H105" s="55"/>
      <c r="I105" s="55"/>
      <c r="J105" s="55"/>
      <c r="K105" s="55"/>
      <c r="L105" s="55"/>
      <c r="M105" s="55"/>
      <c r="N105" s="55"/>
      <c r="O105" s="55"/>
      <c r="P105" s="55"/>
      <c r="Q105" s="55"/>
      <c r="R105" s="55"/>
      <c r="S105" s="55"/>
      <c r="T105" s="55"/>
      <c r="U105" s="55"/>
      <c r="V105" s="55"/>
      <c r="W105" s="55"/>
      <c r="X105" s="55"/>
    </row>
    <row r="106" spans="1:24" s="54" customFormat="1" ht="18" customHeight="1" x14ac:dyDescent="0.2">
      <c r="A106" s="107" t="s">
        <v>405</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row>
    <row r="107" spans="1:24" s="54" customFormat="1" ht="18" customHeight="1" x14ac:dyDescent="0.2">
      <c r="A107" s="55"/>
      <c r="B107" s="964" t="s">
        <v>406</v>
      </c>
      <c r="C107" s="965"/>
      <c r="D107" s="965"/>
      <c r="E107" s="965"/>
      <c r="F107" s="965"/>
      <c r="G107" s="965"/>
      <c r="H107" s="965"/>
      <c r="I107" s="965"/>
      <c r="J107" s="965"/>
      <c r="K107" s="965"/>
      <c r="L107" s="965"/>
      <c r="M107" s="965"/>
      <c r="N107" s="965"/>
      <c r="O107" s="965"/>
      <c r="P107" s="965"/>
      <c r="Q107" s="965"/>
      <c r="R107" s="965"/>
      <c r="S107" s="240"/>
      <c r="T107" s="241"/>
      <c r="U107" s="241"/>
      <c r="V107" s="241"/>
      <c r="W107" s="241"/>
      <c r="X107" s="55"/>
    </row>
    <row r="108" spans="1:24" s="54" customFormat="1" ht="18" customHeight="1" x14ac:dyDescent="0.2">
      <c r="A108" s="55"/>
      <c r="B108" s="1120" t="s">
        <v>93</v>
      </c>
      <c r="C108" s="1121"/>
      <c r="D108" s="1121"/>
      <c r="E108" s="1121"/>
      <c r="F108" s="1121"/>
      <c r="G108" s="1121"/>
      <c r="H108" s="1121"/>
      <c r="I108" s="1121"/>
      <c r="J108" s="1122"/>
      <c r="K108" s="1114" t="s">
        <v>400</v>
      </c>
      <c r="L108" s="1123"/>
      <c r="M108" s="1118"/>
      <c r="N108" s="1114" t="s">
        <v>393</v>
      </c>
      <c r="O108" s="1115"/>
      <c r="P108" s="1114" t="s">
        <v>408</v>
      </c>
      <c r="Q108" s="1123"/>
      <c r="R108" s="1117"/>
      <c r="S108" s="242"/>
      <c r="T108" s="243"/>
      <c r="U108" s="243"/>
      <c r="V108" s="243"/>
      <c r="W108" s="57"/>
      <c r="X108" s="55"/>
    </row>
    <row r="109" spans="1:24" s="54" customFormat="1" ht="36" customHeight="1" x14ac:dyDescent="0.2">
      <c r="A109" s="55"/>
      <c r="B109" s="1112" t="s">
        <v>83</v>
      </c>
      <c r="C109" s="1113"/>
      <c r="D109" s="1114" t="s">
        <v>100</v>
      </c>
      <c r="E109" s="1115"/>
      <c r="F109" s="1116" t="s">
        <v>84</v>
      </c>
      <c r="G109" s="1117"/>
      <c r="H109" s="1118"/>
      <c r="I109" s="1114" t="s">
        <v>85</v>
      </c>
      <c r="J109" s="1115"/>
      <c r="K109" s="1124"/>
      <c r="L109" s="1125"/>
      <c r="M109" s="1126"/>
      <c r="N109" s="1127"/>
      <c r="O109" s="1128"/>
      <c r="P109" s="1124"/>
      <c r="Q109" s="1125"/>
      <c r="R109" s="1125"/>
      <c r="S109" s="242"/>
      <c r="T109" s="243"/>
      <c r="U109" s="57"/>
      <c r="V109" s="57"/>
      <c r="W109" s="57"/>
      <c r="X109" s="55"/>
    </row>
    <row r="110" spans="1:24" s="54" customFormat="1" ht="18" customHeight="1" x14ac:dyDescent="0.2">
      <c r="A110" s="55"/>
      <c r="B110" s="991">
        <f>ROUNDDOWN(SUMIFS(別紙２①!$F$18:$F$105,別紙２①!$E$18:$E$105,"田",別紙２①!$N$18:$N$105,"〇"),0)</f>
        <v>0</v>
      </c>
      <c r="C110" s="992"/>
      <c r="D110" s="991">
        <f>ROUNDDOWN(SUMIFS(別紙２①!$F$18:$F$105,別紙２①!$E$18:$E$105,"畑",別紙２①!$N$18:$N$105,"〇"),0)</f>
        <v>0</v>
      </c>
      <c r="E110" s="992"/>
      <c r="F110" s="991">
        <f>ROUNDDOWN(SUMIFS(別紙２①!$F$18:$F$105,別紙２①!$E$18:$E$105,"草地",別紙２①!$N$18:$N$105,"〇"),0)</f>
        <v>0</v>
      </c>
      <c r="G110" s="1119"/>
      <c r="H110" s="992"/>
      <c r="I110" s="991">
        <f>ROUNDDOWN(SUMIFS(別紙２①!$F$18:$F$105,別紙２①!$E$18:$E$105,"採草放牧地",別紙２①!$N$18:$N$105,"〇"),0)</f>
        <v>0</v>
      </c>
      <c r="J110" s="992"/>
      <c r="K110" s="1129">
        <v>5000</v>
      </c>
      <c r="L110" s="1130"/>
      <c r="M110" s="1131"/>
      <c r="N110" s="991">
        <f>ROUNDDOWN((B110+D110+F110+I110)*K110/1000,0)</f>
        <v>0</v>
      </c>
      <c r="O110" s="992"/>
      <c r="P110" s="1109">
        <f>IF(N110&lt;S110,N110,S110)</f>
        <v>0</v>
      </c>
      <c r="Q110" s="1110"/>
      <c r="R110" s="1110"/>
      <c r="S110" s="249">
        <v>2000000</v>
      </c>
      <c r="T110" s="248"/>
      <c r="U110" s="246"/>
      <c r="V110" s="246"/>
      <c r="W110" s="246"/>
      <c r="X110" s="55"/>
    </row>
    <row r="111" spans="1:24" s="54" customFormat="1" ht="15" customHeight="1" x14ac:dyDescent="0.2">
      <c r="A111" s="107"/>
      <c r="B111" s="993" t="s">
        <v>389</v>
      </c>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row>
    <row r="112" spans="1:24" s="54" customFormat="1" ht="15" customHeight="1" x14ac:dyDescent="0.2">
      <c r="A112" s="107"/>
      <c r="B112" s="993" t="s">
        <v>407</v>
      </c>
      <c r="C112" s="993"/>
      <c r="D112" s="993"/>
      <c r="E112" s="993"/>
      <c r="F112" s="993"/>
      <c r="G112" s="993"/>
      <c r="H112" s="993"/>
      <c r="I112" s="993"/>
      <c r="J112" s="993"/>
      <c r="K112" s="993"/>
      <c r="L112" s="993"/>
      <c r="M112" s="993"/>
      <c r="N112" s="993"/>
      <c r="O112" s="993"/>
      <c r="P112" s="993"/>
      <c r="Q112" s="993"/>
      <c r="R112" s="993"/>
      <c r="S112" s="993"/>
      <c r="T112" s="993"/>
      <c r="U112" s="993"/>
      <c r="V112" s="993"/>
      <c r="W112" s="993"/>
      <c r="X112" s="993"/>
    </row>
    <row r="113" spans="1:24" s="54" customFormat="1" ht="18" customHeight="1" x14ac:dyDescent="0.2">
      <c r="A113" s="107"/>
      <c r="B113" s="123"/>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row>
    <row r="114" spans="1:24" s="54" customFormat="1" ht="18" customHeight="1" x14ac:dyDescent="0.2">
      <c r="A114" s="107"/>
      <c r="B114" s="55"/>
      <c r="C114" s="55"/>
      <c r="D114" s="55"/>
      <c r="E114" s="55"/>
      <c r="F114" s="55"/>
      <c r="G114" s="55"/>
      <c r="H114" s="55"/>
      <c r="I114" s="55"/>
      <c r="J114" s="55"/>
      <c r="K114" s="55"/>
      <c r="L114" s="55"/>
      <c r="M114" s="55"/>
      <c r="N114" s="55"/>
      <c r="O114" s="55"/>
      <c r="P114" s="55"/>
      <c r="Q114" s="55"/>
      <c r="R114" s="55"/>
      <c r="S114" s="55"/>
      <c r="T114" s="55"/>
      <c r="U114" s="55"/>
      <c r="V114" s="55"/>
      <c r="W114" s="55"/>
      <c r="X114" s="55"/>
    </row>
    <row r="115" spans="1:24" s="54" customFormat="1" ht="18" customHeight="1" x14ac:dyDescent="0.2">
      <c r="A115" s="107" t="s">
        <v>409</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row>
    <row r="116" spans="1:24" s="54" customFormat="1" ht="18" customHeight="1" x14ac:dyDescent="0.2">
      <c r="A116" s="55"/>
      <c r="B116" s="964" t="s">
        <v>411</v>
      </c>
      <c r="C116" s="965"/>
      <c r="D116" s="965"/>
      <c r="E116" s="965"/>
      <c r="F116" s="965"/>
      <c r="G116" s="965"/>
      <c r="H116" s="965"/>
      <c r="I116" s="965"/>
      <c r="J116" s="965"/>
      <c r="K116" s="965"/>
      <c r="L116" s="965"/>
      <c r="M116" s="965"/>
      <c r="N116" s="965"/>
      <c r="O116" s="965"/>
      <c r="P116" s="965"/>
      <c r="Q116" s="965"/>
      <c r="R116" s="966"/>
      <c r="S116" s="241"/>
      <c r="T116" s="241"/>
      <c r="U116" s="241"/>
      <c r="V116" s="241"/>
      <c r="W116" s="241"/>
      <c r="X116" s="55"/>
    </row>
    <row r="117" spans="1:24" s="54" customFormat="1" ht="18" customHeight="1" x14ac:dyDescent="0.2">
      <c r="A117" s="55"/>
      <c r="B117" s="1120" t="s">
        <v>93</v>
      </c>
      <c r="C117" s="1121"/>
      <c r="D117" s="1121"/>
      <c r="E117" s="1121"/>
      <c r="F117" s="1121"/>
      <c r="G117" s="1121"/>
      <c r="H117" s="1121"/>
      <c r="I117" s="1121"/>
      <c r="J117" s="1122"/>
      <c r="K117" s="1114" t="s">
        <v>400</v>
      </c>
      <c r="L117" s="1123"/>
      <c r="M117" s="1118"/>
      <c r="N117" s="1114" t="s">
        <v>393</v>
      </c>
      <c r="O117" s="1115"/>
      <c r="P117" s="1114" t="s">
        <v>408</v>
      </c>
      <c r="Q117" s="1123"/>
      <c r="R117" s="1118"/>
      <c r="S117" s="242"/>
      <c r="T117" s="243"/>
      <c r="U117" s="243"/>
      <c r="V117" s="243"/>
      <c r="W117" s="57"/>
      <c r="X117" s="55"/>
    </row>
    <row r="118" spans="1:24" s="54" customFormat="1" ht="36" customHeight="1" x14ac:dyDescent="0.2">
      <c r="A118" s="55"/>
      <c r="B118" s="1112" t="s">
        <v>83</v>
      </c>
      <c r="C118" s="1113"/>
      <c r="D118" s="1114" t="s">
        <v>100</v>
      </c>
      <c r="E118" s="1115"/>
      <c r="F118" s="1116" t="s">
        <v>84</v>
      </c>
      <c r="G118" s="1117"/>
      <c r="H118" s="1118"/>
      <c r="I118" s="1114" t="s">
        <v>85</v>
      </c>
      <c r="J118" s="1115"/>
      <c r="K118" s="1124"/>
      <c r="L118" s="1125"/>
      <c r="M118" s="1126"/>
      <c r="N118" s="1127"/>
      <c r="O118" s="1128"/>
      <c r="P118" s="1124"/>
      <c r="Q118" s="1125"/>
      <c r="R118" s="1126"/>
      <c r="S118" s="242"/>
      <c r="T118" s="243"/>
      <c r="U118" s="57"/>
      <c r="V118" s="57"/>
      <c r="W118" s="57"/>
      <c r="X118" s="55"/>
    </row>
    <row r="119" spans="1:24" s="54" customFormat="1" ht="18" customHeight="1" x14ac:dyDescent="0.2">
      <c r="A119" s="55"/>
      <c r="B119" s="991">
        <f>ROUNDDOWN(SUMIFS(別紙２①!$F$18:$F$105,別紙２①!$E$18:$E$105,"田",別紙２①!$O$18:$O$105,"〇"),0)</f>
        <v>0</v>
      </c>
      <c r="C119" s="992"/>
      <c r="D119" s="991">
        <f>ROUNDDOWN(SUMIFS(別紙２①!$F$18:$F$105,別紙２①!$E$18:$E$105,"畑",別紙２①!$O$18:$O$105,"〇"),0)</f>
        <v>0</v>
      </c>
      <c r="E119" s="992"/>
      <c r="F119" s="991">
        <f>ROUNDDOWN(SUMIFS(別紙２①!$F$18:$F$105,別紙２①!$E$18:$E$105,"草地",別紙２①!$O$18:$O$105,"〇"),0)</f>
        <v>0</v>
      </c>
      <c r="G119" s="1119"/>
      <c r="H119" s="992"/>
      <c r="I119" s="991">
        <f>ROUNDDOWN(SUMIFS(別紙２①!$F$18:$F$105,別紙２①!$E$18:$E$105,"採草放牧地",別紙２①!$O$18:$O$105,"〇"),0)</f>
        <v>0</v>
      </c>
      <c r="J119" s="992"/>
      <c r="K119" s="1106">
        <v>3000</v>
      </c>
      <c r="L119" s="1107"/>
      <c r="M119" s="1108"/>
      <c r="N119" s="991">
        <f>ROUNDDOWN((B119+D119+F119+I119)*K119/1000,0)</f>
        <v>0</v>
      </c>
      <c r="O119" s="992"/>
      <c r="P119" s="1109">
        <f>IF(N119&lt;S119,N119,S119)</f>
        <v>0</v>
      </c>
      <c r="Q119" s="1110"/>
      <c r="R119" s="1111"/>
      <c r="S119" s="249">
        <v>2000000</v>
      </c>
      <c r="T119" s="248"/>
      <c r="U119" s="246"/>
      <c r="V119" s="246"/>
      <c r="W119" s="246"/>
      <c r="X119" s="55"/>
    </row>
    <row r="120" spans="1:24" s="54" customFormat="1" ht="13.9" customHeight="1" x14ac:dyDescent="0.2">
      <c r="A120" s="107"/>
      <c r="B120" s="993" t="s">
        <v>410</v>
      </c>
      <c r="C120" s="993"/>
      <c r="D120" s="993"/>
      <c r="E120" s="993"/>
      <c r="F120" s="993"/>
      <c r="G120" s="993"/>
      <c r="H120" s="993"/>
      <c r="I120" s="993"/>
      <c r="J120" s="993"/>
      <c r="K120" s="993"/>
      <c r="L120" s="993"/>
      <c r="M120" s="993"/>
      <c r="N120" s="993"/>
      <c r="O120" s="993"/>
      <c r="P120" s="993"/>
      <c r="Q120" s="993"/>
      <c r="R120" s="993"/>
      <c r="S120" s="993"/>
      <c r="T120" s="993"/>
      <c r="U120" s="993"/>
      <c r="V120" s="993"/>
      <c r="W120" s="993"/>
      <c r="X120" s="993"/>
    </row>
    <row r="121" spans="1:24" s="54" customFormat="1" ht="13.9" customHeight="1" x14ac:dyDescent="0.2">
      <c r="A121" s="107"/>
      <c r="B121" s="993" t="s">
        <v>407</v>
      </c>
      <c r="C121" s="993"/>
      <c r="D121" s="993"/>
      <c r="E121" s="993"/>
      <c r="F121" s="993"/>
      <c r="G121" s="993"/>
      <c r="H121" s="993"/>
      <c r="I121" s="993"/>
      <c r="J121" s="993"/>
      <c r="K121" s="993"/>
      <c r="L121" s="993"/>
      <c r="M121" s="993"/>
      <c r="N121" s="993"/>
      <c r="O121" s="993"/>
      <c r="P121" s="993"/>
      <c r="Q121" s="993"/>
      <c r="R121" s="993"/>
      <c r="S121" s="993"/>
      <c r="T121" s="993"/>
      <c r="U121" s="993"/>
      <c r="V121" s="993"/>
      <c r="W121" s="993"/>
      <c r="X121" s="993"/>
    </row>
    <row r="122" spans="1:24" s="54" customFormat="1" ht="13.9" customHeight="1" x14ac:dyDescent="0.2">
      <c r="A122" s="107"/>
      <c r="B122" s="993"/>
      <c r="C122" s="993"/>
      <c r="D122" s="993"/>
      <c r="E122" s="993"/>
      <c r="F122" s="993"/>
      <c r="G122" s="993"/>
      <c r="H122" s="993"/>
      <c r="I122" s="993"/>
      <c r="J122" s="993"/>
      <c r="K122" s="993"/>
      <c r="L122" s="993"/>
      <c r="M122" s="993"/>
      <c r="N122" s="993"/>
      <c r="O122" s="993"/>
      <c r="P122" s="993"/>
      <c r="Q122" s="993"/>
      <c r="R122" s="993"/>
      <c r="S122" s="993"/>
      <c r="T122" s="993"/>
      <c r="U122" s="993"/>
      <c r="V122" s="993"/>
      <c r="W122" s="993"/>
      <c r="X122" s="993"/>
    </row>
    <row r="123" spans="1:24" s="54" customFormat="1" ht="18" customHeight="1" x14ac:dyDescent="0.2">
      <c r="A123" s="107"/>
      <c r="B123" s="55"/>
      <c r="C123" s="55"/>
      <c r="D123" s="55"/>
      <c r="E123" s="55"/>
      <c r="F123" s="55"/>
      <c r="G123" s="55"/>
      <c r="H123" s="55"/>
      <c r="I123" s="55"/>
      <c r="J123" s="55"/>
      <c r="K123" s="55"/>
      <c r="L123" s="55"/>
      <c r="M123" s="55"/>
      <c r="N123" s="55"/>
      <c r="O123" s="55"/>
      <c r="P123" s="55"/>
      <c r="Q123" s="55"/>
      <c r="R123" s="55"/>
      <c r="S123" s="55"/>
      <c r="T123" s="55"/>
      <c r="U123" s="55"/>
      <c r="V123" s="55"/>
      <c r="W123" s="55"/>
      <c r="X123" s="55"/>
    </row>
    <row r="124" spans="1:24" s="54" customFormat="1" ht="18" customHeight="1" x14ac:dyDescent="0.2">
      <c r="A124" s="107"/>
      <c r="B124" s="55"/>
      <c r="C124" s="55"/>
      <c r="D124" s="55"/>
      <c r="E124" s="55"/>
      <c r="F124" s="55"/>
      <c r="G124" s="55"/>
      <c r="H124" s="55"/>
      <c r="I124" s="55"/>
      <c r="J124" s="55"/>
      <c r="K124" s="55"/>
      <c r="L124" s="55"/>
      <c r="M124" s="55"/>
      <c r="N124" s="55"/>
      <c r="O124" s="55"/>
      <c r="P124" s="55"/>
      <c r="Q124" s="55"/>
      <c r="R124" s="55"/>
      <c r="S124" s="55"/>
      <c r="T124" s="55"/>
      <c r="U124" s="55"/>
      <c r="V124" s="55"/>
      <c r="W124" s="55"/>
      <c r="X124" s="55"/>
    </row>
    <row r="125" spans="1:24" s="54" customFormat="1" ht="18" customHeight="1" x14ac:dyDescent="0.2">
      <c r="A125" s="107" t="s">
        <v>318</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row>
    <row r="126" spans="1:24" s="54" customFormat="1" ht="18" customHeight="1" x14ac:dyDescent="0.2">
      <c r="A126" s="107" t="s">
        <v>101</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row>
    <row r="127" spans="1:24" s="54" customFormat="1" ht="18" customHeight="1" x14ac:dyDescent="0.2">
      <c r="A127" s="107"/>
      <c r="B127" s="55" t="s">
        <v>102</v>
      </c>
      <c r="C127" s="55"/>
      <c r="D127" s="55"/>
      <c r="E127" s="55"/>
      <c r="F127" s="55"/>
      <c r="G127" s="55"/>
      <c r="H127" s="55"/>
      <c r="I127" s="55"/>
      <c r="J127" s="55"/>
      <c r="K127" s="55"/>
      <c r="L127" s="55"/>
      <c r="M127" s="55"/>
      <c r="N127" s="55"/>
      <c r="O127" s="55"/>
      <c r="P127" s="55"/>
      <c r="Q127" s="55"/>
      <c r="R127" s="55"/>
      <c r="S127" s="55"/>
      <c r="T127" s="55"/>
      <c r="U127" s="55"/>
      <c r="V127" s="55"/>
      <c r="W127" s="55"/>
      <c r="X127" s="55"/>
    </row>
    <row r="128" spans="1:24" s="54" customFormat="1" ht="12" customHeight="1" x14ac:dyDescent="0.2">
      <c r="A128" s="107"/>
      <c r="B128" s="55"/>
      <c r="C128" s="55"/>
      <c r="D128" s="55"/>
      <c r="E128" s="55"/>
      <c r="F128" s="55"/>
      <c r="G128" s="55"/>
      <c r="H128" s="55"/>
      <c r="I128" s="55"/>
      <c r="J128" s="55"/>
      <c r="K128" s="55"/>
      <c r="L128" s="55"/>
      <c r="M128" s="55"/>
      <c r="N128" s="55"/>
      <c r="O128" s="55"/>
      <c r="P128" s="55"/>
      <c r="Q128" s="55"/>
      <c r="R128" s="55"/>
      <c r="S128" s="55"/>
      <c r="T128" s="55"/>
      <c r="U128" s="55"/>
      <c r="V128" s="55"/>
      <c r="W128" s="55"/>
      <c r="X128" s="55"/>
    </row>
    <row r="129" spans="1:25" s="54" customFormat="1" ht="18" customHeight="1" x14ac:dyDescent="0.2">
      <c r="A129" s="57"/>
      <c r="B129" s="957"/>
      <c r="C129" s="957"/>
      <c r="D129" s="1073" t="s">
        <v>103</v>
      </c>
      <c r="E129" s="1104"/>
      <c r="F129" s="1104"/>
      <c r="G129" s="1104"/>
      <c r="H129" s="1104"/>
      <c r="I129" s="1104"/>
      <c r="J129" s="1104"/>
      <c r="K129" s="1104"/>
      <c r="L129" s="1104"/>
      <c r="M129" s="1104"/>
      <c r="N129" s="1104"/>
      <c r="O129" s="1104"/>
      <c r="P129" s="1104"/>
      <c r="Q129" s="1104"/>
      <c r="R129" s="1104"/>
      <c r="S129" s="1104"/>
      <c r="T129" s="1104"/>
      <c r="U129" s="1104"/>
      <c r="V129" s="1104"/>
      <c r="W129" s="1104"/>
      <c r="X129" s="1105"/>
      <c r="Y129" s="57"/>
    </row>
    <row r="130" spans="1:25" s="54" customFormat="1" ht="36" customHeight="1" x14ac:dyDescent="0.2">
      <c r="A130" s="57"/>
      <c r="B130" s="958"/>
      <c r="C130" s="958"/>
      <c r="D130" s="1098" t="s">
        <v>104</v>
      </c>
      <c r="E130" s="1098"/>
      <c r="F130" s="1098"/>
      <c r="G130" s="1098"/>
      <c r="H130" s="1098"/>
      <c r="I130" s="1098"/>
      <c r="J130" s="1098"/>
      <c r="K130" s="1098"/>
      <c r="L130" s="1098"/>
      <c r="M130" s="1098"/>
      <c r="N130" s="1098"/>
      <c r="O130" s="1098"/>
      <c r="P130" s="1098"/>
      <c r="Q130" s="1098"/>
      <c r="R130" s="1098"/>
      <c r="S130" s="1098"/>
      <c r="T130" s="1098"/>
      <c r="U130" s="1098"/>
      <c r="V130" s="1098"/>
      <c r="W130" s="1098"/>
      <c r="X130" s="1099"/>
      <c r="Y130" s="57"/>
    </row>
    <row r="131" spans="1:25" s="54" customFormat="1" ht="36" customHeight="1" x14ac:dyDescent="0.2">
      <c r="A131" s="57"/>
      <c r="B131" s="958"/>
      <c r="C131" s="958"/>
      <c r="D131" s="1098" t="s">
        <v>105</v>
      </c>
      <c r="E131" s="1098"/>
      <c r="F131" s="1098"/>
      <c r="G131" s="1098"/>
      <c r="H131" s="1098"/>
      <c r="I131" s="1098"/>
      <c r="J131" s="1098"/>
      <c r="K131" s="1098"/>
      <c r="L131" s="1098"/>
      <c r="M131" s="1098"/>
      <c r="N131" s="1098"/>
      <c r="O131" s="1098"/>
      <c r="P131" s="1098"/>
      <c r="Q131" s="1098"/>
      <c r="R131" s="1098"/>
      <c r="S131" s="1098"/>
      <c r="T131" s="1098"/>
      <c r="U131" s="1098"/>
      <c r="V131" s="1098"/>
      <c r="W131" s="1098"/>
      <c r="X131" s="1099"/>
      <c r="Y131" s="57"/>
    </row>
    <row r="132" spans="1:25" s="54" customFormat="1" ht="36" customHeight="1" x14ac:dyDescent="0.2">
      <c r="A132" s="57"/>
      <c r="B132" s="958"/>
      <c r="C132" s="958"/>
      <c r="D132" s="1100" t="s">
        <v>106</v>
      </c>
      <c r="E132" s="1100"/>
      <c r="F132" s="1100"/>
      <c r="G132" s="1100"/>
      <c r="H132" s="1100"/>
      <c r="I132" s="1100"/>
      <c r="J132" s="1100"/>
      <c r="K132" s="1100"/>
      <c r="L132" s="1100"/>
      <c r="M132" s="1100"/>
      <c r="N132" s="1100"/>
      <c r="O132" s="1100"/>
      <c r="P132" s="1100"/>
      <c r="Q132" s="1100"/>
      <c r="R132" s="1100"/>
      <c r="S132" s="1100"/>
      <c r="T132" s="1100"/>
      <c r="U132" s="1100"/>
      <c r="V132" s="1100"/>
      <c r="W132" s="1100"/>
      <c r="X132" s="1091"/>
      <c r="Y132" s="57"/>
    </row>
    <row r="133" spans="1:25" s="54" customFormat="1" ht="21.75" customHeight="1" x14ac:dyDescent="0.2">
      <c r="A133" s="57"/>
      <c r="B133" s="958"/>
      <c r="C133" s="958"/>
      <c r="D133" s="1076" t="s">
        <v>1417</v>
      </c>
      <c r="E133" s="1096"/>
      <c r="F133" s="1096"/>
      <c r="G133" s="1096"/>
      <c r="H133" s="1096"/>
      <c r="I133" s="1096"/>
      <c r="J133" s="1096"/>
      <c r="K133" s="1096"/>
      <c r="L133" s="1096"/>
      <c r="M133" s="1096"/>
      <c r="N133" s="1096"/>
      <c r="O133" s="1096"/>
      <c r="P133" s="1096"/>
      <c r="Q133" s="1096"/>
      <c r="R133" s="1096"/>
      <c r="S133" s="1096"/>
      <c r="T133" s="1096"/>
      <c r="U133" s="1096"/>
      <c r="V133" s="1096"/>
      <c r="W133" s="1096"/>
      <c r="X133" s="1097"/>
      <c r="Y133" s="57"/>
    </row>
    <row r="134" spans="1:25" s="54" customFormat="1" ht="46.5" customHeight="1" x14ac:dyDescent="0.2">
      <c r="A134" s="107"/>
      <c r="B134" s="958"/>
      <c r="C134" s="958"/>
      <c r="D134" s="1101"/>
      <c r="E134" s="1102"/>
      <c r="F134" s="1102"/>
      <c r="G134" s="1102"/>
      <c r="H134" s="1102"/>
      <c r="I134" s="1102"/>
      <c r="J134" s="1102"/>
      <c r="K134" s="1102"/>
      <c r="L134" s="1102"/>
      <c r="M134" s="1102"/>
      <c r="N134" s="1102"/>
      <c r="O134" s="1102"/>
      <c r="P134" s="1102"/>
      <c r="Q134" s="1102"/>
      <c r="R134" s="1102"/>
      <c r="S134" s="1102"/>
      <c r="T134" s="1102"/>
      <c r="U134" s="1102"/>
      <c r="V134" s="1102"/>
      <c r="W134" s="1102"/>
      <c r="X134" s="1103"/>
    </row>
    <row r="135" spans="1:25" s="54" customFormat="1" ht="18" customHeight="1" x14ac:dyDescent="0.2">
      <c r="A135" s="107"/>
      <c r="B135" s="122" t="s">
        <v>107</v>
      </c>
      <c r="C135" s="55"/>
      <c r="D135" s="55"/>
      <c r="E135" s="55"/>
      <c r="F135" s="55"/>
      <c r="G135" s="55"/>
      <c r="H135" s="55"/>
      <c r="I135" s="55"/>
      <c r="J135" s="55"/>
      <c r="K135" s="55"/>
      <c r="L135" s="55"/>
      <c r="M135" s="55"/>
      <c r="N135" s="55"/>
      <c r="O135" s="55"/>
      <c r="P135" s="55"/>
      <c r="Q135" s="55"/>
      <c r="R135" s="55"/>
      <c r="S135" s="55"/>
      <c r="T135" s="55"/>
      <c r="U135" s="55"/>
      <c r="V135" s="55"/>
      <c r="W135" s="55"/>
      <c r="X135" s="55"/>
    </row>
    <row r="136" spans="1:25" s="54" customFormat="1" ht="37.5" customHeight="1" x14ac:dyDescent="0.2">
      <c r="A136" s="459"/>
      <c r="B136" s="593" t="s">
        <v>108</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row>
    <row r="137" spans="1:25" s="54" customFormat="1" ht="36" customHeight="1" x14ac:dyDescent="0.2">
      <c r="A137" s="107"/>
      <c r="B137" s="1061" t="s">
        <v>109</v>
      </c>
      <c r="C137" s="1061"/>
      <c r="D137" s="1061"/>
      <c r="E137" s="1061"/>
      <c r="F137" s="1061"/>
      <c r="G137" s="1061"/>
      <c r="H137" s="1061"/>
      <c r="I137" s="1061"/>
      <c r="J137" s="1061"/>
      <c r="K137" s="1061"/>
      <c r="L137" s="1061"/>
      <c r="M137" s="1061"/>
      <c r="N137" s="1061"/>
      <c r="O137" s="1061"/>
      <c r="P137" s="1061"/>
      <c r="Q137" s="1061"/>
      <c r="R137" s="1061"/>
      <c r="S137" s="1061"/>
      <c r="T137" s="1061"/>
      <c r="U137" s="1061"/>
      <c r="V137" s="1061"/>
      <c r="W137" s="1061"/>
      <c r="X137" s="1061"/>
    </row>
    <row r="138" spans="1:25" s="54" customFormat="1" ht="18" customHeight="1" x14ac:dyDescent="0.2">
      <c r="A138" s="107"/>
      <c r="B138" s="994" t="s">
        <v>110</v>
      </c>
      <c r="C138" s="994"/>
      <c r="D138" s="1072"/>
      <c r="E138" s="1072"/>
      <c r="F138" s="1072"/>
      <c r="G138" s="1072"/>
      <c r="H138" s="1072"/>
      <c r="I138" s="1072"/>
      <c r="J138" s="1072"/>
      <c r="K138" s="1072"/>
      <c r="L138" s="1072"/>
      <c r="M138" s="1072"/>
      <c r="N138" s="994" t="s">
        <v>111</v>
      </c>
      <c r="O138" s="994"/>
      <c r="P138" s="994"/>
      <c r="Q138" s="994"/>
      <c r="R138" s="994"/>
      <c r="S138" s="994"/>
      <c r="T138" s="994"/>
      <c r="U138" s="994"/>
      <c r="V138" s="994"/>
      <c r="W138" s="994"/>
      <c r="X138" s="124"/>
    </row>
    <row r="139" spans="1:25" s="54" customFormat="1" ht="36" customHeight="1" x14ac:dyDescent="0.2">
      <c r="A139" s="107"/>
      <c r="B139" s="958"/>
      <c r="C139" s="958"/>
      <c r="D139" s="1091" t="s">
        <v>112</v>
      </c>
      <c r="E139" s="1092"/>
      <c r="F139" s="1092"/>
      <c r="G139" s="1092"/>
      <c r="H139" s="1092"/>
      <c r="I139" s="1092"/>
      <c r="J139" s="1092"/>
      <c r="K139" s="1092"/>
      <c r="L139" s="1093"/>
      <c r="M139" s="1093"/>
      <c r="N139" s="1094"/>
      <c r="O139" s="1094"/>
      <c r="P139" s="1094"/>
      <c r="Q139" s="1094"/>
      <c r="R139" s="1094"/>
      <c r="S139" s="1094"/>
      <c r="T139" s="1094"/>
      <c r="U139" s="1094"/>
      <c r="V139" s="1094"/>
      <c r="W139" s="1094"/>
      <c r="X139" s="55"/>
    </row>
    <row r="140" spans="1:25" s="54" customFormat="1" ht="36" customHeight="1" x14ac:dyDescent="0.2">
      <c r="A140" s="107"/>
      <c r="B140" s="958"/>
      <c r="C140" s="958"/>
      <c r="D140" s="1091" t="s">
        <v>113</v>
      </c>
      <c r="E140" s="1092"/>
      <c r="F140" s="1092"/>
      <c r="G140" s="1092"/>
      <c r="H140" s="1092"/>
      <c r="I140" s="1092"/>
      <c r="J140" s="1092"/>
      <c r="K140" s="1092"/>
      <c r="L140" s="1093"/>
      <c r="M140" s="1093"/>
      <c r="N140" s="1095"/>
      <c r="O140" s="1095"/>
      <c r="P140" s="1095"/>
      <c r="Q140" s="1095"/>
      <c r="R140" s="1095"/>
      <c r="S140" s="1095"/>
      <c r="T140" s="1095"/>
      <c r="U140" s="1095"/>
      <c r="V140" s="1095"/>
      <c r="W140" s="1095"/>
      <c r="X140" s="55"/>
    </row>
    <row r="141" spans="1:25" s="54" customFormat="1" ht="36" customHeight="1" x14ac:dyDescent="0.2">
      <c r="A141" s="107"/>
      <c r="B141" s="958"/>
      <c r="C141" s="958"/>
      <c r="D141" s="1091" t="s">
        <v>114</v>
      </c>
      <c r="E141" s="1092"/>
      <c r="F141" s="1092"/>
      <c r="G141" s="1092"/>
      <c r="H141" s="1092"/>
      <c r="I141" s="1092"/>
      <c r="J141" s="1092"/>
      <c r="K141" s="1092"/>
      <c r="L141" s="1093"/>
      <c r="M141" s="1093"/>
      <c r="N141" s="1095"/>
      <c r="O141" s="1095"/>
      <c r="P141" s="1095"/>
      <c r="Q141" s="1095"/>
      <c r="R141" s="1095"/>
      <c r="S141" s="1095"/>
      <c r="T141" s="1095"/>
      <c r="U141" s="1095"/>
      <c r="V141" s="1095"/>
      <c r="W141" s="1095"/>
      <c r="X141" s="55"/>
    </row>
    <row r="142" spans="1:25" s="54" customFormat="1" ht="36" customHeight="1" x14ac:dyDescent="0.2">
      <c r="A142" s="107"/>
      <c r="B142" s="958"/>
      <c r="C142" s="958"/>
      <c r="D142" s="1091" t="s">
        <v>115</v>
      </c>
      <c r="E142" s="1092"/>
      <c r="F142" s="1092"/>
      <c r="G142" s="1092"/>
      <c r="H142" s="1092"/>
      <c r="I142" s="1092"/>
      <c r="J142" s="1092"/>
      <c r="K142" s="1092"/>
      <c r="L142" s="1093"/>
      <c r="M142" s="1093"/>
      <c r="N142" s="1094"/>
      <c r="O142" s="1094"/>
      <c r="P142" s="1094"/>
      <c r="Q142" s="1094"/>
      <c r="R142" s="1094"/>
      <c r="S142" s="1094"/>
      <c r="T142" s="1094"/>
      <c r="U142" s="1094"/>
      <c r="V142" s="1094"/>
      <c r="W142" s="1094"/>
      <c r="X142" s="55"/>
    </row>
    <row r="143" spans="1:25" s="54" customFormat="1" ht="36" customHeight="1" x14ac:dyDescent="0.2">
      <c r="A143" s="107"/>
      <c r="B143" s="958"/>
      <c r="C143" s="958"/>
      <c r="D143" s="1091" t="s">
        <v>116</v>
      </c>
      <c r="E143" s="1092"/>
      <c r="F143" s="1092"/>
      <c r="G143" s="1092"/>
      <c r="H143" s="1092"/>
      <c r="I143" s="1092"/>
      <c r="J143" s="1092"/>
      <c r="K143" s="1092"/>
      <c r="L143" s="1093"/>
      <c r="M143" s="1093"/>
      <c r="N143" s="1095"/>
      <c r="O143" s="1095"/>
      <c r="P143" s="1095"/>
      <c r="Q143" s="1095"/>
      <c r="R143" s="1095"/>
      <c r="S143" s="1095"/>
      <c r="T143" s="1095"/>
      <c r="U143" s="1095"/>
      <c r="V143" s="1095"/>
      <c r="W143" s="1095"/>
      <c r="X143" s="55"/>
    </row>
    <row r="144" spans="1:25" s="54" customFormat="1" ht="36" customHeight="1" x14ac:dyDescent="0.2">
      <c r="A144" s="107"/>
      <c r="B144" s="958"/>
      <c r="C144" s="958"/>
      <c r="D144" s="1091" t="s">
        <v>117</v>
      </c>
      <c r="E144" s="1092"/>
      <c r="F144" s="1092"/>
      <c r="G144" s="1092"/>
      <c r="H144" s="1092"/>
      <c r="I144" s="1092"/>
      <c r="J144" s="1092"/>
      <c r="K144" s="1092"/>
      <c r="L144" s="1093"/>
      <c r="M144" s="1093"/>
      <c r="N144" s="1095"/>
      <c r="O144" s="1095"/>
      <c r="P144" s="1095"/>
      <c r="Q144" s="1095"/>
      <c r="R144" s="1095"/>
      <c r="S144" s="1095"/>
      <c r="T144" s="1095"/>
      <c r="U144" s="1095"/>
      <c r="V144" s="1095"/>
      <c r="W144" s="1095"/>
      <c r="X144" s="55"/>
    </row>
    <row r="145" spans="1:24" s="54" customFormat="1" ht="36" customHeight="1" x14ac:dyDescent="0.2">
      <c r="A145" s="107"/>
      <c r="B145" s="958"/>
      <c r="C145" s="958"/>
      <c r="D145" s="1091" t="s">
        <v>118</v>
      </c>
      <c r="E145" s="1092"/>
      <c r="F145" s="1092"/>
      <c r="G145" s="1092"/>
      <c r="H145" s="1092"/>
      <c r="I145" s="1092"/>
      <c r="J145" s="1092"/>
      <c r="K145" s="1092"/>
      <c r="L145" s="1093"/>
      <c r="M145" s="1093"/>
      <c r="N145" s="1095"/>
      <c r="O145" s="1095"/>
      <c r="P145" s="1095"/>
      <c r="Q145" s="1095"/>
      <c r="R145" s="1095"/>
      <c r="S145" s="1095"/>
      <c r="T145" s="1095"/>
      <c r="U145" s="1095"/>
      <c r="V145" s="1095"/>
      <c r="W145" s="1095"/>
      <c r="X145" s="55"/>
    </row>
    <row r="146" spans="1:24" s="54" customFormat="1" ht="36" customHeight="1" x14ac:dyDescent="0.2">
      <c r="A146" s="107"/>
      <c r="B146" s="958"/>
      <c r="C146" s="958"/>
      <c r="D146" s="1091" t="s">
        <v>119</v>
      </c>
      <c r="E146" s="1092"/>
      <c r="F146" s="1092"/>
      <c r="G146" s="1092"/>
      <c r="H146" s="1092"/>
      <c r="I146" s="1092"/>
      <c r="J146" s="1092"/>
      <c r="K146" s="1092"/>
      <c r="L146" s="1093"/>
      <c r="M146" s="1093"/>
      <c r="N146" s="1094"/>
      <c r="O146" s="1094"/>
      <c r="P146" s="1094"/>
      <c r="Q146" s="1094"/>
      <c r="R146" s="1094"/>
      <c r="S146" s="1094"/>
      <c r="T146" s="1094"/>
      <c r="U146" s="1094"/>
      <c r="V146" s="1094"/>
      <c r="W146" s="1094"/>
      <c r="X146" s="55"/>
    </row>
    <row r="147" spans="1:24" s="54" customFormat="1" ht="36" customHeight="1" x14ac:dyDescent="0.2">
      <c r="A147" s="107"/>
      <c r="B147" s="958"/>
      <c r="C147" s="958"/>
      <c r="D147" s="1091" t="s">
        <v>120</v>
      </c>
      <c r="E147" s="1092"/>
      <c r="F147" s="1092"/>
      <c r="G147" s="1092"/>
      <c r="H147" s="1092"/>
      <c r="I147" s="1092"/>
      <c r="J147" s="1092"/>
      <c r="K147" s="1092"/>
      <c r="L147" s="1093"/>
      <c r="M147" s="1093"/>
      <c r="N147" s="1095"/>
      <c r="O147" s="1095"/>
      <c r="P147" s="1095"/>
      <c r="Q147" s="1095"/>
      <c r="R147" s="1095"/>
      <c r="S147" s="1095"/>
      <c r="T147" s="1095"/>
      <c r="U147" s="1095"/>
      <c r="V147" s="1095"/>
      <c r="W147" s="1095"/>
      <c r="X147" s="55"/>
    </row>
    <row r="148" spans="1:24" s="54" customFormat="1" ht="21" customHeight="1" x14ac:dyDescent="0.2">
      <c r="A148" s="107"/>
      <c r="B148" s="1083"/>
      <c r="C148" s="1084"/>
      <c r="D148" s="1074" t="s">
        <v>1418</v>
      </c>
      <c r="E148" s="1075"/>
      <c r="F148" s="1075"/>
      <c r="G148" s="1075"/>
      <c r="H148" s="1075"/>
      <c r="I148" s="1075"/>
      <c r="J148" s="1075"/>
      <c r="K148" s="1075"/>
      <c r="L148" s="1076"/>
      <c r="M148" s="1076"/>
      <c r="N148" s="1077" t="s">
        <v>1419</v>
      </c>
      <c r="O148" s="1078"/>
      <c r="P148" s="1078"/>
      <c r="Q148" s="1078"/>
      <c r="R148" s="1078"/>
      <c r="S148" s="1078"/>
      <c r="T148" s="1078"/>
      <c r="U148" s="1078"/>
      <c r="V148" s="1078"/>
      <c r="W148" s="1078"/>
      <c r="X148" s="55"/>
    </row>
    <row r="149" spans="1:24" s="54" customFormat="1" ht="54" customHeight="1" x14ac:dyDescent="0.2">
      <c r="A149" s="107"/>
      <c r="B149" s="1085"/>
      <c r="C149" s="1086"/>
      <c r="D149" s="1087"/>
      <c r="E149" s="1088"/>
      <c r="F149" s="1088"/>
      <c r="G149" s="1088"/>
      <c r="H149" s="1088"/>
      <c r="I149" s="1088"/>
      <c r="J149" s="1088"/>
      <c r="K149" s="1088"/>
      <c r="L149" s="1089"/>
      <c r="M149" s="1089"/>
      <c r="N149" s="1090"/>
      <c r="O149" s="1090"/>
      <c r="P149" s="1090"/>
      <c r="Q149" s="1090"/>
      <c r="R149" s="1090"/>
      <c r="S149" s="1090"/>
      <c r="T149" s="1090"/>
      <c r="U149" s="1090"/>
      <c r="V149" s="1090"/>
      <c r="W149" s="1090"/>
      <c r="X149" s="55"/>
    </row>
    <row r="150" spans="1:24" s="54" customFormat="1" ht="18" customHeight="1" x14ac:dyDescent="0.2">
      <c r="A150" s="107"/>
      <c r="B150" s="122" t="s">
        <v>121</v>
      </c>
      <c r="C150" s="55"/>
      <c r="D150" s="55"/>
      <c r="E150" s="55"/>
      <c r="F150" s="55"/>
      <c r="G150" s="55"/>
      <c r="H150" s="55"/>
      <c r="I150" s="55"/>
      <c r="J150" s="55"/>
      <c r="K150" s="55"/>
      <c r="L150" s="55"/>
      <c r="M150" s="55"/>
      <c r="N150" s="55"/>
      <c r="O150" s="55"/>
      <c r="P150" s="55"/>
      <c r="Q150" s="55"/>
      <c r="R150" s="55"/>
      <c r="S150" s="55"/>
      <c r="T150" s="55"/>
      <c r="U150" s="55"/>
      <c r="V150" s="55"/>
      <c r="W150" s="55"/>
      <c r="X150" s="55"/>
    </row>
    <row r="151" spans="1:24" s="54" customFormat="1" ht="18" customHeight="1" x14ac:dyDescent="0.2">
      <c r="A151" s="107"/>
      <c r="B151" s="55"/>
      <c r="C151" s="55"/>
      <c r="D151" s="55"/>
      <c r="E151" s="55"/>
      <c r="F151" s="55"/>
      <c r="G151" s="55"/>
      <c r="H151" s="55"/>
      <c r="I151" s="55"/>
      <c r="J151" s="55"/>
      <c r="K151" s="55"/>
      <c r="L151" s="55"/>
      <c r="M151" s="55"/>
      <c r="N151" s="55"/>
      <c r="O151" s="55"/>
      <c r="P151" s="55"/>
      <c r="Q151" s="55"/>
      <c r="R151" s="55"/>
      <c r="S151" s="55"/>
      <c r="T151" s="55"/>
      <c r="U151" s="55"/>
      <c r="V151" s="55"/>
      <c r="W151" s="55"/>
      <c r="X151" s="55"/>
    </row>
    <row r="152" spans="1:24" s="54" customFormat="1" ht="18" customHeight="1" x14ac:dyDescent="0.2">
      <c r="A152" s="107" t="s">
        <v>348</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row>
    <row r="153" spans="1:24" s="54" customFormat="1" ht="18" customHeight="1" x14ac:dyDescent="0.2">
      <c r="A153" s="107" t="s">
        <v>122</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row>
    <row r="154" spans="1:24" s="54" customFormat="1" ht="45.75" customHeight="1" thickBot="1" x14ac:dyDescent="0.25">
      <c r="A154" s="107"/>
      <c r="B154" s="1061" t="s">
        <v>123</v>
      </c>
      <c r="C154" s="1061"/>
      <c r="D154" s="1061"/>
      <c r="E154" s="1061"/>
      <c r="F154" s="1061"/>
      <c r="G154" s="1061"/>
      <c r="H154" s="1061"/>
      <c r="I154" s="1061"/>
      <c r="J154" s="1061"/>
      <c r="K154" s="1061"/>
      <c r="L154" s="1061"/>
      <c r="M154" s="1061"/>
      <c r="N154" s="1061"/>
      <c r="O154" s="1061"/>
      <c r="P154" s="1061"/>
      <c r="Q154" s="1061"/>
      <c r="R154" s="1061"/>
      <c r="S154" s="1061"/>
      <c r="T154" s="1061"/>
      <c r="U154" s="1061"/>
      <c r="V154" s="1061"/>
      <c r="W154" s="1061"/>
      <c r="X154" s="1061"/>
    </row>
    <row r="155" spans="1:24" s="56" customFormat="1" ht="36" customHeight="1" thickBot="1" x14ac:dyDescent="0.25">
      <c r="A155" s="1081"/>
      <c r="B155" s="1082"/>
      <c r="C155" s="1079" t="s">
        <v>352</v>
      </c>
      <c r="D155" s="1079"/>
      <c r="E155" s="1079"/>
      <c r="F155" s="1079"/>
      <c r="G155" s="1079"/>
      <c r="H155" s="1079"/>
      <c r="I155" s="1079"/>
      <c r="J155" s="1079"/>
      <c r="K155" s="1079"/>
      <c r="L155" s="1079"/>
      <c r="M155" s="1079"/>
      <c r="N155" s="1079"/>
      <c r="O155" s="1079"/>
      <c r="P155" s="1079"/>
      <c r="Q155" s="1079"/>
      <c r="R155" s="1079"/>
      <c r="S155" s="1079"/>
      <c r="T155" s="1079"/>
      <c r="U155" s="1079"/>
      <c r="V155" s="1079"/>
      <c r="W155" s="1079"/>
      <c r="X155" s="1079"/>
    </row>
    <row r="156" spans="1:24" s="54" customFormat="1" ht="18" customHeight="1" x14ac:dyDescent="0.2">
      <c r="A156" s="1080" t="s">
        <v>79</v>
      </c>
      <c r="B156" s="1080"/>
      <c r="C156" s="1072" t="s">
        <v>124</v>
      </c>
      <c r="D156" s="1072"/>
      <c r="E156" s="1072"/>
      <c r="F156" s="1072"/>
      <c r="G156" s="1072"/>
      <c r="H156" s="1072"/>
      <c r="I156" s="1072"/>
      <c r="J156" s="1072"/>
      <c r="K156" s="1072"/>
      <c r="L156" s="1072"/>
      <c r="M156" s="1072"/>
      <c r="N156" s="1072"/>
      <c r="O156" s="1072"/>
      <c r="P156" s="1072"/>
      <c r="Q156" s="1072"/>
      <c r="R156" s="1072"/>
      <c r="S156" s="1072"/>
      <c r="T156" s="1072"/>
      <c r="U156" s="1072"/>
      <c r="V156" s="1072"/>
      <c r="W156" s="1072"/>
      <c r="X156" s="1072"/>
    </row>
    <row r="157" spans="1:24" s="54" customFormat="1" ht="36" customHeight="1" x14ac:dyDescent="0.2">
      <c r="A157" s="958"/>
      <c r="B157" s="958"/>
      <c r="C157" s="959" t="s">
        <v>125</v>
      </c>
      <c r="D157" s="960"/>
      <c r="E157" s="960"/>
      <c r="F157" s="960"/>
      <c r="G157" s="960"/>
      <c r="H157" s="960"/>
      <c r="I157" s="960"/>
      <c r="J157" s="960"/>
      <c r="K157" s="960"/>
      <c r="L157" s="960"/>
      <c r="M157" s="960"/>
      <c r="N157" s="960"/>
      <c r="O157" s="960"/>
      <c r="P157" s="960"/>
      <c r="Q157" s="960"/>
      <c r="R157" s="960"/>
      <c r="S157" s="960"/>
      <c r="T157" s="960"/>
      <c r="U157" s="960"/>
      <c r="V157" s="960"/>
      <c r="W157" s="960"/>
      <c r="X157" s="960"/>
    </row>
    <row r="158" spans="1:24" s="54" customFormat="1" ht="36" customHeight="1" x14ac:dyDescent="0.2">
      <c r="A158" s="958"/>
      <c r="B158" s="958"/>
      <c r="C158" s="973" t="s">
        <v>416</v>
      </c>
      <c r="D158" s="974"/>
      <c r="E158" s="974"/>
      <c r="F158" s="974"/>
      <c r="G158" s="974"/>
      <c r="H158" s="974"/>
      <c r="I158" s="974"/>
      <c r="J158" s="974"/>
      <c r="K158" s="974"/>
      <c r="L158" s="974"/>
      <c r="M158" s="974"/>
      <c r="N158" s="974"/>
      <c r="O158" s="974"/>
      <c r="P158" s="974"/>
      <c r="Q158" s="974"/>
      <c r="R158" s="974"/>
      <c r="S158" s="974"/>
      <c r="T158" s="974"/>
      <c r="U158" s="974"/>
      <c r="V158" s="974"/>
      <c r="W158" s="974"/>
      <c r="X158" s="974"/>
    </row>
    <row r="159" spans="1:24" s="54" customFormat="1" ht="36" customHeight="1" x14ac:dyDescent="0.2">
      <c r="A159" s="958"/>
      <c r="B159" s="958"/>
      <c r="C159" s="959" t="s">
        <v>320</v>
      </c>
      <c r="D159" s="960"/>
      <c r="E159" s="960"/>
      <c r="F159" s="960"/>
      <c r="G159" s="960"/>
      <c r="H159" s="960"/>
      <c r="I159" s="960"/>
      <c r="J159" s="960"/>
      <c r="K159" s="960"/>
      <c r="L159" s="960"/>
      <c r="M159" s="960"/>
      <c r="N159" s="960"/>
      <c r="O159" s="960"/>
      <c r="P159" s="960"/>
      <c r="Q159" s="960"/>
      <c r="R159" s="960"/>
      <c r="S159" s="960"/>
      <c r="T159" s="960"/>
      <c r="U159" s="960"/>
      <c r="V159" s="960"/>
      <c r="W159" s="960"/>
      <c r="X159" s="960"/>
    </row>
    <row r="160" spans="1:24" s="54" customFormat="1" ht="36" customHeight="1" x14ac:dyDescent="0.2">
      <c r="A160" s="958"/>
      <c r="B160" s="958"/>
      <c r="C160" s="959" t="s">
        <v>321</v>
      </c>
      <c r="D160" s="960"/>
      <c r="E160" s="960"/>
      <c r="F160" s="960"/>
      <c r="G160" s="960"/>
      <c r="H160" s="960"/>
      <c r="I160" s="960"/>
      <c r="J160" s="960"/>
      <c r="K160" s="960"/>
      <c r="L160" s="960"/>
      <c r="M160" s="960"/>
      <c r="N160" s="960"/>
      <c r="O160" s="960"/>
      <c r="P160" s="960"/>
      <c r="Q160" s="960"/>
      <c r="R160" s="960"/>
      <c r="S160" s="960"/>
      <c r="T160" s="960"/>
      <c r="U160" s="960"/>
      <c r="V160" s="960"/>
      <c r="W160" s="960"/>
      <c r="X160" s="960"/>
    </row>
    <row r="161" spans="1:24" s="54" customFormat="1" ht="36" customHeight="1" x14ac:dyDescent="0.2">
      <c r="A161" s="958"/>
      <c r="B161" s="958"/>
      <c r="C161" s="959" t="s">
        <v>322</v>
      </c>
      <c r="D161" s="960"/>
      <c r="E161" s="960"/>
      <c r="F161" s="960"/>
      <c r="G161" s="960"/>
      <c r="H161" s="960"/>
      <c r="I161" s="960"/>
      <c r="J161" s="960"/>
      <c r="K161" s="960"/>
      <c r="L161" s="960"/>
      <c r="M161" s="960"/>
      <c r="N161" s="960"/>
      <c r="O161" s="960"/>
      <c r="P161" s="960"/>
      <c r="Q161" s="960"/>
      <c r="R161" s="960"/>
      <c r="S161" s="960"/>
      <c r="T161" s="960"/>
      <c r="U161" s="960"/>
      <c r="V161" s="960"/>
      <c r="W161" s="960"/>
      <c r="X161" s="960"/>
    </row>
    <row r="162" spans="1:24" s="54" customFormat="1" ht="36" customHeight="1" x14ac:dyDescent="0.2">
      <c r="A162" s="958"/>
      <c r="B162" s="958"/>
      <c r="C162" s="959" t="s">
        <v>417</v>
      </c>
      <c r="D162" s="960"/>
      <c r="E162" s="960"/>
      <c r="F162" s="960"/>
      <c r="G162" s="960"/>
      <c r="H162" s="960"/>
      <c r="I162" s="960"/>
      <c r="J162" s="960"/>
      <c r="K162" s="960"/>
      <c r="L162" s="960"/>
      <c r="M162" s="960"/>
      <c r="N162" s="960"/>
      <c r="O162" s="960"/>
      <c r="P162" s="960"/>
      <c r="Q162" s="960"/>
      <c r="R162" s="960"/>
      <c r="S162" s="960"/>
      <c r="T162" s="960"/>
      <c r="U162" s="960"/>
      <c r="V162" s="960"/>
      <c r="W162" s="960"/>
      <c r="X162" s="960"/>
    </row>
    <row r="163" spans="1:24" s="54" customFormat="1" ht="39.6" customHeight="1" x14ac:dyDescent="0.2">
      <c r="A163" s="958"/>
      <c r="B163" s="958"/>
      <c r="C163" s="959" t="s">
        <v>418</v>
      </c>
      <c r="D163" s="960"/>
      <c r="E163" s="960"/>
      <c r="F163" s="960"/>
      <c r="G163" s="960"/>
      <c r="H163" s="960"/>
      <c r="I163" s="960"/>
      <c r="J163" s="960"/>
      <c r="K163" s="960"/>
      <c r="L163" s="960"/>
      <c r="M163" s="960"/>
      <c r="N163" s="960"/>
      <c r="O163" s="960"/>
      <c r="P163" s="960"/>
      <c r="Q163" s="960"/>
      <c r="R163" s="960"/>
      <c r="S163" s="960"/>
      <c r="T163" s="960"/>
      <c r="U163" s="960"/>
      <c r="V163" s="960"/>
      <c r="W163" s="960"/>
      <c r="X163" s="960"/>
    </row>
    <row r="164" spans="1:24" s="54" customFormat="1" ht="36" customHeight="1" x14ac:dyDescent="0.2">
      <c r="A164" s="958"/>
      <c r="B164" s="958"/>
      <c r="C164" s="959" t="s">
        <v>419</v>
      </c>
      <c r="D164" s="960"/>
      <c r="E164" s="960"/>
      <c r="F164" s="960"/>
      <c r="G164" s="960"/>
      <c r="H164" s="960"/>
      <c r="I164" s="960"/>
      <c r="J164" s="960"/>
      <c r="K164" s="960"/>
      <c r="L164" s="960"/>
      <c r="M164" s="960"/>
      <c r="N164" s="960"/>
      <c r="O164" s="960"/>
      <c r="P164" s="960"/>
      <c r="Q164" s="960"/>
      <c r="R164" s="960"/>
      <c r="S164" s="960"/>
      <c r="T164" s="960"/>
      <c r="U164" s="960"/>
      <c r="V164" s="960"/>
      <c r="W164" s="960"/>
      <c r="X164" s="960"/>
    </row>
    <row r="165" spans="1:24" s="54" customFormat="1" ht="36" customHeight="1" x14ac:dyDescent="0.2">
      <c r="A165" s="958"/>
      <c r="B165" s="958"/>
      <c r="C165" s="973" t="s">
        <v>420</v>
      </c>
      <c r="D165" s="974"/>
      <c r="E165" s="974"/>
      <c r="F165" s="974"/>
      <c r="G165" s="974"/>
      <c r="H165" s="974"/>
      <c r="I165" s="974"/>
      <c r="J165" s="974"/>
      <c r="K165" s="974"/>
      <c r="L165" s="974"/>
      <c r="M165" s="974"/>
      <c r="N165" s="974"/>
      <c r="O165" s="974"/>
      <c r="P165" s="974"/>
      <c r="Q165" s="974"/>
      <c r="R165" s="974"/>
      <c r="S165" s="974"/>
      <c r="T165" s="974"/>
      <c r="U165" s="974"/>
      <c r="V165" s="974"/>
      <c r="W165" s="974"/>
      <c r="X165" s="974"/>
    </row>
    <row r="166" spans="1:24" s="54" customFormat="1" ht="18" customHeight="1" x14ac:dyDescent="0.2">
      <c r="A166" s="107"/>
      <c r="B166" s="55"/>
      <c r="C166" s="55"/>
      <c r="D166" s="55"/>
      <c r="E166" s="55"/>
      <c r="F166" s="55"/>
      <c r="G166" s="55"/>
      <c r="H166" s="55"/>
      <c r="I166" s="55"/>
      <c r="J166" s="55"/>
      <c r="K166" s="55"/>
      <c r="L166" s="55"/>
      <c r="M166" s="55"/>
      <c r="N166" s="55"/>
      <c r="O166" s="55"/>
      <c r="P166" s="55"/>
      <c r="Q166" s="55"/>
      <c r="R166" s="55"/>
      <c r="S166" s="55"/>
      <c r="T166" s="55"/>
      <c r="U166" s="55"/>
      <c r="V166" s="55"/>
      <c r="W166" s="55"/>
      <c r="X166" s="55"/>
    </row>
    <row r="167" spans="1:24" s="54" customFormat="1" ht="18" customHeight="1" x14ac:dyDescent="0.2">
      <c r="A167" s="107" t="s">
        <v>126</v>
      </c>
      <c r="B167" s="55"/>
      <c r="C167" s="55"/>
      <c r="D167" s="55"/>
      <c r="E167" s="55"/>
      <c r="F167" s="55"/>
      <c r="G167" s="55"/>
      <c r="H167" s="55"/>
      <c r="I167" s="55"/>
      <c r="J167" s="55"/>
      <c r="K167" s="55"/>
      <c r="L167" s="55"/>
      <c r="M167" s="55"/>
      <c r="N167" s="55"/>
      <c r="O167" s="55"/>
      <c r="P167" s="55"/>
      <c r="Q167" s="55"/>
      <c r="R167" s="55"/>
      <c r="S167" s="55"/>
      <c r="T167" s="55"/>
      <c r="U167" s="55"/>
      <c r="V167" s="55"/>
      <c r="W167" s="55"/>
      <c r="X167" s="55"/>
    </row>
    <row r="168" spans="1:24" s="54" customFormat="1" ht="18" customHeight="1" x14ac:dyDescent="0.2">
      <c r="A168" s="1032" t="s">
        <v>124</v>
      </c>
      <c r="B168" s="1032"/>
      <c r="C168" s="1032"/>
      <c r="D168" s="1032"/>
      <c r="E168" s="1032"/>
      <c r="F168" s="1032"/>
      <c r="G168" s="1032"/>
      <c r="H168" s="1032"/>
      <c r="I168" s="1032"/>
      <c r="J168" s="1032"/>
      <c r="K168" s="1032"/>
      <c r="L168" s="1032"/>
      <c r="M168" s="1032"/>
      <c r="N168" s="1032"/>
      <c r="O168" s="1032"/>
      <c r="P168" s="1032"/>
      <c r="Q168" s="1032"/>
      <c r="R168" s="1032"/>
      <c r="S168" s="1032"/>
      <c r="T168" s="1032"/>
      <c r="U168" s="1032"/>
      <c r="V168" s="1032"/>
      <c r="W168" s="1032"/>
      <c r="X168" s="1032"/>
    </row>
    <row r="169" spans="1:24" s="54" customFormat="1" ht="18" customHeight="1" x14ac:dyDescent="0.2">
      <c r="A169" s="1266" t="s">
        <v>127</v>
      </c>
      <c r="B169" s="1266"/>
      <c r="C169" s="1266"/>
      <c r="D169" s="1227" t="s">
        <v>285</v>
      </c>
      <c r="E169" s="1228"/>
      <c r="F169" s="1228"/>
      <c r="G169" s="125"/>
      <c r="H169" s="1242"/>
      <c r="I169" s="958"/>
      <c r="J169" s="1227" t="s">
        <v>286</v>
      </c>
      <c r="K169" s="1228"/>
      <c r="L169" s="1228"/>
      <c r="M169" s="1228"/>
      <c r="N169" s="1242"/>
      <c r="O169" s="958"/>
      <c r="P169" s="1227" t="s">
        <v>1354</v>
      </c>
      <c r="Q169" s="1228"/>
      <c r="R169" s="1228"/>
      <c r="S169" s="1243"/>
      <c r="T169" s="1243"/>
      <c r="U169" s="1243"/>
      <c r="V169" s="1243"/>
      <c r="W169" s="1243"/>
      <c r="X169" s="534" t="s">
        <v>289</v>
      </c>
    </row>
    <row r="170" spans="1:24" s="54" customFormat="1" ht="18" customHeight="1" x14ac:dyDescent="0.2">
      <c r="A170" s="1266" t="s">
        <v>128</v>
      </c>
      <c r="B170" s="1266"/>
      <c r="C170" s="1266"/>
      <c r="D170" s="1227" t="s">
        <v>287</v>
      </c>
      <c r="E170" s="1228"/>
      <c r="F170" s="1228"/>
      <c r="G170" s="125"/>
      <c r="H170" s="1242"/>
      <c r="I170" s="958"/>
      <c r="J170" s="1227" t="s">
        <v>286</v>
      </c>
      <c r="K170" s="1228"/>
      <c r="L170" s="1228"/>
      <c r="M170" s="1228"/>
      <c r="N170" s="1242"/>
      <c r="O170" s="958"/>
      <c r="P170" s="1227" t="s">
        <v>1354</v>
      </c>
      <c r="Q170" s="1228"/>
      <c r="R170" s="1228"/>
      <c r="S170" s="1243"/>
      <c r="T170" s="1243"/>
      <c r="U170" s="1243"/>
      <c r="V170" s="1243"/>
      <c r="W170" s="1243"/>
      <c r="X170" s="534" t="s">
        <v>289</v>
      </c>
    </row>
    <row r="171" spans="1:24" s="54" customFormat="1" ht="18" customHeight="1" x14ac:dyDescent="0.2">
      <c r="A171" s="1266" t="s">
        <v>129</v>
      </c>
      <c r="B171" s="1266"/>
      <c r="C171" s="1266"/>
      <c r="D171" s="1094"/>
      <c r="E171" s="1094"/>
      <c r="F171" s="1094"/>
      <c r="G171" s="1094"/>
      <c r="H171" s="1094"/>
      <c r="I171" s="1094"/>
      <c r="J171" s="1094"/>
      <c r="K171" s="1094"/>
      <c r="L171" s="1094"/>
      <c r="M171" s="1094"/>
      <c r="N171" s="1094"/>
      <c r="O171" s="1094"/>
      <c r="P171" s="1094"/>
      <c r="Q171" s="1094"/>
      <c r="R171" s="1094"/>
      <c r="S171" s="1094"/>
      <c r="T171" s="1094"/>
      <c r="U171" s="1094"/>
      <c r="V171" s="1094"/>
      <c r="W171" s="1094"/>
      <c r="X171" s="1094"/>
    </row>
    <row r="172" spans="1:24" s="54" customFormat="1" ht="18" customHeight="1" x14ac:dyDescent="0.2">
      <c r="A172" s="107"/>
      <c r="B172" s="55"/>
      <c r="C172" s="55"/>
      <c r="D172" s="55"/>
      <c r="E172" s="55"/>
      <c r="F172" s="55"/>
      <c r="G172" s="55"/>
      <c r="H172" s="55"/>
      <c r="I172" s="55"/>
      <c r="J172" s="55"/>
      <c r="K172" s="55"/>
      <c r="L172" s="55"/>
      <c r="M172" s="55"/>
      <c r="N172" s="55"/>
      <c r="O172" s="55"/>
      <c r="P172" s="55"/>
      <c r="Q172" s="55"/>
      <c r="R172" s="55"/>
      <c r="S172" s="55"/>
      <c r="T172" s="55"/>
      <c r="U172" s="55"/>
      <c r="V172" s="55"/>
      <c r="W172" s="55"/>
      <c r="X172" s="55"/>
    </row>
    <row r="173" spans="1:24" s="54" customFormat="1" ht="18" customHeight="1" x14ac:dyDescent="0.2">
      <c r="A173" s="107"/>
      <c r="B173" s="55"/>
      <c r="C173" s="55"/>
      <c r="D173" s="55"/>
      <c r="E173" s="55"/>
      <c r="F173" s="55"/>
      <c r="G173" s="55"/>
      <c r="H173" s="55"/>
      <c r="I173" s="55"/>
      <c r="J173" s="55"/>
      <c r="K173" s="55"/>
      <c r="L173" s="55"/>
      <c r="M173" s="55"/>
      <c r="N173" s="55"/>
      <c r="O173" s="55"/>
      <c r="P173" s="55"/>
      <c r="Q173" s="55"/>
      <c r="R173" s="55"/>
      <c r="S173" s="55"/>
      <c r="T173" s="55"/>
      <c r="U173" s="55"/>
      <c r="V173" s="55"/>
      <c r="W173" s="55"/>
      <c r="X173" s="55"/>
    </row>
    <row r="174" spans="1:24" s="54" customFormat="1" ht="18" customHeight="1" x14ac:dyDescent="0.2">
      <c r="A174" s="107" t="s">
        <v>130</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row>
    <row r="175" spans="1:24" s="54" customFormat="1" ht="18" customHeight="1" x14ac:dyDescent="0.2">
      <c r="A175" s="107"/>
      <c r="B175" s="55" t="s">
        <v>131</v>
      </c>
      <c r="C175" s="55"/>
      <c r="D175" s="55"/>
      <c r="E175" s="55"/>
      <c r="F175" s="55"/>
      <c r="G175" s="55"/>
      <c r="H175" s="55"/>
      <c r="I175" s="55"/>
      <c r="J175" s="55"/>
      <c r="K175" s="55"/>
      <c r="L175" s="55"/>
      <c r="M175" s="55"/>
      <c r="N175" s="55"/>
      <c r="O175" s="55"/>
      <c r="P175" s="55"/>
      <c r="Q175" s="55"/>
      <c r="R175" s="55"/>
      <c r="S175" s="55"/>
      <c r="T175" s="55"/>
      <c r="U175" s="55"/>
      <c r="V175" s="55"/>
      <c r="W175" s="55"/>
      <c r="X175" s="55"/>
    </row>
    <row r="176" spans="1:24" s="54" customFormat="1" ht="18" customHeight="1" x14ac:dyDescent="0.2">
      <c r="A176" s="957" t="s">
        <v>79</v>
      </c>
      <c r="B176" s="957"/>
      <c r="C176" s="1072" t="s">
        <v>124</v>
      </c>
      <c r="D176" s="1072"/>
      <c r="E176" s="1072"/>
      <c r="F176" s="1072"/>
      <c r="G176" s="1072"/>
      <c r="H176" s="1072"/>
      <c r="I176" s="1072"/>
      <c r="J176" s="1072"/>
      <c r="K176" s="1072"/>
      <c r="L176" s="1072"/>
      <c r="M176" s="1072"/>
      <c r="N176" s="1072"/>
      <c r="O176" s="1072"/>
      <c r="P176" s="1072"/>
      <c r="Q176" s="1072"/>
      <c r="R176" s="1072"/>
      <c r="S176" s="1072"/>
      <c r="T176" s="1072"/>
      <c r="U176" s="1072"/>
      <c r="V176" s="1072"/>
      <c r="W176" s="1072"/>
      <c r="X176" s="1072"/>
    </row>
    <row r="177" spans="1:24" s="54" customFormat="1" ht="36" customHeight="1" x14ac:dyDescent="0.2">
      <c r="A177" s="958"/>
      <c r="B177" s="958"/>
      <c r="C177" s="959" t="s">
        <v>132</v>
      </c>
      <c r="D177" s="960"/>
      <c r="E177" s="960"/>
      <c r="F177" s="960"/>
      <c r="G177" s="960"/>
      <c r="H177" s="960"/>
      <c r="I177" s="960"/>
      <c r="J177" s="960"/>
      <c r="K177" s="960"/>
      <c r="L177" s="960"/>
      <c r="M177" s="960"/>
      <c r="N177" s="960"/>
      <c r="O177" s="960"/>
      <c r="P177" s="960"/>
      <c r="Q177" s="960"/>
      <c r="R177" s="960"/>
      <c r="S177" s="960"/>
      <c r="T177" s="960"/>
      <c r="U177" s="960"/>
      <c r="V177" s="960"/>
      <c r="W177" s="960"/>
      <c r="X177" s="960"/>
    </row>
    <row r="178" spans="1:24" s="54" customFormat="1" ht="36" customHeight="1" x14ac:dyDescent="0.2">
      <c r="A178" s="958"/>
      <c r="B178" s="958"/>
      <c r="C178" s="973" t="s">
        <v>323</v>
      </c>
      <c r="D178" s="974"/>
      <c r="E178" s="974"/>
      <c r="F178" s="974"/>
      <c r="G178" s="974"/>
      <c r="H178" s="974"/>
      <c r="I178" s="974"/>
      <c r="J178" s="974"/>
      <c r="K178" s="974"/>
      <c r="L178" s="974"/>
      <c r="M178" s="974"/>
      <c r="N178" s="974"/>
      <c r="O178" s="974"/>
      <c r="P178" s="974"/>
      <c r="Q178" s="974"/>
      <c r="R178" s="974"/>
      <c r="S178" s="974"/>
      <c r="T178" s="974"/>
      <c r="U178" s="974"/>
      <c r="V178" s="974"/>
      <c r="W178" s="974"/>
      <c r="X178" s="974"/>
    </row>
    <row r="179" spans="1:24" s="54" customFormat="1" ht="36" customHeight="1" x14ac:dyDescent="0.2">
      <c r="A179" s="958"/>
      <c r="B179" s="958"/>
      <c r="C179" s="973" t="s">
        <v>325</v>
      </c>
      <c r="D179" s="974"/>
      <c r="E179" s="974"/>
      <c r="F179" s="974"/>
      <c r="G179" s="974"/>
      <c r="H179" s="974"/>
      <c r="I179" s="974"/>
      <c r="J179" s="974"/>
      <c r="K179" s="974"/>
      <c r="L179" s="974"/>
      <c r="M179" s="974"/>
      <c r="N179" s="974"/>
      <c r="O179" s="974"/>
      <c r="P179" s="974"/>
      <c r="Q179" s="974"/>
      <c r="R179" s="974"/>
      <c r="S179" s="974"/>
      <c r="T179" s="974"/>
      <c r="U179" s="974"/>
      <c r="V179" s="974"/>
      <c r="W179" s="974"/>
      <c r="X179" s="974"/>
    </row>
    <row r="180" spans="1:24" s="54" customFormat="1" ht="36" customHeight="1" x14ac:dyDescent="0.2">
      <c r="A180" s="958"/>
      <c r="B180" s="958"/>
      <c r="C180" s="973" t="s">
        <v>326</v>
      </c>
      <c r="D180" s="974"/>
      <c r="E180" s="974"/>
      <c r="F180" s="974"/>
      <c r="G180" s="974"/>
      <c r="H180" s="974"/>
      <c r="I180" s="974"/>
      <c r="J180" s="974"/>
      <c r="K180" s="974"/>
      <c r="L180" s="974"/>
      <c r="M180" s="974"/>
      <c r="N180" s="974"/>
      <c r="O180" s="974"/>
      <c r="P180" s="974"/>
      <c r="Q180" s="974"/>
      <c r="R180" s="974"/>
      <c r="S180" s="974"/>
      <c r="T180" s="974"/>
      <c r="U180" s="974"/>
      <c r="V180" s="974"/>
      <c r="W180" s="974"/>
      <c r="X180" s="974"/>
    </row>
    <row r="181" spans="1:24" s="54" customFormat="1" ht="36" customHeight="1" x14ac:dyDescent="0.2">
      <c r="A181" s="958"/>
      <c r="B181" s="958"/>
      <c r="C181" s="973" t="s">
        <v>327</v>
      </c>
      <c r="D181" s="974"/>
      <c r="E181" s="974"/>
      <c r="F181" s="974"/>
      <c r="G181" s="974"/>
      <c r="H181" s="974"/>
      <c r="I181" s="974"/>
      <c r="J181" s="974"/>
      <c r="K181" s="974"/>
      <c r="L181" s="974"/>
      <c r="M181" s="974"/>
      <c r="N181" s="974"/>
      <c r="O181" s="974"/>
      <c r="P181" s="974"/>
      <c r="Q181" s="974"/>
      <c r="R181" s="974"/>
      <c r="S181" s="974"/>
      <c r="T181" s="974"/>
      <c r="U181" s="974"/>
      <c r="V181" s="974"/>
      <c r="W181" s="974"/>
      <c r="X181" s="974"/>
    </row>
    <row r="182" spans="1:24" s="54" customFormat="1" ht="36" customHeight="1" x14ac:dyDescent="0.2">
      <c r="A182" s="958"/>
      <c r="B182" s="958"/>
      <c r="C182" s="973" t="s">
        <v>328</v>
      </c>
      <c r="D182" s="974"/>
      <c r="E182" s="974"/>
      <c r="F182" s="974"/>
      <c r="G182" s="974"/>
      <c r="H182" s="974"/>
      <c r="I182" s="974"/>
      <c r="J182" s="974"/>
      <c r="K182" s="974"/>
      <c r="L182" s="974"/>
      <c r="M182" s="974"/>
      <c r="N182" s="974"/>
      <c r="O182" s="974"/>
      <c r="P182" s="974"/>
      <c r="Q182" s="974"/>
      <c r="R182" s="974"/>
      <c r="S182" s="974"/>
      <c r="T182" s="974"/>
      <c r="U182" s="974"/>
      <c r="V182" s="974"/>
      <c r="W182" s="974"/>
      <c r="X182" s="974"/>
    </row>
    <row r="183" spans="1:24" s="54" customFormat="1" ht="36" customHeight="1" x14ac:dyDescent="0.2">
      <c r="A183" s="958"/>
      <c r="B183" s="958"/>
      <c r="C183" s="973" t="s">
        <v>329</v>
      </c>
      <c r="D183" s="974"/>
      <c r="E183" s="974"/>
      <c r="F183" s="974"/>
      <c r="G183" s="974"/>
      <c r="H183" s="974"/>
      <c r="I183" s="974"/>
      <c r="J183" s="974"/>
      <c r="K183" s="974"/>
      <c r="L183" s="974"/>
      <c r="M183" s="974"/>
      <c r="N183" s="974"/>
      <c r="O183" s="974"/>
      <c r="P183" s="974"/>
      <c r="Q183" s="974"/>
      <c r="R183" s="974"/>
      <c r="S183" s="974"/>
      <c r="T183" s="974"/>
      <c r="U183" s="974"/>
      <c r="V183" s="974"/>
      <c r="W183" s="974"/>
      <c r="X183" s="974"/>
    </row>
    <row r="184" spans="1:24" s="54" customFormat="1" ht="36" customHeight="1" x14ac:dyDescent="0.2">
      <c r="A184" s="958"/>
      <c r="B184" s="958"/>
      <c r="C184" s="973" t="s">
        <v>330</v>
      </c>
      <c r="D184" s="974"/>
      <c r="E184" s="974"/>
      <c r="F184" s="974"/>
      <c r="G184" s="974"/>
      <c r="H184" s="974"/>
      <c r="I184" s="974"/>
      <c r="J184" s="974"/>
      <c r="K184" s="974"/>
      <c r="L184" s="974"/>
      <c r="M184" s="974"/>
      <c r="N184" s="974"/>
      <c r="O184" s="974"/>
      <c r="P184" s="974"/>
      <c r="Q184" s="974"/>
      <c r="R184" s="974"/>
      <c r="S184" s="974"/>
      <c r="T184" s="974"/>
      <c r="U184" s="974"/>
      <c r="V184" s="974"/>
      <c r="W184" s="974"/>
      <c r="X184" s="974"/>
    </row>
    <row r="185" spans="1:24" s="54" customFormat="1" ht="36" customHeight="1" x14ac:dyDescent="0.2">
      <c r="A185" s="958"/>
      <c r="B185" s="958"/>
      <c r="C185" s="973" t="s">
        <v>324</v>
      </c>
      <c r="D185" s="974"/>
      <c r="E185" s="974"/>
      <c r="F185" s="974"/>
      <c r="G185" s="974"/>
      <c r="H185" s="974"/>
      <c r="I185" s="974"/>
      <c r="J185" s="974"/>
      <c r="K185" s="974"/>
      <c r="L185" s="974"/>
      <c r="M185" s="974"/>
      <c r="N185" s="974"/>
      <c r="O185" s="974"/>
      <c r="P185" s="974"/>
      <c r="Q185" s="974"/>
      <c r="R185" s="974"/>
      <c r="S185" s="974"/>
      <c r="T185" s="974"/>
      <c r="U185" s="974"/>
      <c r="V185" s="974"/>
      <c r="W185" s="974"/>
      <c r="X185" s="974"/>
    </row>
    <row r="186" spans="1:24" s="54" customFormat="1" ht="36" customHeight="1" x14ac:dyDescent="0.2">
      <c r="A186" s="958"/>
      <c r="B186" s="958"/>
      <c r="C186" s="1240" t="s">
        <v>133</v>
      </c>
      <c r="D186" s="1241"/>
      <c r="E186" s="1241"/>
      <c r="F186" s="1241"/>
      <c r="G186" s="1241"/>
      <c r="H186" s="1241"/>
      <c r="I186" s="1241"/>
      <c r="J186" s="1241"/>
      <c r="K186" s="1241"/>
      <c r="L186" s="1241"/>
      <c r="M186" s="1241"/>
      <c r="N186" s="1241"/>
      <c r="O186" s="1241"/>
      <c r="P186" s="1241"/>
      <c r="Q186" s="1241"/>
      <c r="R186" s="1241"/>
      <c r="S186" s="1241"/>
      <c r="T186" s="1241"/>
      <c r="U186" s="1241"/>
      <c r="V186" s="1241"/>
      <c r="W186" s="1241"/>
      <c r="X186" s="1241"/>
    </row>
    <row r="187" spans="1:24" s="58" customFormat="1" ht="19.899999999999999" customHeight="1" x14ac:dyDescent="0.2">
      <c r="A187" s="1229" t="s">
        <v>1371</v>
      </c>
      <c r="B187" s="1229"/>
      <c r="C187" s="1230"/>
      <c r="D187" s="1230"/>
      <c r="E187" s="1230"/>
      <c r="F187" s="1230"/>
      <c r="G187" s="1230"/>
      <c r="H187" s="1230"/>
      <c r="I187" s="1230"/>
      <c r="J187" s="1230"/>
      <c r="K187" s="1230"/>
      <c r="L187" s="1230"/>
      <c r="M187" s="1230"/>
      <c r="N187" s="1230"/>
      <c r="O187" s="1230"/>
      <c r="P187" s="1230"/>
      <c r="Q187" s="1230"/>
      <c r="R187" s="1230"/>
      <c r="S187" s="1230"/>
      <c r="T187" s="1230"/>
      <c r="U187" s="1230"/>
      <c r="V187" s="1230"/>
      <c r="W187" s="1230"/>
      <c r="X187" s="1230"/>
    </row>
    <row r="188" spans="1:24" s="54" customFormat="1" ht="19.899999999999999" customHeight="1" x14ac:dyDescent="0.2">
      <c r="A188" s="1229" t="s">
        <v>1372</v>
      </c>
      <c r="B188" s="1229"/>
      <c r="C188" s="1229"/>
      <c r="D188" s="1229"/>
      <c r="E188" s="1229"/>
      <c r="F188" s="1229"/>
      <c r="G188" s="1229"/>
      <c r="H188" s="1229"/>
      <c r="I188" s="1229"/>
      <c r="J188" s="1229"/>
      <c r="K188" s="1229"/>
      <c r="L188" s="1229"/>
      <c r="M188" s="1229"/>
      <c r="N188" s="1229"/>
      <c r="O188" s="1229"/>
      <c r="P188" s="1229"/>
      <c r="Q188" s="1229"/>
      <c r="R188" s="1229"/>
      <c r="S188" s="1229"/>
      <c r="T188" s="1229"/>
      <c r="U188" s="1229"/>
      <c r="V188" s="1229"/>
      <c r="W188" s="1229"/>
      <c r="X188" s="1229"/>
    </row>
    <row r="189" spans="1:24" s="54" customFormat="1" ht="18" customHeight="1" x14ac:dyDescent="0.2">
      <c r="A189" s="126"/>
      <c r="B189" s="127" t="s">
        <v>54</v>
      </c>
      <c r="C189" s="122" t="s">
        <v>1373</v>
      </c>
      <c r="D189" s="122"/>
      <c r="E189" s="122"/>
      <c r="F189" s="122"/>
      <c r="G189" s="122"/>
      <c r="H189" s="122"/>
      <c r="I189" s="122"/>
      <c r="J189" s="122"/>
      <c r="K189" s="122"/>
      <c r="L189" s="122"/>
      <c r="M189" s="122"/>
      <c r="N189" s="122"/>
      <c r="O189" s="122"/>
      <c r="P189" s="122"/>
      <c r="Q189" s="122"/>
      <c r="R189" s="122"/>
      <c r="S189" s="122"/>
      <c r="T189" s="122"/>
      <c r="U189" s="122"/>
      <c r="V189" s="122"/>
      <c r="W189" s="122"/>
      <c r="X189" s="122"/>
    </row>
    <row r="190" spans="1:24" s="56" customFormat="1" ht="17.45" customHeight="1" x14ac:dyDescent="0.2">
      <c r="A190" s="128"/>
      <c r="B190" s="129" t="s">
        <v>54</v>
      </c>
      <c r="C190" s="1001" t="s">
        <v>134</v>
      </c>
      <c r="D190" s="1001"/>
      <c r="E190" s="1001"/>
      <c r="F190" s="1001"/>
      <c r="G190" s="1001"/>
      <c r="H190" s="1001"/>
      <c r="I190" s="1001"/>
      <c r="J190" s="1001"/>
      <c r="K190" s="1001"/>
      <c r="L190" s="1001"/>
      <c r="M190" s="1001"/>
      <c r="N190" s="1001"/>
      <c r="O190" s="1001"/>
      <c r="P190" s="1001"/>
      <c r="Q190" s="1001"/>
      <c r="R190" s="1001"/>
      <c r="S190" s="1001"/>
      <c r="T190" s="1001"/>
      <c r="U190" s="1001"/>
      <c r="V190" s="1001"/>
      <c r="W190" s="1001"/>
      <c r="X190" s="1001"/>
    </row>
    <row r="191" spans="1:24" s="54" customFormat="1" ht="18" customHeight="1" x14ac:dyDescent="0.2">
      <c r="A191" s="107"/>
      <c r="B191" s="55"/>
      <c r="C191" s="55"/>
      <c r="D191" s="55"/>
      <c r="E191" s="55"/>
      <c r="F191" s="55"/>
      <c r="G191" s="55"/>
      <c r="H191" s="55"/>
      <c r="I191" s="55"/>
      <c r="J191" s="55"/>
      <c r="K191" s="55"/>
      <c r="L191" s="55"/>
      <c r="M191" s="55"/>
      <c r="N191" s="55"/>
      <c r="O191" s="55"/>
      <c r="P191" s="55"/>
      <c r="Q191" s="55"/>
      <c r="R191" s="55"/>
      <c r="S191" s="55"/>
      <c r="T191" s="55"/>
      <c r="U191" s="55"/>
      <c r="V191" s="55"/>
      <c r="W191" s="55"/>
      <c r="X191" s="55"/>
    </row>
    <row r="192" spans="1:24" s="54" customFormat="1" ht="18" customHeight="1" x14ac:dyDescent="0.2">
      <c r="A192" s="107"/>
      <c r="B192" s="55"/>
      <c r="C192" s="55"/>
      <c r="D192" s="55"/>
      <c r="E192" s="55"/>
      <c r="F192" s="55"/>
      <c r="G192" s="55"/>
      <c r="H192" s="55"/>
      <c r="I192" s="55"/>
      <c r="J192" s="55"/>
      <c r="K192" s="55"/>
      <c r="L192" s="55"/>
      <c r="M192" s="55"/>
      <c r="N192" s="55"/>
      <c r="O192" s="55"/>
      <c r="P192" s="55"/>
      <c r="Q192" s="55"/>
      <c r="R192" s="55"/>
      <c r="S192" s="55"/>
      <c r="T192" s="55"/>
      <c r="U192" s="55"/>
      <c r="V192" s="55"/>
      <c r="W192" s="55"/>
      <c r="X192" s="55"/>
    </row>
    <row r="193" spans="1:24" s="59" customFormat="1" ht="36" customHeight="1" x14ac:dyDescent="0.2">
      <c r="A193" s="1223" t="s">
        <v>349</v>
      </c>
      <c r="B193" s="1223"/>
      <c r="C193" s="1223"/>
      <c r="D193" s="1223"/>
      <c r="E193" s="1223"/>
      <c r="F193" s="1223"/>
      <c r="G193" s="1223"/>
      <c r="H193" s="1223"/>
      <c r="I193" s="1223"/>
      <c r="J193" s="1223"/>
      <c r="K193" s="1223"/>
      <c r="L193" s="1223"/>
      <c r="M193" s="1223"/>
      <c r="N193" s="1223"/>
      <c r="O193" s="1223"/>
      <c r="P193" s="1223"/>
      <c r="Q193" s="1223"/>
      <c r="R193" s="1223"/>
      <c r="S193" s="1223"/>
      <c r="T193" s="1223"/>
      <c r="U193" s="1223"/>
      <c r="V193" s="1223"/>
      <c r="W193" s="1223"/>
      <c r="X193" s="1223"/>
    </row>
    <row r="194" spans="1:24" s="54" customFormat="1" ht="18" customHeight="1" x14ac:dyDescent="0.2">
      <c r="A194" s="107"/>
      <c r="B194" s="1231"/>
      <c r="C194" s="1232"/>
      <c r="D194" s="1232"/>
      <c r="E194" s="1232"/>
      <c r="F194" s="1232"/>
      <c r="G194" s="1232"/>
      <c r="H194" s="1232"/>
      <c r="I194" s="1232"/>
      <c r="J194" s="1232"/>
      <c r="K194" s="1232"/>
      <c r="L194" s="1232"/>
      <c r="M194" s="1232"/>
      <c r="N194" s="1232"/>
      <c r="O194" s="1232"/>
      <c r="P194" s="1232"/>
      <c r="Q194" s="1232"/>
      <c r="R194" s="1232"/>
      <c r="S194" s="1232"/>
      <c r="T194" s="1232"/>
      <c r="U194" s="1232"/>
      <c r="V194" s="1232"/>
      <c r="W194" s="1233"/>
      <c r="X194" s="55"/>
    </row>
    <row r="195" spans="1:24" s="54" customFormat="1" ht="18" customHeight="1" x14ac:dyDescent="0.2">
      <c r="A195" s="107"/>
      <c r="B195" s="1234"/>
      <c r="C195" s="1235"/>
      <c r="D195" s="1235"/>
      <c r="E195" s="1235"/>
      <c r="F195" s="1235"/>
      <c r="G195" s="1235"/>
      <c r="H195" s="1235"/>
      <c r="I195" s="1235"/>
      <c r="J195" s="1235"/>
      <c r="K195" s="1235"/>
      <c r="L195" s="1235"/>
      <c r="M195" s="1235"/>
      <c r="N195" s="1235"/>
      <c r="O195" s="1235"/>
      <c r="P195" s="1235"/>
      <c r="Q195" s="1235"/>
      <c r="R195" s="1235"/>
      <c r="S195" s="1235"/>
      <c r="T195" s="1235"/>
      <c r="U195" s="1235"/>
      <c r="V195" s="1235"/>
      <c r="W195" s="1236"/>
      <c r="X195" s="55"/>
    </row>
    <row r="196" spans="1:24" s="54" customFormat="1" ht="115.35" customHeight="1" x14ac:dyDescent="0.2">
      <c r="A196" s="107"/>
      <c r="B196" s="1234"/>
      <c r="C196" s="1235"/>
      <c r="D196" s="1235"/>
      <c r="E196" s="1235"/>
      <c r="F196" s="1235"/>
      <c r="G196" s="1235"/>
      <c r="H196" s="1235"/>
      <c r="I196" s="1235"/>
      <c r="J196" s="1235"/>
      <c r="K196" s="1235"/>
      <c r="L196" s="1235"/>
      <c r="M196" s="1235"/>
      <c r="N196" s="1235"/>
      <c r="O196" s="1235"/>
      <c r="P196" s="1235"/>
      <c r="Q196" s="1235"/>
      <c r="R196" s="1235"/>
      <c r="S196" s="1235"/>
      <c r="T196" s="1235"/>
      <c r="U196" s="1235"/>
      <c r="V196" s="1235"/>
      <c r="W196" s="1236"/>
      <c r="X196" s="55"/>
    </row>
    <row r="197" spans="1:24" s="54" customFormat="1" ht="157.5" customHeight="1" x14ac:dyDescent="0.2">
      <c r="A197" s="107"/>
      <c r="B197" s="1237"/>
      <c r="C197" s="1238"/>
      <c r="D197" s="1238"/>
      <c r="E197" s="1238"/>
      <c r="F197" s="1238"/>
      <c r="G197" s="1238"/>
      <c r="H197" s="1238"/>
      <c r="I197" s="1238"/>
      <c r="J197" s="1238"/>
      <c r="K197" s="1238"/>
      <c r="L197" s="1238"/>
      <c r="M197" s="1238"/>
      <c r="N197" s="1238"/>
      <c r="O197" s="1238"/>
      <c r="P197" s="1238"/>
      <c r="Q197" s="1238"/>
      <c r="R197" s="1238"/>
      <c r="S197" s="1238"/>
      <c r="T197" s="1238"/>
      <c r="U197" s="1238"/>
      <c r="V197" s="1238"/>
      <c r="W197" s="1239"/>
      <c r="X197" s="55"/>
    </row>
    <row r="198" spans="1:24" s="54" customFormat="1" ht="18" customHeight="1" x14ac:dyDescent="0.2">
      <c r="A198" s="107"/>
      <c r="B198" s="55"/>
      <c r="C198" s="55"/>
      <c r="D198" s="55"/>
      <c r="E198" s="55"/>
      <c r="F198" s="55"/>
      <c r="G198" s="55"/>
      <c r="H198" s="55"/>
      <c r="I198" s="55"/>
      <c r="J198" s="55"/>
      <c r="K198" s="55"/>
      <c r="L198" s="55"/>
      <c r="M198" s="55"/>
      <c r="N198" s="55"/>
      <c r="O198" s="55"/>
      <c r="P198" s="55"/>
      <c r="Q198" s="55"/>
      <c r="R198" s="55"/>
      <c r="S198" s="55"/>
      <c r="T198" s="55"/>
      <c r="U198" s="55"/>
      <c r="V198" s="55"/>
      <c r="W198" s="55"/>
      <c r="X198" s="55"/>
    </row>
    <row r="199" spans="1:24" s="54" customFormat="1" ht="18" customHeight="1" x14ac:dyDescent="0.2">
      <c r="A199" s="107" t="s">
        <v>350</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row>
    <row r="200" spans="1:24" s="54" customFormat="1" ht="18" customHeight="1" x14ac:dyDescent="0.2">
      <c r="A200" s="971" t="s">
        <v>1160</v>
      </c>
      <c r="B200" s="971"/>
      <c r="C200" s="971"/>
      <c r="D200" s="971"/>
      <c r="E200" s="971"/>
      <c r="F200" s="971"/>
      <c r="G200" s="462"/>
      <c r="H200" s="972"/>
      <c r="I200" s="972"/>
      <c r="J200" s="972"/>
      <c r="K200" s="971" t="s">
        <v>1161</v>
      </c>
      <c r="L200" s="971"/>
      <c r="M200" s="971"/>
      <c r="N200" s="971"/>
      <c r="O200" s="971"/>
      <c r="P200" s="462"/>
      <c r="Q200" s="462"/>
      <c r="R200" s="462"/>
      <c r="S200" s="462"/>
      <c r="T200" s="462"/>
      <c r="U200" s="462"/>
      <c r="V200" s="462"/>
      <c r="W200" s="462"/>
      <c r="X200" s="55"/>
    </row>
    <row r="201" spans="1:24" s="54" customFormat="1" ht="13.9" customHeight="1" x14ac:dyDescent="0.2">
      <c r="A201" s="107"/>
      <c r="B201" s="55"/>
      <c r="C201" s="55"/>
      <c r="D201" s="55"/>
      <c r="E201" s="55"/>
      <c r="F201" s="55"/>
      <c r="G201" s="55"/>
      <c r="H201" s="55"/>
      <c r="I201" s="55"/>
      <c r="J201" s="55"/>
      <c r="K201" s="55"/>
      <c r="L201" s="55"/>
      <c r="M201" s="55"/>
      <c r="N201" s="55"/>
      <c r="O201" s="55"/>
      <c r="P201" s="55"/>
      <c r="Q201" s="55"/>
      <c r="R201" s="55"/>
      <c r="S201" s="55"/>
      <c r="T201" s="55"/>
      <c r="U201" s="55"/>
      <c r="V201" s="55"/>
      <c r="W201" s="55"/>
      <c r="X201" s="55"/>
    </row>
    <row r="202" spans="1:24" s="54" customFormat="1" ht="18" customHeight="1" x14ac:dyDescent="0.2">
      <c r="A202" s="107" t="s">
        <v>135</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row>
    <row r="203" spans="1:24" s="54" customFormat="1" ht="10.15" customHeight="1" x14ac:dyDescent="0.2">
      <c r="A203" s="107"/>
      <c r="B203" s="55"/>
      <c r="C203" s="55"/>
      <c r="D203" s="55"/>
      <c r="E203" s="55"/>
      <c r="F203" s="55"/>
      <c r="G203" s="55"/>
      <c r="H203" s="55"/>
      <c r="I203" s="55"/>
      <c r="J203" s="55"/>
      <c r="K203" s="55"/>
      <c r="L203" s="55"/>
      <c r="M203" s="55"/>
      <c r="N203" s="55"/>
      <c r="O203" s="55"/>
      <c r="P203" s="55"/>
      <c r="Q203" s="55"/>
      <c r="R203" s="55"/>
      <c r="S203" s="55"/>
      <c r="T203" s="55"/>
      <c r="U203" s="55"/>
      <c r="V203" s="55"/>
      <c r="W203" s="55"/>
      <c r="X203" s="55"/>
    </row>
    <row r="204" spans="1:24" s="54" customFormat="1" ht="18" customHeight="1" x14ac:dyDescent="0.2">
      <c r="A204" s="1032"/>
      <c r="B204" s="1032"/>
      <c r="C204" s="1072" t="s">
        <v>136</v>
      </c>
      <c r="D204" s="1072"/>
      <c r="E204" s="1072"/>
      <c r="F204" s="1072"/>
      <c r="G204" s="1072"/>
      <c r="H204" s="1072"/>
      <c r="I204" s="1072"/>
      <c r="J204" s="994" t="s">
        <v>137</v>
      </c>
      <c r="K204" s="994"/>
      <c r="L204" s="994"/>
      <c r="M204" s="994"/>
      <c r="N204" s="994"/>
      <c r="O204" s="994"/>
      <c r="P204" s="994"/>
      <c r="Q204" s="121"/>
      <c r="R204" s="1073" t="s">
        <v>138</v>
      </c>
      <c r="S204" s="980"/>
      <c r="T204" s="980"/>
      <c r="U204" s="980"/>
      <c r="V204" s="980"/>
      <c r="W204" s="980"/>
      <c r="X204" s="976"/>
    </row>
    <row r="205" spans="1:24" s="54" customFormat="1" ht="20.25" customHeight="1" x14ac:dyDescent="0.2">
      <c r="A205" s="1071" t="s">
        <v>139</v>
      </c>
      <c r="B205" s="1071"/>
      <c r="C205" s="942" t="s">
        <v>140</v>
      </c>
      <c r="D205" s="943"/>
      <c r="E205" s="943"/>
      <c r="F205" s="943"/>
      <c r="G205" s="943"/>
      <c r="H205" s="943"/>
      <c r="I205" s="944"/>
      <c r="J205" s="954"/>
      <c r="K205" s="954"/>
      <c r="L205" s="954"/>
      <c r="M205" s="954"/>
      <c r="N205" s="954"/>
      <c r="O205" s="954"/>
      <c r="P205" s="954"/>
      <c r="Q205" s="315"/>
      <c r="R205" s="951"/>
      <c r="S205" s="952"/>
      <c r="T205" s="952"/>
      <c r="U205" s="952"/>
      <c r="V205" s="952"/>
      <c r="W205" s="952"/>
      <c r="X205" s="953"/>
    </row>
    <row r="206" spans="1:24" s="54" customFormat="1" ht="20.25" customHeight="1" x14ac:dyDescent="0.2">
      <c r="A206" s="1071"/>
      <c r="B206" s="1071"/>
      <c r="C206" s="948"/>
      <c r="D206" s="949"/>
      <c r="E206" s="949"/>
      <c r="F206" s="949"/>
      <c r="G206" s="949"/>
      <c r="H206" s="949"/>
      <c r="I206" s="950"/>
      <c r="J206" s="967"/>
      <c r="K206" s="968"/>
      <c r="L206" s="968"/>
      <c r="M206" s="968"/>
      <c r="N206" s="968"/>
      <c r="O206" s="968"/>
      <c r="P206" s="969"/>
      <c r="Q206" s="315"/>
      <c r="R206" s="951"/>
      <c r="S206" s="952"/>
      <c r="T206" s="952"/>
      <c r="U206" s="952"/>
      <c r="V206" s="952"/>
      <c r="W206" s="952"/>
      <c r="X206" s="953"/>
    </row>
    <row r="207" spans="1:24" s="54" customFormat="1" ht="20.25" customHeight="1" x14ac:dyDescent="0.2">
      <c r="A207" s="1071"/>
      <c r="B207" s="1071"/>
      <c r="C207" s="942" t="s">
        <v>141</v>
      </c>
      <c r="D207" s="943"/>
      <c r="E207" s="943"/>
      <c r="F207" s="943"/>
      <c r="G207" s="943"/>
      <c r="H207" s="943"/>
      <c r="I207" s="944"/>
      <c r="J207" s="954"/>
      <c r="K207" s="954"/>
      <c r="L207" s="954"/>
      <c r="M207" s="954"/>
      <c r="N207" s="954"/>
      <c r="O207" s="954"/>
      <c r="P207" s="954"/>
      <c r="Q207" s="315"/>
      <c r="R207" s="951"/>
      <c r="S207" s="952"/>
      <c r="T207" s="952"/>
      <c r="U207" s="952"/>
      <c r="V207" s="952"/>
      <c r="W207" s="952"/>
      <c r="X207" s="953"/>
    </row>
    <row r="208" spans="1:24" s="54" customFormat="1" ht="20.25" customHeight="1" x14ac:dyDescent="0.2">
      <c r="A208" s="1071"/>
      <c r="B208" s="1071"/>
      <c r="C208" s="945"/>
      <c r="D208" s="946"/>
      <c r="E208" s="946"/>
      <c r="F208" s="946"/>
      <c r="G208" s="946"/>
      <c r="H208" s="946"/>
      <c r="I208" s="947"/>
      <c r="J208" s="954"/>
      <c r="K208" s="954"/>
      <c r="L208" s="954"/>
      <c r="M208" s="954"/>
      <c r="N208" s="954"/>
      <c r="O208" s="954"/>
      <c r="P208" s="954"/>
      <c r="Q208" s="315"/>
      <c r="R208" s="951"/>
      <c r="S208" s="952"/>
      <c r="T208" s="952"/>
      <c r="U208" s="952"/>
      <c r="V208" s="952"/>
      <c r="W208" s="952"/>
      <c r="X208" s="953"/>
    </row>
    <row r="209" spans="1:24" s="54" customFormat="1" ht="20.25" customHeight="1" x14ac:dyDescent="0.2">
      <c r="A209" s="1071"/>
      <c r="B209" s="1071"/>
      <c r="C209" s="945"/>
      <c r="D209" s="946"/>
      <c r="E209" s="946"/>
      <c r="F209" s="946"/>
      <c r="G209" s="946"/>
      <c r="H209" s="946"/>
      <c r="I209" s="947"/>
      <c r="J209" s="954"/>
      <c r="K209" s="954"/>
      <c r="L209" s="954"/>
      <c r="M209" s="954"/>
      <c r="N209" s="954"/>
      <c r="O209" s="954"/>
      <c r="P209" s="954"/>
      <c r="Q209" s="315"/>
      <c r="R209" s="951"/>
      <c r="S209" s="952"/>
      <c r="T209" s="952"/>
      <c r="U209" s="952"/>
      <c r="V209" s="952"/>
      <c r="W209" s="952"/>
      <c r="X209" s="953"/>
    </row>
    <row r="210" spans="1:24" s="54" customFormat="1" ht="20.25" customHeight="1" x14ac:dyDescent="0.2">
      <c r="A210" s="1071"/>
      <c r="B210" s="1071"/>
      <c r="C210" s="948"/>
      <c r="D210" s="949"/>
      <c r="E210" s="949"/>
      <c r="F210" s="949"/>
      <c r="G210" s="949"/>
      <c r="H210" s="949"/>
      <c r="I210" s="950"/>
      <c r="J210" s="954"/>
      <c r="K210" s="954"/>
      <c r="L210" s="954"/>
      <c r="M210" s="954"/>
      <c r="N210" s="954"/>
      <c r="O210" s="954"/>
      <c r="P210" s="954"/>
      <c r="Q210" s="315"/>
      <c r="R210" s="951"/>
      <c r="S210" s="952"/>
      <c r="T210" s="952"/>
      <c r="U210" s="952"/>
      <c r="V210" s="952"/>
      <c r="W210" s="952"/>
      <c r="X210" s="953"/>
    </row>
    <row r="211" spans="1:24" s="54" customFormat="1" ht="20.25" customHeight="1" x14ac:dyDescent="0.2">
      <c r="A211" s="1071"/>
      <c r="B211" s="1071"/>
      <c r="C211" s="942" t="s">
        <v>142</v>
      </c>
      <c r="D211" s="943"/>
      <c r="E211" s="943"/>
      <c r="F211" s="943"/>
      <c r="G211" s="943"/>
      <c r="H211" s="943"/>
      <c r="I211" s="944"/>
      <c r="J211" s="954"/>
      <c r="K211" s="954"/>
      <c r="L211" s="954"/>
      <c r="M211" s="954"/>
      <c r="N211" s="954"/>
      <c r="O211" s="954"/>
      <c r="P211" s="954"/>
      <c r="Q211" s="315"/>
      <c r="R211" s="951"/>
      <c r="S211" s="952"/>
      <c r="T211" s="952"/>
      <c r="U211" s="952"/>
      <c r="V211" s="952"/>
      <c r="W211" s="952"/>
      <c r="X211" s="953"/>
    </row>
    <row r="212" spans="1:24" s="54" customFormat="1" ht="20.25" customHeight="1" x14ac:dyDescent="0.2">
      <c r="A212" s="1071"/>
      <c r="B212" s="1071"/>
      <c r="C212" s="945"/>
      <c r="D212" s="946"/>
      <c r="E212" s="946"/>
      <c r="F212" s="946"/>
      <c r="G212" s="946"/>
      <c r="H212" s="946"/>
      <c r="I212" s="947"/>
      <c r="J212" s="954"/>
      <c r="K212" s="954"/>
      <c r="L212" s="954"/>
      <c r="M212" s="954"/>
      <c r="N212" s="954"/>
      <c r="O212" s="954"/>
      <c r="P212" s="954"/>
      <c r="Q212" s="315"/>
      <c r="R212" s="951"/>
      <c r="S212" s="952"/>
      <c r="T212" s="952"/>
      <c r="U212" s="952"/>
      <c r="V212" s="952"/>
      <c r="W212" s="952"/>
      <c r="X212" s="953"/>
    </row>
    <row r="213" spans="1:24" s="54" customFormat="1" ht="20.25" customHeight="1" x14ac:dyDescent="0.2">
      <c r="A213" s="1071"/>
      <c r="B213" s="1071"/>
      <c r="C213" s="945"/>
      <c r="D213" s="946"/>
      <c r="E213" s="946"/>
      <c r="F213" s="946"/>
      <c r="G213" s="946"/>
      <c r="H213" s="946"/>
      <c r="I213" s="947"/>
      <c r="J213" s="954"/>
      <c r="K213" s="954"/>
      <c r="L213" s="954"/>
      <c r="M213" s="954"/>
      <c r="N213" s="954"/>
      <c r="O213" s="954"/>
      <c r="P213" s="954"/>
      <c r="Q213" s="315"/>
      <c r="R213" s="951"/>
      <c r="S213" s="952"/>
      <c r="T213" s="952"/>
      <c r="U213" s="952"/>
      <c r="V213" s="952"/>
      <c r="W213" s="952"/>
      <c r="X213" s="953"/>
    </row>
    <row r="214" spans="1:24" s="54" customFormat="1" ht="20.25" customHeight="1" x14ac:dyDescent="0.2">
      <c r="A214" s="1071"/>
      <c r="B214" s="1071"/>
      <c r="C214" s="948"/>
      <c r="D214" s="949"/>
      <c r="E214" s="949"/>
      <c r="F214" s="949"/>
      <c r="G214" s="949"/>
      <c r="H214" s="949"/>
      <c r="I214" s="950"/>
      <c r="J214" s="954"/>
      <c r="K214" s="954"/>
      <c r="L214" s="954"/>
      <c r="M214" s="954"/>
      <c r="N214" s="954"/>
      <c r="O214" s="954"/>
      <c r="P214" s="954"/>
      <c r="Q214" s="315"/>
      <c r="R214" s="951"/>
      <c r="S214" s="952"/>
      <c r="T214" s="952"/>
      <c r="U214" s="952"/>
      <c r="V214" s="952"/>
      <c r="W214" s="952"/>
      <c r="X214" s="953"/>
    </row>
    <row r="215" spans="1:24" s="54" customFormat="1" ht="20.25" customHeight="1" x14ac:dyDescent="0.2">
      <c r="A215" s="1071"/>
      <c r="B215" s="1071"/>
      <c r="C215" s="942" t="s">
        <v>143</v>
      </c>
      <c r="D215" s="943"/>
      <c r="E215" s="943"/>
      <c r="F215" s="943"/>
      <c r="G215" s="943"/>
      <c r="H215" s="943"/>
      <c r="I215" s="944"/>
      <c r="J215" s="954"/>
      <c r="K215" s="954"/>
      <c r="L215" s="954"/>
      <c r="M215" s="954"/>
      <c r="N215" s="954"/>
      <c r="O215" s="954"/>
      <c r="P215" s="954"/>
      <c r="Q215" s="315"/>
      <c r="R215" s="951"/>
      <c r="S215" s="952"/>
      <c r="T215" s="952"/>
      <c r="U215" s="952"/>
      <c r="V215" s="952"/>
      <c r="W215" s="952"/>
      <c r="X215" s="953"/>
    </row>
    <row r="216" spans="1:24" s="54" customFormat="1" ht="20.25" customHeight="1" x14ac:dyDescent="0.2">
      <c r="A216" s="1071"/>
      <c r="B216" s="1071"/>
      <c r="C216" s="945"/>
      <c r="D216" s="946"/>
      <c r="E216" s="946"/>
      <c r="F216" s="946"/>
      <c r="G216" s="946"/>
      <c r="H216" s="946"/>
      <c r="I216" s="947"/>
      <c r="J216" s="954"/>
      <c r="K216" s="954"/>
      <c r="L216" s="954"/>
      <c r="M216" s="954"/>
      <c r="N216" s="954"/>
      <c r="O216" s="954"/>
      <c r="P216" s="954"/>
      <c r="Q216" s="315"/>
      <c r="R216" s="951"/>
      <c r="S216" s="952"/>
      <c r="T216" s="952"/>
      <c r="U216" s="952"/>
      <c r="V216" s="952"/>
      <c r="W216" s="952"/>
      <c r="X216" s="953"/>
    </row>
    <row r="217" spans="1:24" s="54" customFormat="1" ht="20.25" customHeight="1" x14ac:dyDescent="0.2">
      <c r="A217" s="1071"/>
      <c r="B217" s="1071"/>
      <c r="C217" s="945"/>
      <c r="D217" s="946"/>
      <c r="E217" s="946"/>
      <c r="F217" s="946"/>
      <c r="G217" s="946"/>
      <c r="H217" s="946"/>
      <c r="I217" s="947"/>
      <c r="J217" s="954"/>
      <c r="K217" s="954"/>
      <c r="L217" s="954"/>
      <c r="M217" s="954"/>
      <c r="N217" s="954"/>
      <c r="O217" s="954"/>
      <c r="P217" s="954"/>
      <c r="Q217" s="315"/>
      <c r="R217" s="951"/>
      <c r="S217" s="952"/>
      <c r="T217" s="952"/>
      <c r="U217" s="952"/>
      <c r="V217" s="952"/>
      <c r="W217" s="952"/>
      <c r="X217" s="953"/>
    </row>
    <row r="218" spans="1:24" s="54" customFormat="1" ht="20.25" customHeight="1" x14ac:dyDescent="0.2">
      <c r="A218" s="1071"/>
      <c r="B218" s="1071"/>
      <c r="C218" s="948"/>
      <c r="D218" s="949"/>
      <c r="E218" s="949"/>
      <c r="F218" s="949"/>
      <c r="G218" s="949"/>
      <c r="H218" s="949"/>
      <c r="I218" s="950"/>
      <c r="J218" s="954"/>
      <c r="K218" s="954"/>
      <c r="L218" s="954"/>
      <c r="M218" s="954"/>
      <c r="N218" s="954"/>
      <c r="O218" s="954"/>
      <c r="P218" s="954"/>
      <c r="Q218" s="315"/>
      <c r="R218" s="951"/>
      <c r="S218" s="952"/>
      <c r="T218" s="952"/>
      <c r="U218" s="952"/>
      <c r="V218" s="952"/>
      <c r="W218" s="952"/>
      <c r="X218" s="953"/>
    </row>
    <row r="219" spans="1:24" s="54" customFormat="1" ht="20.25" customHeight="1" x14ac:dyDescent="0.2">
      <c r="A219" s="1071"/>
      <c r="B219" s="1071"/>
      <c r="C219" s="960" t="s">
        <v>144</v>
      </c>
      <c r="D219" s="960"/>
      <c r="E219" s="960"/>
      <c r="F219" s="960"/>
      <c r="G219" s="960"/>
      <c r="H219" s="960"/>
      <c r="I219" s="1067"/>
      <c r="J219" s="954"/>
      <c r="K219" s="954"/>
      <c r="L219" s="954"/>
      <c r="M219" s="954"/>
      <c r="N219" s="954"/>
      <c r="O219" s="954"/>
      <c r="P219" s="954"/>
      <c r="Q219" s="315"/>
      <c r="R219" s="951"/>
      <c r="S219" s="952"/>
      <c r="T219" s="952"/>
      <c r="U219" s="952"/>
      <c r="V219" s="952"/>
      <c r="W219" s="952"/>
      <c r="X219" s="953"/>
    </row>
    <row r="220" spans="1:24" s="54" customFormat="1" ht="18.600000000000001" customHeight="1" x14ac:dyDescent="0.2">
      <c r="A220" s="1069"/>
      <c r="B220" s="1070"/>
      <c r="C220" s="1070"/>
      <c r="D220" s="1070"/>
      <c r="E220" s="1070"/>
      <c r="F220" s="1070"/>
      <c r="G220" s="1070"/>
      <c r="H220" s="1070"/>
      <c r="I220" s="1070"/>
      <c r="J220" s="1070"/>
      <c r="K220" s="1070"/>
      <c r="L220" s="1070"/>
      <c r="M220" s="1070"/>
      <c r="N220" s="1070"/>
      <c r="O220" s="1070"/>
      <c r="P220" s="1070"/>
      <c r="Q220" s="1070"/>
      <c r="R220" s="1070"/>
      <c r="S220" s="1070"/>
      <c r="T220" s="1070"/>
      <c r="U220" s="1070"/>
      <c r="V220" s="1070"/>
      <c r="W220" s="1070"/>
      <c r="X220" s="1070"/>
    </row>
    <row r="221" spans="1:24" s="54" customFormat="1" ht="18" customHeight="1" x14ac:dyDescent="0.2">
      <c r="A221" s="107" t="s">
        <v>145</v>
      </c>
      <c r="B221" s="55"/>
      <c r="C221" s="55"/>
      <c r="D221" s="55"/>
      <c r="E221" s="55"/>
      <c r="F221" s="55"/>
      <c r="G221" s="55"/>
      <c r="H221" s="55"/>
      <c r="I221" s="55"/>
      <c r="J221" s="55"/>
      <c r="K221" s="55"/>
      <c r="L221" s="55"/>
      <c r="M221" s="55"/>
      <c r="N221" s="55"/>
      <c r="O221" s="55"/>
      <c r="P221" s="55"/>
      <c r="Q221" s="55"/>
      <c r="R221" s="55"/>
      <c r="S221" s="55"/>
      <c r="T221" s="55"/>
      <c r="U221" s="55"/>
      <c r="V221" s="55"/>
      <c r="W221" s="55"/>
      <c r="X221" s="55"/>
    </row>
    <row r="222" spans="1:24" s="54" customFormat="1" ht="18" customHeight="1" x14ac:dyDescent="0.2">
      <c r="A222" s="107" t="s">
        <v>146</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row>
    <row r="223" spans="1:24" s="54" customFormat="1" ht="18" customHeight="1" x14ac:dyDescent="0.2">
      <c r="A223" s="107" t="s">
        <v>147</v>
      </c>
      <c r="B223" s="55" t="s">
        <v>148</v>
      </c>
      <c r="C223" s="55"/>
      <c r="D223" s="55"/>
      <c r="E223" s="55"/>
      <c r="F223" s="55"/>
      <c r="G223" s="55"/>
      <c r="H223" s="55"/>
      <c r="I223" s="55"/>
      <c r="J223" s="55"/>
      <c r="K223" s="55"/>
      <c r="L223" s="55"/>
      <c r="M223" s="55"/>
      <c r="N223" s="55"/>
      <c r="O223" s="55"/>
      <c r="P223" s="55"/>
      <c r="Q223" s="55"/>
      <c r="R223" s="55"/>
      <c r="S223" s="55"/>
      <c r="T223" s="55"/>
      <c r="U223" s="55"/>
      <c r="V223" s="55"/>
      <c r="W223" s="55"/>
      <c r="X223" s="55"/>
    </row>
    <row r="224" spans="1:24" s="54" customFormat="1" ht="18" customHeight="1" x14ac:dyDescent="0.2">
      <c r="A224" s="107"/>
      <c r="B224" s="1054"/>
      <c r="C224" s="1054"/>
      <c r="D224" s="1054"/>
      <c r="E224" s="1055"/>
      <c r="F224" s="1068"/>
      <c r="G224" s="1068"/>
      <c r="H224" s="1068"/>
      <c r="I224" s="1068"/>
      <c r="J224" s="1068"/>
      <c r="K224" s="1068"/>
      <c r="L224" s="1068"/>
      <c r="M224" s="1068"/>
      <c r="N224" s="1068"/>
      <c r="O224" s="1068"/>
      <c r="P224" s="1068"/>
      <c r="Q224" s="564"/>
      <c r="R224" s="1068"/>
      <c r="S224" s="1068"/>
      <c r="T224" s="1068"/>
      <c r="U224" s="1068"/>
      <c r="V224" s="1068"/>
      <c r="W224" s="1068"/>
      <c r="X224" s="1068"/>
    </row>
    <row r="225" spans="1:24" s="54" customFormat="1" ht="36" customHeight="1" x14ac:dyDescent="0.2">
      <c r="A225" s="107"/>
      <c r="B225" s="1054" t="s">
        <v>149</v>
      </c>
      <c r="C225" s="1054"/>
      <c r="D225" s="1054"/>
      <c r="E225" s="1055"/>
      <c r="F225" s="1056"/>
      <c r="G225" s="1056"/>
      <c r="H225" s="1056"/>
      <c r="I225" s="1056"/>
      <c r="J225" s="1056"/>
      <c r="K225" s="1056"/>
      <c r="L225" s="1056"/>
      <c r="M225" s="1056"/>
      <c r="N225" s="1056"/>
      <c r="O225" s="1056"/>
      <c r="P225" s="1056"/>
      <c r="Q225" s="565"/>
      <c r="R225" s="1057"/>
      <c r="S225" s="1058"/>
      <c r="T225" s="1058"/>
      <c r="U225" s="1058"/>
      <c r="V225" s="1058"/>
      <c r="W225" s="1058"/>
      <c r="X225" s="1058"/>
    </row>
    <row r="226" spans="1:24" s="54" customFormat="1" ht="36" customHeight="1" x14ac:dyDescent="0.2">
      <c r="A226" s="107"/>
      <c r="B226" s="1054" t="s">
        <v>150</v>
      </c>
      <c r="C226" s="1054"/>
      <c r="D226" s="1054"/>
      <c r="E226" s="1055"/>
      <c r="F226" s="1056"/>
      <c r="G226" s="1056"/>
      <c r="H226" s="1056"/>
      <c r="I226" s="1056"/>
      <c r="J226" s="1056"/>
      <c r="K226" s="1056"/>
      <c r="L226" s="1056"/>
      <c r="M226" s="1056"/>
      <c r="N226" s="1056"/>
      <c r="O226" s="1056"/>
      <c r="P226" s="1056"/>
      <c r="Q226" s="565"/>
      <c r="R226" s="1057"/>
      <c r="S226" s="1058"/>
      <c r="T226" s="1058"/>
      <c r="U226" s="1058"/>
      <c r="V226" s="1058"/>
      <c r="W226" s="1058"/>
      <c r="X226" s="1058"/>
    </row>
    <row r="227" spans="1:24" s="54" customFormat="1" ht="18" customHeight="1" x14ac:dyDescent="0.2">
      <c r="A227" s="107"/>
      <c r="B227" s="55"/>
      <c r="C227" s="55"/>
      <c r="D227" s="55"/>
      <c r="E227" s="55"/>
      <c r="F227" s="55"/>
      <c r="G227" s="55"/>
      <c r="H227" s="55"/>
      <c r="I227" s="55"/>
      <c r="J227" s="55"/>
      <c r="K227" s="55"/>
      <c r="L227" s="55"/>
      <c r="M227" s="55"/>
      <c r="N227" s="55"/>
      <c r="O227" s="55"/>
      <c r="P227" s="55"/>
      <c r="Q227" s="55"/>
      <c r="R227" s="55"/>
      <c r="S227" s="55"/>
      <c r="T227" s="55"/>
      <c r="U227" s="55"/>
      <c r="V227" s="55"/>
      <c r="W227" s="55"/>
      <c r="X227" s="55"/>
    </row>
    <row r="228" spans="1:24" s="54" customFormat="1" ht="18" customHeight="1" x14ac:dyDescent="0.2">
      <c r="A228" s="107"/>
      <c r="B228" s="55" t="s">
        <v>151</v>
      </c>
      <c r="C228" s="55"/>
      <c r="D228" s="55"/>
      <c r="E228" s="55"/>
      <c r="F228" s="55"/>
      <c r="G228" s="55"/>
      <c r="H228" s="55"/>
      <c r="I228" s="55"/>
      <c r="J228" s="55"/>
      <c r="K228" s="55"/>
      <c r="L228" s="55"/>
      <c r="M228" s="55"/>
      <c r="N228" s="55"/>
      <c r="O228" s="55"/>
      <c r="P228" s="55"/>
      <c r="Q228" s="55"/>
      <c r="R228" s="55"/>
      <c r="S228" s="55"/>
      <c r="T228" s="55"/>
      <c r="U228" s="55"/>
      <c r="V228" s="55"/>
      <c r="W228" s="55"/>
      <c r="X228" s="55"/>
    </row>
    <row r="229" spans="1:24" s="54" customFormat="1" ht="18" customHeight="1" x14ac:dyDescent="0.2">
      <c r="A229" s="107"/>
      <c r="B229" s="124" t="s">
        <v>597</v>
      </c>
      <c r="C229" s="124"/>
      <c r="D229" s="124"/>
      <c r="E229" s="124"/>
      <c r="F229" s="1066"/>
      <c r="G229" s="1066"/>
      <c r="H229" s="1066"/>
      <c r="I229" s="1066"/>
      <c r="J229" s="124" t="s">
        <v>598</v>
      </c>
      <c r="K229" s="124"/>
      <c r="L229" s="124"/>
      <c r="M229" s="124"/>
      <c r="N229"/>
      <c r="O229"/>
      <c r="P229"/>
      <c r="Q229"/>
      <c r="R229"/>
      <c r="S229"/>
      <c r="T229"/>
      <c r="U229"/>
      <c r="V229" s="55"/>
      <c r="W229" s="55"/>
      <c r="X229" s="55"/>
    </row>
    <row r="230" spans="1:24" s="54" customFormat="1" ht="18" customHeight="1" x14ac:dyDescent="0.2">
      <c r="A230" s="107"/>
      <c r="B230" s="124" t="s">
        <v>599</v>
      </c>
      <c r="C230" s="124"/>
      <c r="D230" s="124"/>
      <c r="E230" s="124"/>
      <c r="F230" s="124"/>
      <c r="G230" s="124"/>
      <c r="H230" s="124"/>
      <c r="I230" s="124"/>
      <c r="J230" s="316"/>
      <c r="K230" s="124" t="s">
        <v>368</v>
      </c>
      <c r="L230" s="124"/>
      <c r="M230" s="124"/>
      <c r="N230" s="124"/>
      <c r="O230" s="124"/>
      <c r="P230" s="124"/>
      <c r="Q230"/>
      <c r="R230"/>
      <c r="S230"/>
      <c r="T230"/>
      <c r="U230"/>
      <c r="V230" s="55"/>
      <c r="W230" s="55"/>
      <c r="X230" s="55"/>
    </row>
    <row r="231" spans="1:24" s="54" customFormat="1" ht="18" customHeight="1" x14ac:dyDescent="0.2">
      <c r="A231" s="107"/>
      <c r="B231" s="124" t="s">
        <v>1184</v>
      </c>
      <c r="C231" s="124"/>
      <c r="D231" s="124"/>
      <c r="E231" s="124"/>
      <c r="F231" s="936"/>
      <c r="G231" s="936"/>
      <c r="H231" s="936"/>
      <c r="I231" s="936"/>
      <c r="J231" s="936"/>
      <c r="K231" s="936"/>
      <c r="L231" s="936"/>
      <c r="M231" s="936"/>
      <c r="N231" s="936"/>
      <c r="O231" s="936"/>
      <c r="P231" s="936"/>
      <c r="Q231" s="936"/>
      <c r="R231" s="936"/>
      <c r="S231" s="936"/>
      <c r="T231" s="936"/>
      <c r="U231" s="936"/>
      <c r="V231" s="936"/>
      <c r="W231" s="936"/>
      <c r="X231" s="936"/>
    </row>
    <row r="232" spans="1:24" ht="18" customHeight="1" x14ac:dyDescent="0.15">
      <c r="A232" s="107"/>
      <c r="B232" s="55"/>
      <c r="C232" s="55"/>
      <c r="D232" s="55"/>
      <c r="E232" s="55"/>
      <c r="F232" s="55" t="s">
        <v>1183</v>
      </c>
      <c r="G232" s="55"/>
      <c r="H232" s="55"/>
      <c r="I232" s="55"/>
      <c r="J232" s="55"/>
      <c r="K232" s="55"/>
      <c r="L232" s="55"/>
      <c r="M232" s="55"/>
      <c r="N232" s="55"/>
      <c r="O232" s="55"/>
      <c r="P232" s="55"/>
      <c r="Q232" s="55"/>
      <c r="R232" s="55"/>
      <c r="S232" s="55"/>
      <c r="T232" s="55"/>
      <c r="U232" s="55"/>
      <c r="V232" s="55"/>
      <c r="W232" s="55"/>
      <c r="X232" s="55"/>
    </row>
    <row r="233" spans="1:24" ht="18" customHeight="1" x14ac:dyDescent="0.15">
      <c r="A233" s="107" t="s">
        <v>152</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row>
    <row r="234" spans="1:24" s="54" customFormat="1" ht="18" customHeight="1" x14ac:dyDescent="0.2">
      <c r="A234" s="107"/>
      <c r="B234" s="124" t="s">
        <v>600</v>
      </c>
      <c r="C234" s="124"/>
      <c r="D234" s="124"/>
      <c r="E234" s="124"/>
      <c r="F234" s="1066"/>
      <c r="G234" s="1066"/>
      <c r="H234" s="1066"/>
      <c r="I234" s="1066"/>
      <c r="J234" s="124" t="s">
        <v>601</v>
      </c>
      <c r="K234" s="124"/>
      <c r="L234" s="124"/>
      <c r="M234" s="124"/>
      <c r="N234"/>
      <c r="O234"/>
      <c r="P234"/>
      <c r="Q234"/>
      <c r="R234"/>
      <c r="S234"/>
      <c r="T234"/>
      <c r="U234"/>
      <c r="V234" s="55"/>
      <c r="W234" s="55"/>
      <c r="X234" s="55"/>
    </row>
    <row r="235" spans="1:24" s="54" customFormat="1" ht="18" customHeight="1" x14ac:dyDescent="0.2">
      <c r="A235" s="107"/>
      <c r="B235" s="124" t="s">
        <v>602</v>
      </c>
      <c r="C235" s="124"/>
      <c r="D235" s="124"/>
      <c r="E235" s="124"/>
      <c r="F235" s="124"/>
      <c r="G235" s="124"/>
      <c r="H235" s="124"/>
      <c r="I235" s="316"/>
      <c r="J235" s="124" t="s">
        <v>368</v>
      </c>
      <c r="K235" s="124"/>
      <c r="L235" s="124"/>
      <c r="M235" s="124"/>
      <c r="N235" s="124"/>
      <c r="O235" s="124"/>
      <c r="P235" s="124"/>
      <c r="Q235"/>
      <c r="R235"/>
      <c r="S235"/>
      <c r="T235"/>
      <c r="U235"/>
      <c r="V235" s="55"/>
      <c r="W235" s="55"/>
      <c r="X235" s="55"/>
    </row>
    <row r="236" spans="1:24" s="54" customFormat="1" ht="18" customHeight="1" x14ac:dyDescent="0.2">
      <c r="A236" s="107"/>
      <c r="B236" s="124" t="s">
        <v>1184</v>
      </c>
      <c r="C236" s="124"/>
      <c r="D236" s="124"/>
      <c r="E236" s="124"/>
      <c r="F236" s="936"/>
      <c r="G236" s="936"/>
      <c r="H236" s="936"/>
      <c r="I236" s="936"/>
      <c r="J236" s="936"/>
      <c r="K236" s="936"/>
      <c r="L236" s="936"/>
      <c r="M236" s="936"/>
      <c r="N236" s="936"/>
      <c r="O236" s="936"/>
      <c r="P236" s="936"/>
      <c r="Q236" s="936"/>
      <c r="R236" s="936"/>
      <c r="S236" s="936"/>
      <c r="T236" s="936"/>
      <c r="U236" s="936"/>
      <c r="V236" s="936"/>
      <c r="W236" s="936"/>
      <c r="X236" s="936"/>
    </row>
    <row r="237" spans="1:24" ht="18" customHeight="1" x14ac:dyDescent="0.15">
      <c r="A237" s="107"/>
      <c r="B237" s="55"/>
      <c r="C237" s="55"/>
      <c r="D237" s="55"/>
      <c r="E237" s="55"/>
      <c r="F237" s="55" t="s">
        <v>1183</v>
      </c>
      <c r="G237" s="55"/>
      <c r="H237" s="55"/>
      <c r="I237" s="55"/>
      <c r="J237" s="55"/>
      <c r="K237" s="55"/>
      <c r="L237" s="55"/>
      <c r="M237" s="55"/>
      <c r="N237" s="55"/>
      <c r="O237" s="55"/>
      <c r="P237" s="55"/>
      <c r="Q237" s="55"/>
      <c r="R237" s="55"/>
      <c r="S237" s="55"/>
      <c r="T237" s="55"/>
      <c r="U237" s="55"/>
      <c r="V237" s="55"/>
      <c r="W237" s="55"/>
      <c r="X237" s="55"/>
    </row>
    <row r="238" spans="1:24" ht="18" customHeight="1" x14ac:dyDescent="0.15">
      <c r="A238" s="107" t="s">
        <v>153</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row>
    <row r="239" spans="1:24" ht="18" customHeight="1" x14ac:dyDescent="0.15">
      <c r="A239" s="1031" t="s">
        <v>154</v>
      </c>
      <c r="B239" s="1032"/>
      <c r="C239" s="1032"/>
      <c r="D239" s="1032"/>
      <c r="E239" s="1032"/>
      <c r="F239" s="1032"/>
      <c r="G239" s="1032"/>
      <c r="H239" s="1032"/>
      <c r="I239" s="1032"/>
      <c r="J239" s="1032"/>
      <c r="K239" s="1032"/>
      <c r="L239" s="130"/>
      <c r="M239" s="1033" t="s">
        <v>138</v>
      </c>
      <c r="N239" s="1033"/>
      <c r="O239" s="1033"/>
      <c r="P239" s="1033"/>
      <c r="Q239" s="1033"/>
      <c r="R239" s="1033"/>
      <c r="S239" s="1033"/>
      <c r="T239" s="1033"/>
      <c r="U239" s="1033"/>
      <c r="V239" s="1033"/>
      <c r="W239" s="1033"/>
      <c r="X239" s="1033"/>
    </row>
    <row r="240" spans="1:24" ht="18" customHeight="1" x14ac:dyDescent="0.15">
      <c r="A240" s="1032"/>
      <c r="B240" s="1032"/>
      <c r="C240" s="1032"/>
      <c r="D240" s="1032"/>
      <c r="E240" s="1032"/>
      <c r="F240" s="1032"/>
      <c r="G240" s="1032"/>
      <c r="H240" s="1032"/>
      <c r="I240" s="1032"/>
      <c r="J240" s="1032"/>
      <c r="K240" s="964"/>
      <c r="L240" s="131"/>
      <c r="M240" s="1037" t="s">
        <v>290</v>
      </c>
      <c r="N240" s="1038"/>
      <c r="O240" s="1038"/>
      <c r="P240" s="1038"/>
      <c r="Q240" s="1038"/>
      <c r="R240" s="1038"/>
      <c r="S240" s="1038"/>
      <c r="T240" s="1038"/>
      <c r="U240" s="1039" t="str">
        <f>IFERROR($M$241/($I$63+$N$63+$S$63+$X$63+$T$71+$S$80+$S$88+$P$110+$P$119),"")</f>
        <v/>
      </c>
      <c r="V240" s="1040"/>
      <c r="W240" s="1040"/>
      <c r="X240" s="132" t="s">
        <v>289</v>
      </c>
    </row>
    <row r="241" spans="1:24" ht="36" customHeight="1" x14ac:dyDescent="0.15">
      <c r="A241" s="1032"/>
      <c r="B241" s="1032"/>
      <c r="C241" s="1032"/>
      <c r="D241" s="1032"/>
      <c r="E241" s="1032"/>
      <c r="F241" s="1032"/>
      <c r="G241" s="1032"/>
      <c r="H241" s="1032"/>
      <c r="I241" s="1032"/>
      <c r="J241" s="1032"/>
      <c r="K241" s="964"/>
      <c r="L241" s="131"/>
      <c r="M241" s="1034"/>
      <c r="N241" s="1035"/>
      <c r="O241" s="1035"/>
      <c r="P241" s="1035"/>
      <c r="Q241" s="1035"/>
      <c r="R241" s="1035"/>
      <c r="S241" s="1035"/>
      <c r="T241" s="1035"/>
      <c r="U241" s="1035"/>
      <c r="V241" s="1035"/>
      <c r="W241" s="1035"/>
      <c r="X241" s="1036"/>
    </row>
    <row r="242" spans="1:24" ht="18" customHeight="1" x14ac:dyDescent="0.15">
      <c r="A242" s="107"/>
      <c r="B242" s="55"/>
      <c r="C242" s="55"/>
      <c r="D242" s="55"/>
      <c r="E242" s="55"/>
      <c r="F242" s="55"/>
      <c r="G242" s="55"/>
      <c r="H242" s="55"/>
      <c r="I242" s="55"/>
      <c r="J242" s="55"/>
      <c r="K242" s="55"/>
      <c r="L242" s="55"/>
      <c r="M242" s="55"/>
      <c r="N242" s="55"/>
      <c r="O242" s="55"/>
      <c r="P242" s="55"/>
      <c r="Q242" s="55"/>
      <c r="R242" s="55"/>
      <c r="S242" s="55"/>
      <c r="T242" s="55"/>
      <c r="U242" s="55"/>
      <c r="V242" s="55"/>
      <c r="W242" s="55"/>
      <c r="X242" s="55"/>
    </row>
    <row r="243" spans="1:24" ht="18" customHeight="1" x14ac:dyDescent="0.15">
      <c r="A243" s="107" t="s">
        <v>331</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row>
    <row r="244" spans="1:24" ht="18" customHeight="1" x14ac:dyDescent="0.15">
      <c r="A244" s="107"/>
      <c r="B244" s="55"/>
      <c r="C244" s="55"/>
      <c r="D244" s="55"/>
      <c r="E244" s="55"/>
      <c r="F244" s="55"/>
      <c r="G244" s="55"/>
      <c r="H244" s="55"/>
      <c r="I244" s="55"/>
      <c r="J244" s="55"/>
      <c r="K244" s="55"/>
      <c r="L244" s="55"/>
      <c r="M244" s="55"/>
      <c r="N244" s="55"/>
      <c r="O244" s="55"/>
      <c r="P244" s="55"/>
      <c r="Q244" s="55"/>
      <c r="R244" s="55"/>
      <c r="S244" s="55"/>
      <c r="T244" s="55"/>
      <c r="U244" s="55"/>
      <c r="V244" s="55"/>
      <c r="W244" s="55"/>
      <c r="X244" s="55"/>
    </row>
    <row r="245" spans="1:24" ht="18" customHeight="1" x14ac:dyDescent="0.15">
      <c r="A245" s="107" t="s">
        <v>332</v>
      </c>
      <c r="B245" s="55"/>
      <c r="C245" s="55"/>
      <c r="D245" s="55"/>
      <c r="E245" s="55"/>
      <c r="F245" s="55"/>
      <c r="G245" s="55"/>
      <c r="H245" s="55"/>
      <c r="I245" s="55"/>
      <c r="J245" s="55"/>
      <c r="K245" s="55"/>
      <c r="L245" s="55"/>
      <c r="M245" s="55"/>
      <c r="N245" s="55"/>
      <c r="O245" s="55"/>
      <c r="P245" s="55"/>
      <c r="Q245" s="55"/>
      <c r="R245" s="55"/>
      <c r="S245" s="55"/>
      <c r="T245" s="55"/>
      <c r="U245" s="55"/>
      <c r="V245" s="55"/>
      <c r="W245" s="55"/>
      <c r="X245" s="55"/>
    </row>
    <row r="246" spans="1:24" ht="18" customHeight="1" x14ac:dyDescent="0.15">
      <c r="A246" s="107"/>
      <c r="B246" s="55" t="s">
        <v>421</v>
      </c>
      <c r="C246" s="55"/>
      <c r="D246" s="55"/>
      <c r="E246" s="55"/>
      <c r="F246" s="55"/>
      <c r="G246" s="55"/>
      <c r="H246" s="55"/>
      <c r="I246" s="55"/>
      <c r="J246" s="55"/>
      <c r="K246" s="55"/>
      <c r="L246" s="55"/>
      <c r="M246" s="55"/>
      <c r="N246" s="55"/>
      <c r="O246" s="55"/>
      <c r="P246" s="55"/>
      <c r="Q246" s="55"/>
      <c r="R246" s="55"/>
      <c r="S246" s="55"/>
      <c r="T246" s="55"/>
      <c r="U246" s="55"/>
      <c r="V246" s="55"/>
      <c r="W246" s="55"/>
      <c r="X246" s="55"/>
    </row>
    <row r="247" spans="1:24" ht="18" customHeight="1" x14ac:dyDescent="0.15">
      <c r="A247" s="1032" t="s">
        <v>79</v>
      </c>
      <c r="B247" s="1032"/>
      <c r="C247" s="1032"/>
      <c r="D247" s="1072" t="s">
        <v>333</v>
      </c>
      <c r="E247" s="1072"/>
      <c r="F247" s="1072"/>
      <c r="G247" s="1072"/>
      <c r="H247" s="1072"/>
      <c r="I247" s="1072"/>
      <c r="J247" s="1072"/>
      <c r="K247" s="1072"/>
      <c r="L247" s="1072"/>
      <c r="M247" s="1072"/>
      <c r="N247" s="1072"/>
      <c r="O247" s="1072"/>
      <c r="P247" s="1072"/>
      <c r="Q247" s="1072"/>
      <c r="R247" s="1072"/>
      <c r="S247" s="1072"/>
      <c r="T247" s="1072"/>
      <c r="U247" s="55"/>
      <c r="V247" s="55"/>
      <c r="W247" s="55"/>
      <c r="X247" s="55"/>
    </row>
    <row r="248" spans="1:24" ht="37.9" customHeight="1" x14ac:dyDescent="0.15">
      <c r="A248" s="1064" t="str">
        <f>別紙２①!$G$6</f>
        <v/>
      </c>
      <c r="B248" s="1064"/>
      <c r="C248" s="1064"/>
      <c r="D248" s="1065" t="s">
        <v>422</v>
      </c>
      <c r="E248" s="1065"/>
      <c r="F248" s="1065"/>
      <c r="G248" s="1065"/>
      <c r="H248" s="1065"/>
      <c r="I248" s="1065"/>
      <c r="J248" s="1065"/>
      <c r="K248" s="1065"/>
      <c r="L248" s="1065"/>
      <c r="M248" s="1065"/>
      <c r="N248" s="1065"/>
      <c r="O248" s="1065"/>
      <c r="P248" s="1065"/>
      <c r="Q248" s="1065"/>
      <c r="R248" s="1065"/>
      <c r="S248" s="1065"/>
      <c r="T248" s="1065"/>
      <c r="U248" s="55"/>
      <c r="V248" s="55"/>
      <c r="W248" s="55"/>
      <c r="X248" s="55"/>
    </row>
    <row r="249" spans="1:24" ht="18" customHeight="1" x14ac:dyDescent="0.15">
      <c r="A249" s="107"/>
      <c r="B249" s="55"/>
      <c r="C249" s="55"/>
      <c r="D249" s="55"/>
      <c r="E249" s="55"/>
      <c r="F249" s="55"/>
      <c r="G249" s="55"/>
      <c r="H249" s="55"/>
      <c r="I249" s="55"/>
      <c r="J249" s="55"/>
      <c r="K249" s="55"/>
      <c r="L249" s="55"/>
      <c r="M249" s="55"/>
      <c r="N249" s="55"/>
      <c r="O249" s="55"/>
      <c r="P249" s="55"/>
      <c r="Q249" s="55"/>
      <c r="R249" s="55"/>
      <c r="S249" s="55"/>
      <c r="T249" s="55"/>
      <c r="U249" s="55"/>
      <c r="V249" s="55"/>
      <c r="W249" s="55"/>
      <c r="X249" s="55"/>
    </row>
    <row r="250" spans="1:24" ht="18" customHeight="1" x14ac:dyDescent="0.15">
      <c r="A250" s="107"/>
      <c r="B250" s="55"/>
      <c r="C250" s="55"/>
      <c r="D250" s="55"/>
      <c r="E250" s="55"/>
      <c r="F250" s="55"/>
      <c r="G250" s="55"/>
      <c r="H250" s="55"/>
      <c r="I250" s="55"/>
      <c r="J250" s="55"/>
      <c r="K250" s="55"/>
      <c r="L250" s="55"/>
      <c r="M250" s="55"/>
      <c r="N250" s="55"/>
      <c r="O250" s="55"/>
      <c r="P250" s="55"/>
      <c r="Q250" s="55"/>
      <c r="R250" s="55"/>
      <c r="S250" s="55"/>
      <c r="T250" s="55"/>
      <c r="U250" s="55"/>
      <c r="V250" s="55"/>
      <c r="W250" s="55"/>
      <c r="X250" s="55"/>
    </row>
    <row r="251" spans="1:24" ht="18" customHeight="1" x14ac:dyDescent="0.15">
      <c r="A251" s="107" t="s">
        <v>155</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row>
    <row r="252" spans="1:24" ht="8.4499999999999993" customHeight="1" x14ac:dyDescent="0.15">
      <c r="A252" s="107"/>
      <c r="B252" s="55"/>
      <c r="C252" s="55"/>
      <c r="D252" s="55"/>
      <c r="E252" s="55"/>
      <c r="F252" s="55"/>
      <c r="G252" s="55"/>
      <c r="H252" s="55"/>
      <c r="I252" s="55"/>
      <c r="J252" s="55"/>
      <c r="K252" s="55"/>
      <c r="L252" s="55"/>
      <c r="M252" s="55"/>
      <c r="N252" s="55"/>
      <c r="O252" s="55"/>
      <c r="P252" s="55"/>
      <c r="Q252" s="55"/>
      <c r="R252" s="55"/>
      <c r="S252" s="55"/>
      <c r="T252" s="55"/>
      <c r="U252" s="55"/>
      <c r="V252" s="55"/>
      <c r="W252" s="55"/>
      <c r="X252" s="55"/>
    </row>
    <row r="253" spans="1:24" ht="18" customHeight="1" x14ac:dyDescent="0.15">
      <c r="A253" s="107" t="s">
        <v>334</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row>
    <row r="254" spans="1:24" ht="36" customHeight="1" x14ac:dyDescent="0.15">
      <c r="A254" s="107"/>
      <c r="B254" s="1061" t="s">
        <v>156</v>
      </c>
      <c r="C254" s="1061"/>
      <c r="D254" s="1061"/>
      <c r="E254" s="1061"/>
      <c r="F254" s="1061"/>
      <c r="G254" s="1061"/>
      <c r="H254" s="1061"/>
      <c r="I254" s="1061"/>
      <c r="J254" s="1061"/>
      <c r="K254" s="1061"/>
      <c r="L254" s="1061"/>
      <c r="M254" s="1061"/>
      <c r="N254" s="1061"/>
      <c r="O254" s="1061"/>
      <c r="P254" s="1061"/>
      <c r="Q254" s="1061"/>
      <c r="R254" s="1061"/>
      <c r="S254" s="1061"/>
      <c r="T254" s="1061"/>
      <c r="U254" s="1061"/>
      <c r="V254" s="1061"/>
      <c r="W254" s="1061"/>
      <c r="X254" s="1061"/>
    </row>
    <row r="255" spans="1:24" ht="18" customHeight="1" x14ac:dyDescent="0.15">
      <c r="A255" s="1062" t="s">
        <v>79</v>
      </c>
      <c r="B255" s="1062"/>
      <c r="C255" s="1063" t="s">
        <v>157</v>
      </c>
      <c r="D255" s="1063"/>
      <c r="E255" s="1063"/>
      <c r="F255" s="1063"/>
      <c r="G255" s="1063"/>
      <c r="H255" s="1063"/>
      <c r="I255" s="1063" t="s">
        <v>158</v>
      </c>
      <c r="J255" s="1063"/>
      <c r="K255" s="1063"/>
      <c r="L255" s="133"/>
      <c r="M255" s="1063" t="s">
        <v>159</v>
      </c>
      <c r="N255" s="1063"/>
      <c r="O255" s="1063"/>
      <c r="P255" s="1063"/>
      <c r="Q255" s="1063"/>
      <c r="R255" s="1063"/>
      <c r="S255" s="1063" t="s">
        <v>160</v>
      </c>
      <c r="T255" s="1063"/>
      <c r="U255" s="1063"/>
      <c r="V255" s="1063"/>
      <c r="W255" s="1063"/>
      <c r="X255" s="1063"/>
    </row>
    <row r="256" spans="1:24" ht="20.45" customHeight="1" x14ac:dyDescent="0.15">
      <c r="A256" s="1002" t="str">
        <f>IF(T71&gt;0,"〇","")</f>
        <v/>
      </c>
      <c r="B256" s="1003"/>
      <c r="C256" s="1004" t="s">
        <v>161</v>
      </c>
      <c r="D256" s="1004"/>
      <c r="E256" s="1004"/>
      <c r="F256" s="1004"/>
      <c r="G256" s="1004"/>
      <c r="H256" s="1004"/>
      <c r="I256" s="134" t="s">
        <v>67</v>
      </c>
      <c r="J256" s="509"/>
      <c r="K256" s="135" t="s">
        <v>291</v>
      </c>
      <c r="L256" s="136"/>
      <c r="M256" s="1013"/>
      <c r="N256" s="1059"/>
      <c r="O256" s="1059"/>
      <c r="P256" s="1059"/>
      <c r="Q256" s="1059"/>
      <c r="R256" s="1060"/>
      <c r="S256" s="1013" t="s">
        <v>1459</v>
      </c>
      <c r="T256" s="1059"/>
      <c r="U256" s="1059"/>
      <c r="V256" s="1059"/>
      <c r="W256" s="1059"/>
      <c r="X256" s="1060"/>
    </row>
    <row r="257" spans="1:24" ht="16.149999999999999" customHeight="1" x14ac:dyDescent="0.15">
      <c r="A257" s="1010"/>
      <c r="B257" s="1011"/>
      <c r="C257" s="1012"/>
      <c r="D257" s="1012"/>
      <c r="E257" s="1012"/>
      <c r="F257" s="1012"/>
      <c r="G257" s="1012"/>
      <c r="H257" s="1012"/>
      <c r="I257" s="137"/>
      <c r="J257" s="138"/>
      <c r="K257" s="139"/>
      <c r="L257" s="140"/>
      <c r="M257" s="1016"/>
      <c r="N257" s="1017"/>
      <c r="O257" s="1017"/>
      <c r="P257" s="1017"/>
      <c r="Q257" s="1017"/>
      <c r="R257" s="1018"/>
      <c r="S257" s="1016"/>
      <c r="T257" s="1017"/>
      <c r="U257" s="1017"/>
      <c r="V257" s="1017"/>
      <c r="W257" s="1017"/>
      <c r="X257" s="1018"/>
    </row>
    <row r="258" spans="1:24" ht="22.9" customHeight="1" x14ac:dyDescent="0.15">
      <c r="A258" s="1010"/>
      <c r="B258" s="1011"/>
      <c r="C258" s="1012"/>
      <c r="D258" s="1012"/>
      <c r="E258" s="1012"/>
      <c r="F258" s="1012"/>
      <c r="G258" s="1012"/>
      <c r="H258" s="1012"/>
      <c r="I258" s="141" t="s">
        <v>67</v>
      </c>
      <c r="J258" s="508"/>
      <c r="K258" s="142" t="s">
        <v>291</v>
      </c>
      <c r="L258" s="140"/>
      <c r="M258" s="1016"/>
      <c r="N258" s="1017"/>
      <c r="O258" s="1017"/>
      <c r="P258" s="1017"/>
      <c r="Q258" s="1017"/>
      <c r="R258" s="1018"/>
      <c r="S258" s="1016"/>
      <c r="T258" s="1017"/>
      <c r="U258" s="1017"/>
      <c r="V258" s="1017"/>
      <c r="W258" s="1017"/>
      <c r="X258" s="1018"/>
    </row>
    <row r="259" spans="1:24" ht="46.15" customHeight="1" x14ac:dyDescent="0.15">
      <c r="A259" s="1010" t="str">
        <f>IF(S70&gt;0,"〇","")</f>
        <v/>
      </c>
      <c r="B259" s="1011"/>
      <c r="C259" s="1012"/>
      <c r="D259" s="1012"/>
      <c r="E259" s="1012"/>
      <c r="F259" s="1012"/>
      <c r="G259" s="1012"/>
      <c r="H259" s="1012"/>
      <c r="I259" s="1046"/>
      <c r="J259" s="1047"/>
      <c r="K259" s="1048"/>
      <c r="L259" s="140"/>
      <c r="M259" s="1016"/>
      <c r="N259" s="1017"/>
      <c r="O259" s="1017"/>
      <c r="P259" s="1017"/>
      <c r="Q259" s="1017"/>
      <c r="R259" s="1018"/>
      <c r="S259" s="1019"/>
      <c r="T259" s="1020"/>
      <c r="U259" s="1020"/>
      <c r="V259" s="1020"/>
      <c r="W259" s="1020"/>
      <c r="X259" s="1021"/>
    </row>
    <row r="260" spans="1:24" ht="84.6" customHeight="1" x14ac:dyDescent="0.15">
      <c r="A260" s="1010"/>
      <c r="B260" s="1011"/>
      <c r="C260" s="1012"/>
      <c r="D260" s="1012"/>
      <c r="E260" s="1012"/>
      <c r="F260" s="1012"/>
      <c r="G260" s="1012"/>
      <c r="H260" s="1012"/>
      <c r="I260" s="1046"/>
      <c r="J260" s="1047"/>
      <c r="K260" s="1048"/>
      <c r="L260" s="140"/>
      <c r="M260" s="1016"/>
      <c r="N260" s="1017"/>
      <c r="O260" s="1017"/>
      <c r="P260" s="1017"/>
      <c r="Q260" s="1017"/>
      <c r="R260" s="1018"/>
      <c r="S260" s="1049" t="s">
        <v>1460</v>
      </c>
      <c r="T260" s="1050"/>
      <c r="U260" s="1050"/>
      <c r="V260" s="1050"/>
      <c r="W260" s="1050"/>
      <c r="X260" s="1051"/>
    </row>
    <row r="261" spans="1:24" ht="120" customHeight="1" x14ac:dyDescent="0.15">
      <c r="A261" s="1007"/>
      <c r="B261" s="1008"/>
      <c r="C261" s="1009"/>
      <c r="D261" s="1009"/>
      <c r="E261" s="1009"/>
      <c r="F261" s="1009"/>
      <c r="G261" s="1009"/>
      <c r="H261" s="1009"/>
      <c r="I261" s="1028"/>
      <c r="J261" s="1052"/>
      <c r="K261" s="1053"/>
      <c r="L261" s="143"/>
      <c r="M261" s="1019"/>
      <c r="N261" s="1020"/>
      <c r="O261" s="1020"/>
      <c r="P261" s="1020"/>
      <c r="Q261" s="1020"/>
      <c r="R261" s="1021"/>
      <c r="S261" s="1049" t="s">
        <v>1461</v>
      </c>
      <c r="T261" s="1050"/>
      <c r="U261" s="1050"/>
      <c r="V261" s="1050"/>
      <c r="W261" s="1050"/>
      <c r="X261" s="1051"/>
    </row>
    <row r="262" spans="1:24" ht="21.6" customHeight="1" x14ac:dyDescent="0.15">
      <c r="A262" s="1002" t="str">
        <f>IF(S80&gt;0,"〇","")</f>
        <v/>
      </c>
      <c r="B262" s="1003"/>
      <c r="C262" s="1004" t="s">
        <v>162</v>
      </c>
      <c r="D262" s="1004"/>
      <c r="E262" s="1004"/>
      <c r="F262" s="1004"/>
      <c r="G262" s="1004"/>
      <c r="H262" s="1004"/>
      <c r="I262" s="134" t="s">
        <v>67</v>
      </c>
      <c r="J262" s="509"/>
      <c r="K262" s="135" t="s">
        <v>291</v>
      </c>
      <c r="L262" s="144"/>
      <c r="M262" s="1013"/>
      <c r="N262" s="1014"/>
      <c r="O262" s="1014"/>
      <c r="P262" s="1014"/>
      <c r="Q262" s="1014"/>
      <c r="R262" s="1015"/>
      <c r="S262" s="1013" t="s">
        <v>1462</v>
      </c>
      <c r="T262" s="1014"/>
      <c r="U262" s="1014"/>
      <c r="V262" s="1014"/>
      <c r="W262" s="1014"/>
      <c r="X262" s="1015"/>
    </row>
    <row r="263" spans="1:24" ht="21.6" customHeight="1" x14ac:dyDescent="0.15">
      <c r="A263" s="1010"/>
      <c r="B263" s="1011"/>
      <c r="C263" s="1012"/>
      <c r="D263" s="1012"/>
      <c r="E263" s="1012"/>
      <c r="F263" s="1012"/>
      <c r="G263" s="1012"/>
      <c r="H263" s="1012"/>
      <c r="I263" s="137"/>
      <c r="J263" s="138" t="s">
        <v>292</v>
      </c>
      <c r="K263" s="139"/>
      <c r="L263" s="144"/>
      <c r="M263" s="1016"/>
      <c r="N263" s="1017"/>
      <c r="O263" s="1017"/>
      <c r="P263" s="1017"/>
      <c r="Q263" s="1017"/>
      <c r="R263" s="1018"/>
      <c r="S263" s="1016"/>
      <c r="T263" s="1017"/>
      <c r="U263" s="1017"/>
      <c r="V263" s="1017"/>
      <c r="W263" s="1017"/>
      <c r="X263" s="1018"/>
    </row>
    <row r="264" spans="1:24" ht="21.6" customHeight="1" x14ac:dyDescent="0.15">
      <c r="A264" s="1010"/>
      <c r="B264" s="1011"/>
      <c r="C264" s="1012"/>
      <c r="D264" s="1012"/>
      <c r="E264" s="1012"/>
      <c r="F264" s="1012"/>
      <c r="G264" s="1012"/>
      <c r="H264" s="1012"/>
      <c r="I264" s="141" t="s">
        <v>67</v>
      </c>
      <c r="J264" s="508"/>
      <c r="K264" s="142" t="s">
        <v>291</v>
      </c>
      <c r="L264" s="144"/>
      <c r="M264" s="1016"/>
      <c r="N264" s="1017"/>
      <c r="O264" s="1017"/>
      <c r="P264" s="1017"/>
      <c r="Q264" s="1017"/>
      <c r="R264" s="1018"/>
      <c r="S264" s="1016"/>
      <c r="T264" s="1017"/>
      <c r="U264" s="1017"/>
      <c r="V264" s="1017"/>
      <c r="W264" s="1017"/>
      <c r="X264" s="1018"/>
    </row>
    <row r="265" spans="1:24" ht="162" customHeight="1" x14ac:dyDescent="0.15">
      <c r="A265" s="1007" t="str">
        <f>IF(S75&gt;0,"〇","")</f>
        <v/>
      </c>
      <c r="B265" s="1008"/>
      <c r="C265" s="1009"/>
      <c r="D265" s="1009"/>
      <c r="E265" s="1009"/>
      <c r="F265" s="1009"/>
      <c r="G265" s="1009"/>
      <c r="H265" s="1009"/>
      <c r="I265" s="1028"/>
      <c r="J265" s="1029"/>
      <c r="K265" s="1030"/>
      <c r="L265" s="144"/>
      <c r="M265" s="1019"/>
      <c r="N265" s="1020"/>
      <c r="O265" s="1020"/>
      <c r="P265" s="1020"/>
      <c r="Q265" s="1020"/>
      <c r="R265" s="1021"/>
      <c r="S265" s="1019"/>
      <c r="T265" s="1020"/>
      <c r="U265" s="1020"/>
      <c r="V265" s="1020"/>
      <c r="W265" s="1020"/>
      <c r="X265" s="1021"/>
    </row>
    <row r="266" spans="1:24" ht="24" customHeight="1" x14ac:dyDescent="0.15">
      <c r="A266" s="1002" t="str">
        <f>IF(S88&gt;0,"〇","")</f>
        <v/>
      </c>
      <c r="B266" s="1003"/>
      <c r="C266" s="1004" t="s">
        <v>423</v>
      </c>
      <c r="D266" s="1004"/>
      <c r="E266" s="1004"/>
      <c r="F266" s="1004"/>
      <c r="G266" s="1004"/>
      <c r="H266" s="1004"/>
      <c r="I266" s="134" t="s">
        <v>67</v>
      </c>
      <c r="J266" s="509"/>
      <c r="K266" s="135" t="s">
        <v>291</v>
      </c>
      <c r="L266" s="144"/>
      <c r="M266" s="1013"/>
      <c r="N266" s="1044"/>
      <c r="O266" s="1044"/>
      <c r="P266" s="1044"/>
      <c r="Q266" s="1044"/>
      <c r="R266" s="1045"/>
      <c r="S266" s="1013" t="s">
        <v>1463</v>
      </c>
      <c r="T266" s="1014"/>
      <c r="U266" s="1014"/>
      <c r="V266" s="1014"/>
      <c r="W266" s="1014"/>
      <c r="X266" s="1015"/>
    </row>
    <row r="267" spans="1:24" ht="24" customHeight="1" x14ac:dyDescent="0.15">
      <c r="A267" s="1010"/>
      <c r="B267" s="1011"/>
      <c r="C267" s="1012"/>
      <c r="D267" s="1012"/>
      <c r="E267" s="1012"/>
      <c r="F267" s="1012"/>
      <c r="G267" s="1012"/>
      <c r="H267" s="1012"/>
      <c r="I267" s="137"/>
      <c r="J267" s="138" t="s">
        <v>292</v>
      </c>
      <c r="K267" s="139"/>
      <c r="L267" s="144"/>
      <c r="M267" s="1016"/>
      <c r="N267" s="1017"/>
      <c r="O267" s="1017"/>
      <c r="P267" s="1017"/>
      <c r="Q267" s="1017"/>
      <c r="R267" s="1018"/>
      <c r="S267" s="1022"/>
      <c r="T267" s="1023"/>
      <c r="U267" s="1023"/>
      <c r="V267" s="1023"/>
      <c r="W267" s="1023"/>
      <c r="X267" s="1024"/>
    </row>
    <row r="268" spans="1:24" ht="24" customHeight="1" x14ac:dyDescent="0.15">
      <c r="A268" s="1010"/>
      <c r="B268" s="1011"/>
      <c r="C268" s="1012"/>
      <c r="D268" s="1012"/>
      <c r="E268" s="1012"/>
      <c r="F268" s="1012"/>
      <c r="G268" s="1012"/>
      <c r="H268" s="1012"/>
      <c r="I268" s="141" t="s">
        <v>67</v>
      </c>
      <c r="J268" s="508"/>
      <c r="K268" s="142" t="s">
        <v>291</v>
      </c>
      <c r="L268" s="144"/>
      <c r="M268" s="1016"/>
      <c r="N268" s="1017"/>
      <c r="O268" s="1017"/>
      <c r="P268" s="1017"/>
      <c r="Q268" s="1017"/>
      <c r="R268" s="1018"/>
      <c r="S268" s="1022"/>
      <c r="T268" s="1023"/>
      <c r="U268" s="1023"/>
      <c r="V268" s="1023"/>
      <c r="W268" s="1023"/>
      <c r="X268" s="1024"/>
    </row>
    <row r="269" spans="1:24" ht="138" customHeight="1" x14ac:dyDescent="0.15">
      <c r="A269" s="1007"/>
      <c r="B269" s="1008"/>
      <c r="C269" s="1009"/>
      <c r="D269" s="1009"/>
      <c r="E269" s="1009"/>
      <c r="F269" s="1009"/>
      <c r="G269" s="1009"/>
      <c r="H269" s="1009"/>
      <c r="I269" s="1028"/>
      <c r="J269" s="1029"/>
      <c r="K269" s="1030"/>
      <c r="L269" s="144"/>
      <c r="M269" s="1019"/>
      <c r="N269" s="1020"/>
      <c r="O269" s="1020"/>
      <c r="P269" s="1020"/>
      <c r="Q269" s="1020"/>
      <c r="R269" s="1021"/>
      <c r="S269" s="1025"/>
      <c r="T269" s="1026"/>
      <c r="U269" s="1026"/>
      <c r="V269" s="1026"/>
      <c r="W269" s="1026"/>
      <c r="X269" s="1027"/>
    </row>
    <row r="270" spans="1:24" ht="24" customHeight="1" x14ac:dyDescent="0.15">
      <c r="A270" s="1005" t="str">
        <f>IF(P110&gt;0,"〇","")</f>
        <v/>
      </c>
      <c r="B270" s="1006"/>
      <c r="C270" s="1004" t="s">
        <v>424</v>
      </c>
      <c r="D270" s="1004"/>
      <c r="E270" s="1004"/>
      <c r="F270" s="1004"/>
      <c r="G270" s="1004"/>
      <c r="H270" s="1004"/>
      <c r="I270" s="134" t="s">
        <v>67</v>
      </c>
      <c r="J270" s="509"/>
      <c r="K270" s="135" t="s">
        <v>291</v>
      </c>
      <c r="L270" s="144"/>
      <c r="M270" s="1013"/>
      <c r="N270" s="1014"/>
      <c r="O270" s="1014"/>
      <c r="P270" s="1014"/>
      <c r="Q270" s="1014"/>
      <c r="R270" s="1015"/>
      <c r="S270" s="1013" t="s">
        <v>1465</v>
      </c>
      <c r="T270" s="1014"/>
      <c r="U270" s="1014"/>
      <c r="V270" s="1014"/>
      <c r="W270" s="1014"/>
      <c r="X270" s="1015"/>
    </row>
    <row r="271" spans="1:24" ht="24" customHeight="1" x14ac:dyDescent="0.15">
      <c r="A271" s="1010"/>
      <c r="B271" s="1011"/>
      <c r="C271" s="1012"/>
      <c r="D271" s="1012"/>
      <c r="E271" s="1012"/>
      <c r="F271" s="1012"/>
      <c r="G271" s="1012"/>
      <c r="H271" s="1012"/>
      <c r="I271" s="137"/>
      <c r="J271" s="138"/>
      <c r="K271" s="139"/>
      <c r="L271" s="144"/>
      <c r="M271" s="1016"/>
      <c r="N271" s="1017"/>
      <c r="O271" s="1017"/>
      <c r="P271" s="1017"/>
      <c r="Q271" s="1017"/>
      <c r="R271" s="1018"/>
      <c r="S271" s="1016"/>
      <c r="T271" s="1017"/>
      <c r="U271" s="1017"/>
      <c r="V271" s="1017"/>
      <c r="W271" s="1017"/>
      <c r="X271" s="1018"/>
    </row>
    <row r="272" spans="1:24" ht="24" customHeight="1" x14ac:dyDescent="0.15">
      <c r="A272" s="1010"/>
      <c r="B272" s="1011"/>
      <c r="C272" s="1012"/>
      <c r="D272" s="1012"/>
      <c r="E272" s="1012"/>
      <c r="F272" s="1012"/>
      <c r="G272" s="1012"/>
      <c r="H272" s="1012"/>
      <c r="I272" s="141" t="s">
        <v>67</v>
      </c>
      <c r="J272" s="508"/>
      <c r="K272" s="142" t="s">
        <v>291</v>
      </c>
      <c r="L272" s="144"/>
      <c r="M272" s="1016"/>
      <c r="N272" s="1017"/>
      <c r="O272" s="1017"/>
      <c r="P272" s="1017"/>
      <c r="Q272" s="1017"/>
      <c r="R272" s="1018"/>
      <c r="S272" s="1016"/>
      <c r="T272" s="1017"/>
      <c r="U272" s="1017"/>
      <c r="V272" s="1017"/>
      <c r="W272" s="1017"/>
      <c r="X272" s="1018"/>
    </row>
    <row r="273" spans="1:25" ht="119.45" customHeight="1" x14ac:dyDescent="0.15">
      <c r="A273" s="1007"/>
      <c r="B273" s="1008"/>
      <c r="C273" s="1009"/>
      <c r="D273" s="1009"/>
      <c r="E273" s="1009"/>
      <c r="F273" s="1009"/>
      <c r="G273" s="1009"/>
      <c r="H273" s="1009"/>
      <c r="I273" s="145"/>
      <c r="J273" s="146"/>
      <c r="K273" s="147"/>
      <c r="L273" s="144"/>
      <c r="M273" s="1019"/>
      <c r="N273" s="1020"/>
      <c r="O273" s="1020"/>
      <c r="P273" s="1020"/>
      <c r="Q273" s="1020"/>
      <c r="R273" s="1021"/>
      <c r="S273" s="1019"/>
      <c r="T273" s="1020"/>
      <c r="U273" s="1020"/>
      <c r="V273" s="1020"/>
      <c r="W273" s="1020"/>
      <c r="X273" s="1021"/>
    </row>
    <row r="274" spans="1:25" ht="24" customHeight="1" x14ac:dyDescent="0.15">
      <c r="A274" s="1041" t="str">
        <f>IF(P119&gt;0,"〇","")</f>
        <v/>
      </c>
      <c r="B274" s="1042"/>
      <c r="C274" s="1043" t="s">
        <v>425</v>
      </c>
      <c r="D274" s="1004"/>
      <c r="E274" s="1004"/>
      <c r="F274" s="1004"/>
      <c r="G274" s="1004"/>
      <c r="H274" s="1004"/>
      <c r="I274" s="134" t="s">
        <v>67</v>
      </c>
      <c r="J274" s="509"/>
      <c r="K274" s="135" t="s">
        <v>291</v>
      </c>
      <c r="L274" s="148"/>
      <c r="M274" s="1013"/>
      <c r="N274" s="1014"/>
      <c r="O274" s="1014"/>
      <c r="P274" s="1014"/>
      <c r="Q274" s="1014"/>
      <c r="R274" s="1015"/>
      <c r="S274" s="1013" t="s">
        <v>1464</v>
      </c>
      <c r="T274" s="1014"/>
      <c r="U274" s="1014"/>
      <c r="V274" s="1014"/>
      <c r="W274" s="1014"/>
      <c r="X274" s="1015"/>
      <c r="Y274" s="60"/>
    </row>
    <row r="275" spans="1:25" ht="24" customHeight="1" x14ac:dyDescent="0.15">
      <c r="A275" s="1010"/>
      <c r="B275" s="1011"/>
      <c r="C275" s="1012"/>
      <c r="D275" s="1012"/>
      <c r="E275" s="1012"/>
      <c r="F275" s="1012"/>
      <c r="G275" s="1012"/>
      <c r="H275" s="1012"/>
      <c r="I275" s="137"/>
      <c r="J275" s="138"/>
      <c r="K275" s="139"/>
      <c r="L275" s="148"/>
      <c r="M275" s="1016"/>
      <c r="N275" s="1017"/>
      <c r="O275" s="1017"/>
      <c r="P275" s="1017"/>
      <c r="Q275" s="1017"/>
      <c r="R275" s="1018"/>
      <c r="S275" s="1016"/>
      <c r="T275" s="1017"/>
      <c r="U275" s="1017"/>
      <c r="V275" s="1017"/>
      <c r="W275" s="1017"/>
      <c r="X275" s="1018"/>
    </row>
    <row r="276" spans="1:25" ht="24" customHeight="1" x14ac:dyDescent="0.15">
      <c r="A276" s="1010"/>
      <c r="B276" s="1011"/>
      <c r="C276" s="1012"/>
      <c r="D276" s="1012"/>
      <c r="E276" s="1012"/>
      <c r="F276" s="1012"/>
      <c r="G276" s="1012"/>
      <c r="H276" s="1012"/>
      <c r="I276" s="141" t="s">
        <v>67</v>
      </c>
      <c r="J276" s="508"/>
      <c r="K276" s="142" t="s">
        <v>291</v>
      </c>
      <c r="L276" s="148"/>
      <c r="M276" s="1016"/>
      <c r="N276" s="1017"/>
      <c r="O276" s="1017"/>
      <c r="P276" s="1017"/>
      <c r="Q276" s="1017"/>
      <c r="R276" s="1018"/>
      <c r="S276" s="1016"/>
      <c r="T276" s="1017"/>
      <c r="U276" s="1017"/>
      <c r="V276" s="1017"/>
      <c r="W276" s="1017"/>
      <c r="X276" s="1018"/>
    </row>
    <row r="277" spans="1:25" ht="119.45" customHeight="1" x14ac:dyDescent="0.15">
      <c r="A277" s="1007" t="str">
        <f>IF(S84&gt;0,"〇","")</f>
        <v/>
      </c>
      <c r="B277" s="1008"/>
      <c r="C277" s="1009"/>
      <c r="D277" s="1009"/>
      <c r="E277" s="1009"/>
      <c r="F277" s="1009"/>
      <c r="G277" s="1009"/>
      <c r="H277" s="1009"/>
      <c r="I277" s="145"/>
      <c r="J277" s="146"/>
      <c r="K277" s="147"/>
      <c r="L277" s="148"/>
      <c r="M277" s="1019"/>
      <c r="N277" s="1020"/>
      <c r="O277" s="1020"/>
      <c r="P277" s="1020"/>
      <c r="Q277" s="1020"/>
      <c r="R277" s="1021"/>
      <c r="S277" s="1019"/>
      <c r="T277" s="1020"/>
      <c r="U277" s="1020"/>
      <c r="V277" s="1020"/>
      <c r="W277" s="1020"/>
      <c r="X277" s="1021"/>
    </row>
    <row r="278" spans="1:25" ht="7.15" customHeight="1" x14ac:dyDescent="0.15">
      <c r="A278" s="149"/>
      <c r="B278" s="149"/>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row>
    <row r="279" spans="1:25" ht="18" customHeight="1" x14ac:dyDescent="0.15">
      <c r="A279" s="126"/>
      <c r="B279" s="127" t="s">
        <v>163</v>
      </c>
      <c r="C279" s="122" t="s">
        <v>426</v>
      </c>
      <c r="D279" s="122"/>
      <c r="E279" s="122"/>
      <c r="F279" s="122"/>
      <c r="G279" s="122"/>
      <c r="H279" s="122"/>
      <c r="I279" s="122"/>
      <c r="J279" s="122"/>
      <c r="K279" s="122"/>
      <c r="L279" s="122"/>
      <c r="M279" s="122"/>
      <c r="N279" s="122"/>
      <c r="O279" s="122"/>
      <c r="P279" s="122"/>
      <c r="Q279" s="122"/>
      <c r="R279" s="122"/>
      <c r="S279" s="122"/>
      <c r="T279" s="122"/>
      <c r="U279" s="122"/>
      <c r="V279" s="122"/>
      <c r="W279" s="122"/>
      <c r="X279" s="122"/>
    </row>
    <row r="280" spans="1:25" ht="45.75" customHeight="1" x14ac:dyDescent="0.15">
      <c r="A280" s="126"/>
      <c r="B280" s="151" t="s">
        <v>164</v>
      </c>
      <c r="C280" s="1001" t="s">
        <v>165</v>
      </c>
      <c r="D280" s="1001"/>
      <c r="E280" s="1001"/>
      <c r="F280" s="1001"/>
      <c r="G280" s="1001"/>
      <c r="H280" s="1001"/>
      <c r="I280" s="1001"/>
      <c r="J280" s="1001"/>
      <c r="K280" s="1001"/>
      <c r="L280" s="1001"/>
      <c r="M280" s="1001"/>
      <c r="N280" s="1001"/>
      <c r="O280" s="1001"/>
      <c r="P280" s="1001"/>
      <c r="Q280" s="1001"/>
      <c r="R280" s="1001"/>
      <c r="S280" s="1001"/>
      <c r="T280" s="1001"/>
      <c r="U280" s="1001"/>
      <c r="V280" s="1001"/>
      <c r="W280" s="1001"/>
      <c r="X280" s="1001"/>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77" right="0.31496062992125984" top="0.74803149606299213" bottom="0.39" header="0.31496062992125984" footer="0.31496062992125984"/>
  <pageSetup paperSize="9" scale="6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F4" sqref="F4:AH6"/>
    </sheetView>
  </sheetViews>
  <sheetFormatPr defaultRowHeight="13.5" x14ac:dyDescent="0.15"/>
  <cols>
    <col min="1" max="1" width="2.875" customWidth="1"/>
    <col min="2" max="35" width="2.625" style="70" customWidth="1"/>
  </cols>
  <sheetData>
    <row r="1" spans="1:35" ht="15.6" customHeight="1" x14ac:dyDescent="0.15">
      <c r="A1" s="90"/>
      <c r="AH1" s="71" t="s">
        <v>335</v>
      </c>
      <c r="AI1" s="91"/>
    </row>
    <row r="2" spans="1:35" s="12" customFormat="1" ht="15.6" customHeight="1" x14ac:dyDescent="0.15">
      <c r="A2" s="92"/>
      <c r="B2" s="67" t="s">
        <v>336</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93"/>
    </row>
    <row r="3" spans="1:35" s="70" customFormat="1" ht="36" customHeight="1" x14ac:dyDescent="0.15">
      <c r="A3" s="94"/>
      <c r="B3" s="1267" t="s">
        <v>337</v>
      </c>
      <c r="C3" s="1267"/>
      <c r="D3" s="1267"/>
      <c r="E3" s="1267"/>
      <c r="F3" s="1267" t="s">
        <v>338</v>
      </c>
      <c r="G3" s="1267"/>
      <c r="H3" s="1267"/>
      <c r="I3" s="1267"/>
      <c r="J3" s="1267"/>
      <c r="K3" s="1267"/>
      <c r="L3" s="1267" t="s">
        <v>339</v>
      </c>
      <c r="M3" s="1267"/>
      <c r="N3" s="1267"/>
      <c r="O3" s="1267"/>
      <c r="P3" s="1267"/>
      <c r="Q3" s="1267"/>
      <c r="R3" s="1267"/>
      <c r="S3" s="1267" t="s">
        <v>340</v>
      </c>
      <c r="T3" s="1267"/>
      <c r="U3" s="1267"/>
      <c r="V3" s="1267"/>
      <c r="W3" s="1267"/>
      <c r="X3" s="1267"/>
      <c r="Y3" s="1267"/>
      <c r="Z3" s="1267"/>
      <c r="AA3" s="1267"/>
      <c r="AB3" s="1267"/>
      <c r="AC3" s="1267" t="s">
        <v>341</v>
      </c>
      <c r="AD3" s="1267"/>
      <c r="AE3" s="1267"/>
      <c r="AF3" s="1267"/>
      <c r="AG3" s="1267"/>
      <c r="AH3" s="1267"/>
      <c r="AI3" s="91"/>
    </row>
    <row r="4" spans="1:35" s="70" customFormat="1" ht="46.9" customHeight="1" x14ac:dyDescent="0.15">
      <c r="A4" s="94"/>
      <c r="B4" s="1269" t="s">
        <v>342</v>
      </c>
      <c r="C4" s="1270"/>
      <c r="D4" s="1270"/>
      <c r="E4" s="1271"/>
      <c r="F4" s="1272"/>
      <c r="G4" s="1272"/>
      <c r="H4" s="1272"/>
      <c r="I4" s="1272"/>
      <c r="J4" s="1272"/>
      <c r="K4" s="1272"/>
      <c r="L4" s="1273"/>
      <c r="M4" s="1274"/>
      <c r="N4" s="1274"/>
      <c r="O4" s="1274"/>
      <c r="P4" s="1274"/>
      <c r="Q4" s="1274"/>
      <c r="R4" s="1275"/>
      <c r="S4" s="1277"/>
      <c r="T4" s="1278"/>
      <c r="U4" s="1278"/>
      <c r="V4" s="1278"/>
      <c r="W4" s="1278"/>
      <c r="X4" s="1278"/>
      <c r="Y4" s="1278"/>
      <c r="Z4" s="1278"/>
      <c r="AA4" s="1278"/>
      <c r="AB4" s="1279"/>
      <c r="AC4" s="1273"/>
      <c r="AD4" s="1274"/>
      <c r="AE4" s="1274"/>
      <c r="AF4" s="1274"/>
      <c r="AG4" s="1274"/>
      <c r="AH4" s="1275"/>
      <c r="AI4" s="91"/>
    </row>
    <row r="5" spans="1:35" s="70" customFormat="1" ht="49.15" customHeight="1" x14ac:dyDescent="0.15">
      <c r="A5" s="94"/>
      <c r="B5" s="1269" t="s">
        <v>343</v>
      </c>
      <c r="C5" s="1270"/>
      <c r="D5" s="1270"/>
      <c r="E5" s="1271"/>
      <c r="F5" s="1272"/>
      <c r="G5" s="1272"/>
      <c r="H5" s="1272"/>
      <c r="I5" s="1272"/>
      <c r="J5" s="1272"/>
      <c r="K5" s="1272"/>
      <c r="L5" s="1273"/>
      <c r="M5" s="1274"/>
      <c r="N5" s="1274"/>
      <c r="O5" s="1274"/>
      <c r="P5" s="1274"/>
      <c r="Q5" s="1274"/>
      <c r="R5" s="1275"/>
      <c r="S5" s="1277"/>
      <c r="T5" s="1278"/>
      <c r="U5" s="1278"/>
      <c r="V5" s="1278"/>
      <c r="W5" s="1278"/>
      <c r="X5" s="1278"/>
      <c r="Y5" s="1278"/>
      <c r="Z5" s="1278"/>
      <c r="AA5" s="1278"/>
      <c r="AB5" s="1279"/>
      <c r="AC5" s="1273"/>
      <c r="AD5" s="1274"/>
      <c r="AE5" s="1274"/>
      <c r="AF5" s="1274"/>
      <c r="AG5" s="1274"/>
      <c r="AH5" s="1275"/>
      <c r="AI5" s="91"/>
    </row>
    <row r="6" spans="1:35" s="70" customFormat="1" ht="54" customHeight="1" x14ac:dyDescent="0.15">
      <c r="A6" s="94"/>
      <c r="B6" s="1267" t="s">
        <v>427</v>
      </c>
      <c r="C6" s="1267"/>
      <c r="D6" s="1267"/>
      <c r="E6" s="1267"/>
      <c r="F6" s="1268"/>
      <c r="G6" s="1268"/>
      <c r="H6" s="1268"/>
      <c r="I6" s="1268"/>
      <c r="J6" s="1268"/>
      <c r="K6" s="1268"/>
      <c r="L6" s="1268"/>
      <c r="M6" s="1268"/>
      <c r="N6" s="1268"/>
      <c r="O6" s="1268"/>
      <c r="P6" s="1268"/>
      <c r="Q6" s="1268"/>
      <c r="R6" s="1268"/>
      <c r="S6" s="1276"/>
      <c r="T6" s="1276"/>
      <c r="U6" s="1276"/>
      <c r="V6" s="1276"/>
      <c r="W6" s="1276"/>
      <c r="X6" s="1276"/>
      <c r="Y6" s="1276"/>
      <c r="Z6" s="1276"/>
      <c r="AA6" s="1276"/>
      <c r="AB6" s="1276"/>
      <c r="AC6" s="1268"/>
      <c r="AD6" s="1268"/>
      <c r="AE6" s="1268"/>
      <c r="AF6" s="1268"/>
      <c r="AG6" s="1268"/>
      <c r="AH6" s="1268"/>
      <c r="AI6" s="91"/>
    </row>
    <row r="7" spans="1:35" s="70" customFormat="1" ht="13.5" customHeight="1" x14ac:dyDescent="0.15">
      <c r="A7" s="94"/>
      <c r="AI7" s="91"/>
    </row>
    <row r="8" spans="1:35" s="70" customFormat="1" ht="13.5" customHeight="1" x14ac:dyDescent="0.15">
      <c r="A8" s="94"/>
      <c r="AI8" s="91"/>
    </row>
    <row r="9" spans="1:35" x14ac:dyDescent="0.15">
      <c r="A9" s="90"/>
      <c r="AI9" s="91"/>
    </row>
    <row r="10" spans="1:35" s="70" customFormat="1" ht="13.5" customHeight="1" x14ac:dyDescent="0.15">
      <c r="A10" s="94"/>
      <c r="AI10" s="91"/>
    </row>
    <row r="11" spans="1:35" s="70" customFormat="1" ht="13.5" customHeight="1" x14ac:dyDescent="0.15">
      <c r="A11" s="94"/>
      <c r="AI11" s="91"/>
    </row>
    <row r="12" spans="1:35" s="70" customFormat="1" ht="13.5" customHeight="1" x14ac:dyDescent="0.15">
      <c r="A12" s="94"/>
      <c r="AI12" s="91"/>
    </row>
    <row r="13" spans="1:35" s="70" customFormat="1" ht="13.5" customHeight="1" x14ac:dyDescent="0.15">
      <c r="A13" s="94"/>
      <c r="AI13" s="91"/>
    </row>
    <row r="14" spans="1:35" s="70" customFormat="1" ht="13.5" customHeight="1" x14ac:dyDescent="0.15">
      <c r="A14" s="94"/>
      <c r="AI14" s="91"/>
    </row>
    <row r="15" spans="1:35" s="70" customFormat="1" ht="13.5" customHeight="1" x14ac:dyDescent="0.15">
      <c r="A15" s="94"/>
      <c r="AI15" s="91"/>
    </row>
    <row r="16" spans="1:35" s="70" customFormat="1" ht="13.5" customHeight="1" x14ac:dyDescent="0.15">
      <c r="A16" s="94"/>
      <c r="AI16" s="91"/>
    </row>
    <row r="17" spans="1:88" s="70" customFormat="1" ht="13.5" customHeight="1" x14ac:dyDescent="0.15">
      <c r="A17" s="94"/>
      <c r="AI17" s="91"/>
    </row>
    <row r="18" spans="1:88" s="70" customFormat="1" ht="13.5" customHeight="1" x14ac:dyDescent="0.15">
      <c r="A18" s="94"/>
      <c r="AI18" s="91"/>
    </row>
    <row r="19" spans="1:88" s="70" customFormat="1" ht="13.5" customHeight="1" x14ac:dyDescent="0.15">
      <c r="A19" s="94"/>
      <c r="AI19" s="91"/>
    </row>
    <row r="20" spans="1:88" s="70" customFormat="1" ht="13.5" customHeight="1" x14ac:dyDescent="0.15">
      <c r="A20" s="94"/>
      <c r="AI20" s="91"/>
    </row>
    <row r="21" spans="1:88" s="70" customFormat="1" ht="13.5" customHeight="1" x14ac:dyDescent="0.15">
      <c r="A21" s="94"/>
      <c r="AI21" s="91"/>
    </row>
    <row r="22" spans="1:88" s="70" customFormat="1" ht="13.5" customHeight="1" x14ac:dyDescent="0.15">
      <c r="A22" s="94"/>
      <c r="AI22" s="91"/>
    </row>
    <row r="23" spans="1:88" s="70" customFormat="1" ht="13.5" customHeight="1" x14ac:dyDescent="0.15">
      <c r="A23" s="94"/>
      <c r="AI23" s="91"/>
    </row>
    <row r="24" spans="1:88" s="70" customFormat="1" x14ac:dyDescent="0.15">
      <c r="A24" s="90"/>
      <c r="AI24" s="91"/>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70" customFormat="1" ht="13.5" customHeight="1" x14ac:dyDescent="0.15">
      <c r="A25" s="94"/>
      <c r="AI25" s="91"/>
    </row>
    <row r="26" spans="1:88" s="70" customFormat="1" ht="13.5" customHeight="1" x14ac:dyDescent="0.15">
      <c r="A26" s="94"/>
      <c r="AI26" s="91"/>
    </row>
    <row r="27" spans="1:88" s="70" customFormat="1" ht="13.5" customHeight="1" x14ac:dyDescent="0.15">
      <c r="A27" s="94"/>
      <c r="AI27" s="91"/>
    </row>
    <row r="28" spans="1:88" s="70" customFormat="1" ht="13.5" customHeight="1" x14ac:dyDescent="0.15">
      <c r="A28" s="94"/>
      <c r="AI28" s="91"/>
    </row>
    <row r="29" spans="1:88" s="70" customFormat="1" ht="13.5" customHeight="1" x14ac:dyDescent="0.15">
      <c r="A29" s="94"/>
      <c r="AI29" s="91"/>
    </row>
    <row r="30" spans="1:88" s="70" customFormat="1" ht="13.5" customHeight="1" x14ac:dyDescent="0.15">
      <c r="A30" s="94"/>
      <c r="AI30" s="91"/>
    </row>
    <row r="31" spans="1:88" s="70" customFormat="1" ht="13.5" customHeight="1" x14ac:dyDescent="0.15">
      <c r="A31" s="94"/>
      <c r="AI31" s="91"/>
    </row>
    <row r="32" spans="1:88" s="70" customFormat="1" ht="13.5" customHeight="1" thickBot="1" x14ac:dyDescent="0.2">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7"/>
    </row>
    <row r="33" s="70" customFormat="1" ht="27" customHeight="1" x14ac:dyDescent="0.15"/>
    <row r="34" s="70" customFormat="1" ht="13.5" customHeight="1" x14ac:dyDescent="0.15"/>
    <row r="35" s="70" customFormat="1" ht="13.5" customHeight="1" x14ac:dyDescent="0.15"/>
    <row r="36" s="70" customFormat="1" ht="13.5" customHeight="1" x14ac:dyDescent="0.15"/>
    <row r="37" s="70" customFormat="1" ht="13.5" customHeight="1" x14ac:dyDescent="0.15"/>
    <row r="38" s="70" customFormat="1" ht="13.5" customHeight="1" x14ac:dyDescent="0.15"/>
    <row r="39" s="70" customFormat="1" x14ac:dyDescent="0.15"/>
    <row r="40" s="70" customFormat="1" ht="13.5" customHeight="1" x14ac:dyDescent="0.15"/>
    <row r="41" s="70" customFormat="1" ht="13.5" customHeight="1" x14ac:dyDescent="0.15"/>
    <row r="42" s="70" customFormat="1" ht="13.5" customHeight="1" x14ac:dyDescent="0.15"/>
    <row r="43" s="70" customFormat="1" ht="13.5" customHeight="1" x14ac:dyDescent="0.15"/>
    <row r="44" s="70" customFormat="1" ht="13.5" customHeight="1" x14ac:dyDescent="0.15"/>
    <row r="45" s="70" customFormat="1" ht="13.5" customHeight="1" x14ac:dyDescent="0.15"/>
    <row r="46" s="70" customFormat="1" ht="13.5" customHeight="1" x14ac:dyDescent="0.15"/>
    <row r="47" s="70" customFormat="1" ht="13.5" customHeight="1" x14ac:dyDescent="0.15"/>
    <row r="48" s="70" customFormat="1" ht="13.5" customHeight="1" x14ac:dyDescent="0.15"/>
    <row r="49" s="70" customFormat="1" ht="13.5" customHeight="1" x14ac:dyDescent="0.15"/>
    <row r="50" s="70" customFormat="1" ht="13.5" customHeight="1" x14ac:dyDescent="0.15"/>
    <row r="51" s="70" customFormat="1" ht="13.5" customHeight="1" x14ac:dyDescent="0.15"/>
    <row r="52" s="70" customFormat="1" ht="27" customHeight="1" x14ac:dyDescent="0.15"/>
    <row r="53" s="70" customFormat="1" ht="13.5" customHeight="1" x14ac:dyDescent="0.15"/>
    <row r="54" s="70" customFormat="1" ht="27" customHeight="1" x14ac:dyDescent="0.15"/>
    <row r="55" s="70" customFormat="1" ht="13.5" customHeight="1" x14ac:dyDescent="0.15"/>
    <row r="56" s="70" customFormat="1" ht="13.5" customHeight="1" x14ac:dyDescent="0.15"/>
    <row r="57" s="70" customFormat="1" ht="13.5" customHeight="1" x14ac:dyDescent="0.15"/>
    <row r="58" s="70" customFormat="1" ht="13.5" customHeight="1" x14ac:dyDescent="0.15"/>
    <row r="59" s="70" customFormat="1" ht="13.5" customHeight="1" x14ac:dyDescent="0.15"/>
    <row r="60" s="70" customFormat="1" ht="13.5" customHeight="1" x14ac:dyDescent="0.15"/>
    <row r="61" s="70" customFormat="1" ht="13.5" customHeight="1" x14ac:dyDescent="0.15"/>
    <row r="62" s="70" customFormat="1" ht="13.5" customHeight="1" x14ac:dyDescent="0.15"/>
    <row r="63" s="70" customFormat="1" ht="13.5" customHeight="1" x14ac:dyDescent="0.15"/>
    <row r="64" s="70" customFormat="1" ht="27" customHeight="1" x14ac:dyDescent="0.15"/>
    <row r="65" s="70" customFormat="1" ht="27" customHeight="1" x14ac:dyDescent="0.15"/>
    <row r="68" s="70" customFormat="1" x14ac:dyDescent="0.15"/>
    <row r="69" s="70" customFormat="1" x14ac:dyDescent="0.15"/>
    <row r="86" ht="40.5" customHeight="1" x14ac:dyDescent="0.15"/>
    <row r="114" ht="13.5" customHeight="1" x14ac:dyDescent="0.15"/>
    <row r="129" ht="13.5" customHeight="1" x14ac:dyDescent="0.15"/>
    <row r="138" ht="40.5" customHeight="1" x14ac:dyDescent="0.15"/>
    <row r="139" ht="40.5" customHeight="1" x14ac:dyDescent="0.15"/>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x14ac:dyDescent="0.15"/>
  <cols>
    <col min="1" max="53" width="2.875" customWidth="1"/>
  </cols>
  <sheetData>
    <row r="1" spans="1:47" s="12" customFormat="1" ht="18" customHeight="1" x14ac:dyDescent="0.1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7" t="s">
        <v>231</v>
      </c>
      <c r="AU1" s="66"/>
    </row>
    <row r="2" spans="1:47" s="12" customFormat="1" ht="21.95" customHeight="1" x14ac:dyDescent="0.15">
      <c r="A2" s="482" t="s">
        <v>67</v>
      </c>
      <c r="B2" s="72"/>
      <c r="C2" s="566">
        <v>7</v>
      </c>
      <c r="D2" s="482" t="s">
        <v>1162</v>
      </c>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66"/>
    </row>
    <row r="3" spans="1:47" s="12" customFormat="1" ht="36" customHeight="1" x14ac:dyDescent="0.15">
      <c r="A3" s="933" t="s">
        <v>232</v>
      </c>
      <c r="B3" s="1292"/>
      <c r="C3" s="1292"/>
      <c r="D3" s="1293"/>
      <c r="E3" s="1293"/>
      <c r="F3" s="1293"/>
      <c r="G3" s="1293"/>
      <c r="H3" s="1293"/>
      <c r="I3" s="1293"/>
      <c r="J3" s="1293"/>
      <c r="K3" s="1293"/>
      <c r="L3" s="933" t="s">
        <v>233</v>
      </c>
      <c r="M3" s="1292"/>
      <c r="N3" s="1292"/>
      <c r="O3" s="1316" t="str">
        <f>はじめに!D3</f>
        <v>愛知県</v>
      </c>
      <c r="P3" s="1316"/>
      <c r="Q3" s="1316"/>
      <c r="R3" s="1316"/>
      <c r="S3" s="1316"/>
      <c r="T3" s="1316"/>
      <c r="U3" s="1292" t="s">
        <v>234</v>
      </c>
      <c r="V3" s="1292"/>
      <c r="W3" s="1292"/>
      <c r="X3" s="1292"/>
      <c r="Y3" s="1292"/>
      <c r="Z3" s="1317"/>
      <c r="AA3" s="1317"/>
      <c r="AB3" s="1317"/>
      <c r="AC3" s="1317"/>
      <c r="AD3" s="1317"/>
      <c r="AE3" s="1317"/>
      <c r="AF3" s="1317"/>
      <c r="AG3" s="1317"/>
      <c r="AH3" s="1317"/>
      <c r="AI3" s="1317"/>
      <c r="AJ3" s="1292" t="s">
        <v>235</v>
      </c>
      <c r="AK3" s="1292"/>
      <c r="AL3" s="1292"/>
      <c r="AM3" s="1292"/>
      <c r="AN3" s="1293"/>
      <c r="AO3" s="1293"/>
      <c r="AP3" s="1293"/>
      <c r="AQ3" s="1293"/>
      <c r="AR3" s="1293"/>
      <c r="AS3" s="1293"/>
      <c r="AT3" s="1293"/>
    </row>
    <row r="4" spans="1:47" s="12" customFormat="1" ht="18" customHeight="1" x14ac:dyDescent="0.15">
      <c r="A4" s="1294" t="s">
        <v>236</v>
      </c>
      <c r="B4" s="1295"/>
      <c r="C4" s="1300"/>
      <c r="D4" s="1300"/>
      <c r="E4" s="1300"/>
      <c r="F4" s="826" t="s">
        <v>237</v>
      </c>
      <c r="G4" s="826"/>
      <c r="H4" s="827"/>
      <c r="I4" s="1304" t="s">
        <v>238</v>
      </c>
      <c r="J4" s="1305"/>
      <c r="K4" s="1305"/>
      <c r="L4" s="1305"/>
      <c r="M4" s="1305"/>
      <c r="N4" s="1305"/>
      <c r="O4" s="1305"/>
      <c r="P4" s="1305"/>
      <c r="Q4" s="1305"/>
      <c r="R4" s="1305"/>
      <c r="S4" s="1305"/>
      <c r="T4" s="1305"/>
      <c r="U4" s="1305"/>
      <c r="V4" s="1306"/>
      <c r="W4" s="1307" t="s">
        <v>239</v>
      </c>
      <c r="X4" s="1307"/>
      <c r="Y4" s="1307"/>
      <c r="Z4" s="1307"/>
      <c r="AA4" s="1307"/>
      <c r="AB4" s="1307"/>
      <c r="AC4" s="1307"/>
      <c r="AD4" s="1307"/>
      <c r="AE4" s="1307"/>
      <c r="AF4" s="1307"/>
      <c r="AG4" s="1307"/>
      <c r="AH4" s="1307"/>
      <c r="AI4" s="1307"/>
      <c r="AJ4" s="1307"/>
      <c r="AK4" s="1307"/>
      <c r="AL4" s="1307"/>
      <c r="AM4" s="1307"/>
      <c r="AN4" s="1307"/>
      <c r="AO4" s="1307"/>
      <c r="AP4" s="1307"/>
      <c r="AQ4" s="1307"/>
      <c r="AR4" s="1307"/>
      <c r="AS4" s="1307"/>
      <c r="AT4" s="1307"/>
      <c r="AU4"/>
    </row>
    <row r="5" spans="1:47" s="12" customFormat="1" ht="18" customHeight="1" x14ac:dyDescent="0.15">
      <c r="A5" s="1296"/>
      <c r="B5" s="1297"/>
      <c r="C5" s="1301"/>
      <c r="D5" s="1301"/>
      <c r="E5" s="1301"/>
      <c r="F5" s="1302"/>
      <c r="G5" s="1302"/>
      <c r="H5" s="1303"/>
      <c r="I5" s="1308" t="s">
        <v>240</v>
      </c>
      <c r="J5" s="1309"/>
      <c r="K5" s="1309"/>
      <c r="L5" s="1309"/>
      <c r="M5" s="1309"/>
      <c r="N5" s="1309"/>
      <c r="O5" s="1309"/>
      <c r="P5" s="1309"/>
      <c r="Q5" s="1309"/>
      <c r="R5" s="1309"/>
      <c r="S5" s="1309"/>
      <c r="T5" s="1309"/>
      <c r="U5" s="1309"/>
      <c r="V5" s="1313"/>
      <c r="W5" s="1307"/>
      <c r="X5" s="1307"/>
      <c r="Y5" s="1307"/>
      <c r="Z5" s="1307"/>
      <c r="AA5" s="1307"/>
      <c r="AB5" s="1307"/>
      <c r="AC5" s="1307"/>
      <c r="AD5" s="1307"/>
      <c r="AE5" s="1307"/>
      <c r="AF5" s="1307"/>
      <c r="AG5" s="1307"/>
      <c r="AH5" s="1307"/>
      <c r="AI5" s="1307"/>
      <c r="AJ5" s="1307"/>
      <c r="AK5" s="1307"/>
      <c r="AL5" s="1307"/>
      <c r="AM5" s="1307"/>
      <c r="AN5" s="1307"/>
      <c r="AO5" s="1307"/>
      <c r="AP5" s="1307"/>
      <c r="AQ5" s="1307"/>
      <c r="AR5" s="1307"/>
      <c r="AS5" s="1307"/>
      <c r="AT5" s="1307"/>
      <c r="AU5"/>
    </row>
    <row r="6" spans="1:47" s="12" customFormat="1" ht="18" customHeight="1" x14ac:dyDescent="0.15">
      <c r="A6" s="1296"/>
      <c r="B6" s="1297"/>
      <c r="C6" s="1301"/>
      <c r="D6" s="1301"/>
      <c r="E6" s="1301"/>
      <c r="F6" s="70"/>
      <c r="G6" s="70"/>
      <c r="H6" s="78"/>
      <c r="I6" s="1310"/>
      <c r="J6" s="676"/>
      <c r="K6" s="676"/>
      <c r="L6" s="1269" t="s">
        <v>241</v>
      </c>
      <c r="M6" s="826"/>
      <c r="N6" s="826"/>
      <c r="O6" s="826"/>
      <c r="P6" s="826"/>
      <c r="Q6" s="826"/>
      <c r="R6" s="826"/>
      <c r="S6" s="826"/>
      <c r="T6" s="826"/>
      <c r="U6" s="826"/>
      <c r="V6" s="827"/>
      <c r="W6" s="1318" t="s">
        <v>242</v>
      </c>
      <c r="X6" s="1319"/>
      <c r="Y6" s="1319"/>
      <c r="Z6" s="1319"/>
      <c r="AA6" s="1319"/>
      <c r="AB6" s="1319"/>
      <c r="AC6" s="1319"/>
      <c r="AD6" s="1319"/>
      <c r="AE6" s="1319"/>
      <c r="AF6" s="1319"/>
      <c r="AG6" s="1319"/>
      <c r="AH6" s="1319"/>
      <c r="AI6" s="1319"/>
      <c r="AJ6" s="1319"/>
      <c r="AK6" s="1319"/>
      <c r="AL6" s="1319"/>
      <c r="AM6" s="1319"/>
      <c r="AN6" s="1320"/>
      <c r="AO6" s="1324" t="s">
        <v>242</v>
      </c>
      <c r="AP6" s="1324"/>
      <c r="AQ6" s="1324"/>
      <c r="AR6" s="1324"/>
      <c r="AS6" s="1324"/>
      <c r="AT6" s="1324"/>
      <c r="AU6"/>
    </row>
    <row r="7" spans="1:47" s="12" customFormat="1" ht="18" customHeight="1" x14ac:dyDescent="0.15">
      <c r="A7" s="1296"/>
      <c r="B7" s="1297"/>
      <c r="C7" s="70"/>
      <c r="D7" s="70"/>
      <c r="E7" s="70"/>
      <c r="F7" s="1325"/>
      <c r="G7" s="1325"/>
      <c r="H7" s="1326"/>
      <c r="I7" s="1310"/>
      <c r="J7" s="676"/>
      <c r="K7" s="676"/>
      <c r="L7" s="1314"/>
      <c r="M7" s="1302"/>
      <c r="N7" s="1302"/>
      <c r="O7" s="1302"/>
      <c r="P7" s="1308" t="s">
        <v>243</v>
      </c>
      <c r="Q7" s="1309"/>
      <c r="R7" s="1309"/>
      <c r="S7" s="1309"/>
      <c r="T7" s="1309"/>
      <c r="U7" s="1309"/>
      <c r="V7" s="1313"/>
      <c r="W7" s="1321"/>
      <c r="X7" s="1322"/>
      <c r="Y7" s="1322"/>
      <c r="Z7" s="1322"/>
      <c r="AA7" s="1322"/>
      <c r="AB7" s="1322"/>
      <c r="AC7" s="1322"/>
      <c r="AD7" s="1322"/>
      <c r="AE7" s="1322"/>
      <c r="AF7" s="1322"/>
      <c r="AG7" s="1322"/>
      <c r="AH7" s="1322"/>
      <c r="AI7" s="1322"/>
      <c r="AJ7" s="1322"/>
      <c r="AK7" s="1322"/>
      <c r="AL7" s="1322"/>
      <c r="AM7" s="1322"/>
      <c r="AN7" s="1323"/>
      <c r="AO7" s="1324"/>
      <c r="AP7" s="1324"/>
      <c r="AQ7" s="1324"/>
      <c r="AR7" s="1324"/>
      <c r="AS7" s="1324"/>
      <c r="AT7" s="1324"/>
      <c r="AU7"/>
    </row>
    <row r="8" spans="1:47" s="12" customFormat="1" ht="18" customHeight="1" x14ac:dyDescent="0.15">
      <c r="A8" s="1296"/>
      <c r="B8" s="1297"/>
      <c r="C8" s="1302" t="s">
        <v>237</v>
      </c>
      <c r="D8" s="1302"/>
      <c r="E8" s="1302"/>
      <c r="F8" s="1325"/>
      <c r="G8" s="1325"/>
      <c r="H8" s="1326"/>
      <c r="I8" s="1310"/>
      <c r="J8" s="676"/>
      <c r="K8" s="676"/>
      <c r="L8" s="1314"/>
      <c r="M8" s="1302"/>
      <c r="N8" s="1302"/>
      <c r="O8" s="1302"/>
      <c r="P8" s="1329"/>
      <c r="Q8" s="676"/>
      <c r="R8" s="676"/>
      <c r="S8" s="676"/>
      <c r="T8" s="676"/>
      <c r="U8" s="676"/>
      <c r="V8" s="1330"/>
      <c r="W8" s="1307" t="s">
        <v>244</v>
      </c>
      <c r="X8" s="1307"/>
      <c r="Y8" s="1307" t="s">
        <v>245</v>
      </c>
      <c r="Z8" s="1307"/>
      <c r="AA8" s="1307" t="s">
        <v>246</v>
      </c>
      <c r="AB8" s="1307"/>
      <c r="AC8" s="1307" t="s">
        <v>247</v>
      </c>
      <c r="AD8" s="1307"/>
      <c r="AE8" s="1307" t="s">
        <v>248</v>
      </c>
      <c r="AF8" s="1307"/>
      <c r="AG8" s="1307" t="s">
        <v>249</v>
      </c>
      <c r="AH8" s="1307"/>
      <c r="AI8" s="1307" t="s">
        <v>250</v>
      </c>
      <c r="AJ8" s="1307"/>
      <c r="AK8" s="1307" t="s">
        <v>251</v>
      </c>
      <c r="AL8" s="1307"/>
      <c r="AM8" s="1307" t="s">
        <v>252</v>
      </c>
      <c r="AN8" s="1307"/>
      <c r="AO8" s="1307" t="s">
        <v>253</v>
      </c>
      <c r="AP8" s="1307"/>
      <c r="AQ8" s="1307" t="s">
        <v>254</v>
      </c>
      <c r="AR8" s="1307"/>
      <c r="AS8" s="1307" t="s">
        <v>255</v>
      </c>
      <c r="AT8" s="1307"/>
      <c r="AU8"/>
    </row>
    <row r="9" spans="1:47" s="12" customFormat="1" ht="18" customHeight="1" x14ac:dyDescent="0.15">
      <c r="A9" s="1296"/>
      <c r="B9" s="1297"/>
      <c r="C9" s="828"/>
      <c r="D9" s="828"/>
      <c r="E9" s="828"/>
      <c r="F9" s="1327"/>
      <c r="G9" s="1327"/>
      <c r="H9" s="1328"/>
      <c r="I9" s="1311"/>
      <c r="J9" s="1312"/>
      <c r="K9" s="1312"/>
      <c r="L9" s="1315"/>
      <c r="M9" s="828"/>
      <c r="N9" s="828"/>
      <c r="O9" s="828"/>
      <c r="P9" s="1311"/>
      <c r="Q9" s="1312"/>
      <c r="R9" s="1312"/>
      <c r="S9" s="1312"/>
      <c r="T9" s="1312"/>
      <c r="U9" s="1312"/>
      <c r="V9" s="1331"/>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row>
    <row r="10" spans="1:47" s="12" customFormat="1" ht="18" customHeight="1" x14ac:dyDescent="0.15">
      <c r="A10" s="1296"/>
      <c r="B10" s="1297"/>
      <c r="C10" s="1317" t="s">
        <v>256</v>
      </c>
      <c r="D10" s="1317"/>
      <c r="E10" s="1317"/>
      <c r="F10" s="1317"/>
      <c r="G10" s="1317"/>
      <c r="H10" s="1317"/>
      <c r="I10" s="1283"/>
      <c r="J10" s="1284"/>
      <c r="K10" s="1285"/>
      <c r="L10" s="1283"/>
      <c r="M10" s="1284"/>
      <c r="N10" s="1284"/>
      <c r="O10" s="1285"/>
      <c r="P10" s="1283"/>
      <c r="Q10" s="1284"/>
      <c r="R10" s="1284"/>
      <c r="S10" s="1284"/>
      <c r="T10" s="1284"/>
      <c r="U10" s="1284"/>
      <c r="V10" s="1285"/>
      <c r="W10" s="567"/>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9"/>
      <c r="AU10" s="66"/>
    </row>
    <row r="11" spans="1:47" s="12" customFormat="1" ht="18" customHeight="1" x14ac:dyDescent="0.15">
      <c r="A11" s="1296"/>
      <c r="B11" s="1297"/>
      <c r="C11" s="1317"/>
      <c r="D11" s="1317"/>
      <c r="E11" s="1317"/>
      <c r="F11" s="1317"/>
      <c r="G11" s="1317"/>
      <c r="H11" s="1317"/>
      <c r="I11" s="1286"/>
      <c r="J11" s="1287"/>
      <c r="K11" s="1288"/>
      <c r="L11" s="1286"/>
      <c r="M11" s="1287"/>
      <c r="N11" s="1287"/>
      <c r="O11" s="1288"/>
      <c r="P11" s="1286"/>
      <c r="Q11" s="1287"/>
      <c r="R11" s="1287"/>
      <c r="S11" s="1287"/>
      <c r="T11" s="1287"/>
      <c r="U11" s="1287"/>
      <c r="V11" s="1288"/>
      <c r="W11" s="570"/>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2"/>
      <c r="AU11"/>
    </row>
    <row r="12" spans="1:47" s="12" customFormat="1" ht="18" customHeight="1" x14ac:dyDescent="0.15">
      <c r="A12" s="1296"/>
      <c r="B12" s="1297"/>
      <c r="C12" s="1317"/>
      <c r="D12" s="1317"/>
      <c r="E12" s="1317"/>
      <c r="F12" s="1317"/>
      <c r="G12" s="1317"/>
      <c r="H12" s="1317"/>
      <c r="I12" s="1289"/>
      <c r="J12" s="1290"/>
      <c r="K12" s="1291"/>
      <c r="L12" s="1289"/>
      <c r="M12" s="1290"/>
      <c r="N12" s="1290"/>
      <c r="O12" s="1291"/>
      <c r="P12" s="1289"/>
      <c r="Q12" s="1290"/>
      <c r="R12" s="1290"/>
      <c r="S12" s="1290"/>
      <c r="T12" s="1290"/>
      <c r="U12" s="1290"/>
      <c r="V12" s="1291"/>
      <c r="W12" s="570"/>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2"/>
      <c r="AU12" s="66"/>
    </row>
    <row r="13" spans="1:47" s="12" customFormat="1" ht="18" customHeight="1" x14ac:dyDescent="0.15">
      <c r="A13" s="1296"/>
      <c r="B13" s="1297"/>
      <c r="C13" s="1317" t="s">
        <v>256</v>
      </c>
      <c r="D13" s="1317"/>
      <c r="E13" s="1317"/>
      <c r="F13" s="1317"/>
      <c r="G13" s="1317"/>
      <c r="H13" s="1317"/>
      <c r="I13" s="1283"/>
      <c r="J13" s="1284"/>
      <c r="K13" s="1285"/>
      <c r="L13" s="1283"/>
      <c r="M13" s="1284"/>
      <c r="N13" s="1284"/>
      <c r="O13" s="1285"/>
      <c r="P13" s="1283"/>
      <c r="Q13" s="1284"/>
      <c r="R13" s="1284"/>
      <c r="S13" s="1284"/>
      <c r="T13" s="1284"/>
      <c r="U13" s="1284"/>
      <c r="V13" s="1285"/>
      <c r="W13" s="570"/>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2"/>
      <c r="AU13"/>
    </row>
    <row r="14" spans="1:47" s="12" customFormat="1" ht="18" customHeight="1" x14ac:dyDescent="0.15">
      <c r="A14" s="1296"/>
      <c r="B14" s="1297"/>
      <c r="C14" s="1317"/>
      <c r="D14" s="1317"/>
      <c r="E14" s="1317"/>
      <c r="F14" s="1317"/>
      <c r="G14" s="1317"/>
      <c r="H14" s="1317"/>
      <c r="I14" s="1286"/>
      <c r="J14" s="1287"/>
      <c r="K14" s="1288"/>
      <c r="L14" s="1286"/>
      <c r="M14" s="1287"/>
      <c r="N14" s="1287"/>
      <c r="O14" s="1288"/>
      <c r="P14" s="1286"/>
      <c r="Q14" s="1287"/>
      <c r="R14" s="1287"/>
      <c r="S14" s="1287"/>
      <c r="T14" s="1287"/>
      <c r="U14" s="1287"/>
      <c r="V14" s="1288"/>
      <c r="W14" s="570"/>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2"/>
      <c r="AU14" s="66"/>
    </row>
    <row r="15" spans="1:47" s="12" customFormat="1" ht="18" customHeight="1" x14ac:dyDescent="0.15">
      <c r="A15" s="1296"/>
      <c r="B15" s="1297"/>
      <c r="C15" s="1317"/>
      <c r="D15" s="1317"/>
      <c r="E15" s="1317"/>
      <c r="F15" s="1317"/>
      <c r="G15" s="1317"/>
      <c r="H15" s="1317"/>
      <c r="I15" s="1289"/>
      <c r="J15" s="1290"/>
      <c r="K15" s="1291"/>
      <c r="L15" s="1289"/>
      <c r="M15" s="1290"/>
      <c r="N15" s="1290"/>
      <c r="O15" s="1291"/>
      <c r="P15" s="1289"/>
      <c r="Q15" s="1290"/>
      <c r="R15" s="1290"/>
      <c r="S15" s="1290"/>
      <c r="T15" s="1290"/>
      <c r="U15" s="1290"/>
      <c r="V15" s="1291"/>
      <c r="W15" s="570"/>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2"/>
      <c r="AU15"/>
    </row>
    <row r="16" spans="1:47" s="12" customFormat="1" ht="18" customHeight="1" x14ac:dyDescent="0.15">
      <c r="A16" s="1296"/>
      <c r="B16" s="1297"/>
      <c r="C16" s="1317" t="s">
        <v>256</v>
      </c>
      <c r="D16" s="1317"/>
      <c r="E16" s="1317"/>
      <c r="F16" s="1317"/>
      <c r="G16" s="1317"/>
      <c r="H16" s="1317"/>
      <c r="I16" s="1283"/>
      <c r="J16" s="1284"/>
      <c r="K16" s="1285"/>
      <c r="L16" s="1283"/>
      <c r="M16" s="1284"/>
      <c r="N16" s="1284"/>
      <c r="O16" s="1285"/>
      <c r="P16" s="1283"/>
      <c r="Q16" s="1284"/>
      <c r="R16" s="1284"/>
      <c r="S16" s="1284"/>
      <c r="T16" s="1284"/>
      <c r="U16" s="1284"/>
      <c r="V16" s="1285"/>
      <c r="W16" s="570"/>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2"/>
      <c r="AU16" s="66"/>
    </row>
    <row r="17" spans="1:51" s="12" customFormat="1" ht="18" customHeight="1" x14ac:dyDescent="0.15">
      <c r="A17" s="1296"/>
      <c r="B17" s="1297"/>
      <c r="C17" s="1317"/>
      <c r="D17" s="1317"/>
      <c r="E17" s="1317"/>
      <c r="F17" s="1317"/>
      <c r="G17" s="1317"/>
      <c r="H17" s="1317"/>
      <c r="I17" s="1286"/>
      <c r="J17" s="1287"/>
      <c r="K17" s="1288"/>
      <c r="L17" s="1286"/>
      <c r="M17" s="1287"/>
      <c r="N17" s="1287"/>
      <c r="O17" s="1288"/>
      <c r="P17" s="1286"/>
      <c r="Q17" s="1287"/>
      <c r="R17" s="1287"/>
      <c r="S17" s="1287"/>
      <c r="T17" s="1287"/>
      <c r="U17" s="1287"/>
      <c r="V17" s="1288"/>
      <c r="W17" s="570"/>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2"/>
      <c r="AU17"/>
    </row>
    <row r="18" spans="1:51" s="12" customFormat="1" ht="18" customHeight="1" x14ac:dyDescent="0.15">
      <c r="A18" s="1296"/>
      <c r="B18" s="1297"/>
      <c r="C18" s="1317"/>
      <c r="D18" s="1317"/>
      <c r="E18" s="1317"/>
      <c r="F18" s="1317"/>
      <c r="G18" s="1317"/>
      <c r="H18" s="1317"/>
      <c r="I18" s="1289"/>
      <c r="J18" s="1290"/>
      <c r="K18" s="1291"/>
      <c r="L18" s="1289"/>
      <c r="M18" s="1290"/>
      <c r="N18" s="1290"/>
      <c r="O18" s="1291"/>
      <c r="P18" s="1289"/>
      <c r="Q18" s="1290"/>
      <c r="R18" s="1290"/>
      <c r="S18" s="1290"/>
      <c r="T18" s="1290"/>
      <c r="U18" s="1290"/>
      <c r="V18" s="1291"/>
      <c r="W18" s="570"/>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2"/>
      <c r="AU18" s="66"/>
    </row>
    <row r="19" spans="1:51" s="12" customFormat="1" ht="18" customHeight="1" x14ac:dyDescent="0.15">
      <c r="A19" s="1296"/>
      <c r="B19" s="1297"/>
      <c r="C19" s="1317"/>
      <c r="D19" s="1317"/>
      <c r="E19" s="1317"/>
      <c r="F19" s="1317"/>
      <c r="G19" s="1317"/>
      <c r="H19" s="1317"/>
      <c r="I19" s="1283"/>
      <c r="J19" s="1284"/>
      <c r="K19" s="1285"/>
      <c r="L19" s="1283"/>
      <c r="M19" s="1284"/>
      <c r="N19" s="1284"/>
      <c r="O19" s="1285"/>
      <c r="P19" s="1283"/>
      <c r="Q19" s="1284"/>
      <c r="R19" s="1284"/>
      <c r="S19" s="1284"/>
      <c r="T19" s="1284"/>
      <c r="U19" s="1284"/>
      <c r="V19" s="1285"/>
      <c r="W19" s="570"/>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2"/>
      <c r="AU19"/>
    </row>
    <row r="20" spans="1:51" s="12" customFormat="1" ht="18" customHeight="1" x14ac:dyDescent="0.15">
      <c r="A20" s="1296"/>
      <c r="B20" s="1297"/>
      <c r="C20" s="1317"/>
      <c r="D20" s="1317"/>
      <c r="E20" s="1317"/>
      <c r="F20" s="1317"/>
      <c r="G20" s="1317"/>
      <c r="H20" s="1317"/>
      <c r="I20" s="1286"/>
      <c r="J20" s="1287"/>
      <c r="K20" s="1288"/>
      <c r="L20" s="1286"/>
      <c r="M20" s="1287"/>
      <c r="N20" s="1287"/>
      <c r="O20" s="1288"/>
      <c r="P20" s="1286"/>
      <c r="Q20" s="1287"/>
      <c r="R20" s="1287"/>
      <c r="S20" s="1287"/>
      <c r="T20" s="1287"/>
      <c r="U20" s="1287"/>
      <c r="V20" s="1288"/>
      <c r="W20" s="570"/>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2"/>
      <c r="AU20" s="66"/>
    </row>
    <row r="21" spans="1:51" s="12" customFormat="1" ht="18" customHeight="1" x14ac:dyDescent="0.15">
      <c r="A21" s="1296"/>
      <c r="B21" s="1297"/>
      <c r="C21" s="1317"/>
      <c r="D21" s="1317"/>
      <c r="E21" s="1317"/>
      <c r="F21" s="1317"/>
      <c r="G21" s="1317"/>
      <c r="H21" s="1317"/>
      <c r="I21" s="1289"/>
      <c r="J21" s="1290"/>
      <c r="K21" s="1291"/>
      <c r="L21" s="1289"/>
      <c r="M21" s="1290"/>
      <c r="N21" s="1290"/>
      <c r="O21" s="1291"/>
      <c r="P21" s="1289"/>
      <c r="Q21" s="1290"/>
      <c r="R21" s="1290"/>
      <c r="S21" s="1290"/>
      <c r="T21" s="1290"/>
      <c r="U21" s="1290"/>
      <c r="V21" s="1291"/>
      <c r="W21" s="573"/>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5"/>
      <c r="AU21"/>
    </row>
    <row r="22" spans="1:51" s="12" customFormat="1" ht="36" customHeight="1" x14ac:dyDescent="0.15">
      <c r="A22" s="1298"/>
      <c r="B22" s="1299"/>
      <c r="C22" s="1293" t="s">
        <v>10</v>
      </c>
      <c r="D22" s="1293"/>
      <c r="E22" s="1293"/>
      <c r="F22" s="1293"/>
      <c r="G22" s="1293"/>
      <c r="H22" s="1293"/>
      <c r="I22" s="1293"/>
      <c r="J22" s="1293"/>
      <c r="K22" s="1293"/>
      <c r="L22" s="1293"/>
      <c r="M22" s="1293"/>
      <c r="N22" s="1293"/>
      <c r="O22" s="1293"/>
      <c r="P22" s="1293"/>
      <c r="Q22" s="1293"/>
      <c r="R22" s="1293"/>
      <c r="S22" s="1293"/>
      <c r="T22" s="1293"/>
      <c r="U22" s="1293"/>
      <c r="V22" s="1293"/>
      <c r="W22" s="1280"/>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2"/>
      <c r="AU22" s="66"/>
    </row>
    <row r="23" spans="1:51" s="12" customFormat="1" ht="18" customHeight="1" x14ac:dyDescent="0.15">
      <c r="A23" s="67" t="s">
        <v>257</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row>
    <row r="24" spans="1:51" s="12" customFormat="1" ht="18" customHeight="1" x14ac:dyDescent="0.15">
      <c r="A24" s="67" t="s">
        <v>258</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6"/>
    </row>
    <row r="25" spans="1:51" s="12" customFormat="1" ht="18" customHeight="1" x14ac:dyDescent="0.15">
      <c r="A25" s="67" t="s">
        <v>259</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row>
    <row r="26" spans="1:51" s="12" customFormat="1" ht="18" customHeight="1" x14ac:dyDescent="0.15">
      <c r="A26" s="67"/>
      <c r="B26" s="67"/>
      <c r="C26" s="67" t="s">
        <v>260</v>
      </c>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6"/>
    </row>
    <row r="27" spans="1:51" s="12" customFormat="1" ht="18" customHeight="1"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row>
    <row r="28" spans="1:51" s="12" customFormat="1" ht="18" customHeight="1" x14ac:dyDescent="0.15">
      <c r="AU28" s="66"/>
    </row>
    <row r="29" spans="1:51" s="12"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9"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8"/>
      <c r="AW30" s="68"/>
      <c r="AX30" s="68"/>
      <c r="AY30" s="68"/>
    </row>
    <row r="31" spans="1:51" s="69"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8"/>
      <c r="AW31" s="68"/>
      <c r="AX31" s="68"/>
      <c r="AY31" s="68"/>
    </row>
    <row r="32" spans="1:51" s="69"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9"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8"/>
      <c r="AW33" s="68"/>
      <c r="AX33" s="68"/>
      <c r="AY33" s="68"/>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90" zoomScaleNormal="100" zoomScaleSheetLayoutView="90" workbookViewId="0">
      <selection activeCell="N10" sqref="N10:Z10"/>
    </sheetView>
  </sheetViews>
  <sheetFormatPr defaultRowHeight="13.5" x14ac:dyDescent="0.15"/>
  <cols>
    <col min="1" max="12" width="2.625" style="70" customWidth="1"/>
    <col min="13" max="13" width="14.875" style="70" customWidth="1"/>
    <col min="14" max="52" width="2.625" style="70" customWidth="1"/>
  </cols>
  <sheetData>
    <row r="1" spans="1:33" ht="15.6"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t="s">
        <v>261</v>
      </c>
    </row>
    <row r="2" spans="1:33" ht="15.6"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71"/>
    </row>
    <row r="3" spans="1:33" s="70" customFormat="1" ht="15.6" customHeight="1" x14ac:dyDescent="0.15">
      <c r="A3" s="676" t="s">
        <v>262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row>
    <row r="4" spans="1:33" s="70" customFormat="1" ht="15.6" customHeight="1" x14ac:dyDescent="0.15">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row>
    <row r="5" spans="1:33" s="70" customFormat="1" ht="24" customHeight="1" x14ac:dyDescent="0.15">
      <c r="A5" s="1292" t="s">
        <v>263</v>
      </c>
      <c r="B5" s="1292"/>
      <c r="C5" s="1292"/>
      <c r="D5" s="1292"/>
      <c r="E5" s="1292"/>
      <c r="F5" s="1292"/>
      <c r="G5" s="1292"/>
      <c r="H5" s="1292"/>
      <c r="I5" s="1292"/>
      <c r="J5" s="1292"/>
      <c r="K5" s="1292"/>
      <c r="L5" s="1292"/>
      <c r="M5" s="1292"/>
      <c r="N5" s="1292" t="s">
        <v>264</v>
      </c>
      <c r="O5" s="1292"/>
      <c r="P5" s="1292"/>
      <c r="Q5" s="1292"/>
      <c r="R5" s="1292"/>
      <c r="S5" s="1292"/>
      <c r="T5" s="1292"/>
      <c r="U5" s="1292"/>
      <c r="V5" s="1292"/>
      <c r="W5" s="1292"/>
      <c r="X5" s="1292"/>
      <c r="Y5" s="1292"/>
      <c r="Z5" s="1292"/>
      <c r="AA5" s="919"/>
      <c r="AB5" s="919"/>
      <c r="AC5" s="919"/>
      <c r="AD5" s="919"/>
      <c r="AE5" s="919"/>
      <c r="AF5" s="919"/>
      <c r="AG5" s="1310"/>
    </row>
    <row r="6" spans="1:33" s="70" customFormat="1" ht="36" customHeight="1" x14ac:dyDescent="0.15">
      <c r="A6" s="133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3"/>
      <c r="AB6" s="1333"/>
      <c r="AC6" s="1333"/>
      <c r="AD6" s="1333"/>
      <c r="AE6" s="1333"/>
      <c r="AF6" s="1333"/>
      <c r="AG6" s="1334"/>
    </row>
    <row r="7" spans="1:33" ht="36" customHeight="1" x14ac:dyDescent="0.15">
      <c r="A7" s="133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3"/>
      <c r="AB7" s="1333"/>
      <c r="AC7" s="1333"/>
      <c r="AD7" s="1333"/>
      <c r="AE7" s="1333"/>
      <c r="AF7" s="1333"/>
      <c r="AG7" s="1334"/>
    </row>
    <row r="8" spans="1:33" s="70" customFormat="1" ht="36" customHeight="1" x14ac:dyDescent="0.15">
      <c r="A8" s="1335"/>
      <c r="B8" s="1335"/>
      <c r="C8" s="1335"/>
      <c r="D8" s="1335"/>
      <c r="E8" s="1335"/>
      <c r="F8" s="1335"/>
      <c r="G8" s="1335"/>
      <c r="H8" s="1335"/>
      <c r="I8" s="1335"/>
      <c r="J8" s="1335"/>
      <c r="K8" s="1335"/>
      <c r="L8" s="1335"/>
      <c r="M8" s="1335"/>
      <c r="N8" s="1335"/>
      <c r="O8" s="1335"/>
      <c r="P8" s="1335"/>
      <c r="Q8" s="1335"/>
      <c r="R8" s="1335"/>
      <c r="S8" s="1335"/>
      <c r="T8" s="1335"/>
      <c r="U8" s="1335"/>
      <c r="V8" s="1335"/>
      <c r="W8" s="1335"/>
      <c r="X8" s="1335"/>
      <c r="Y8" s="1335"/>
      <c r="Z8" s="1335"/>
      <c r="AA8" s="1333"/>
      <c r="AB8" s="1333"/>
      <c r="AC8" s="1333"/>
      <c r="AD8" s="1333"/>
      <c r="AE8" s="1333"/>
      <c r="AF8" s="1333"/>
      <c r="AG8" s="1334"/>
    </row>
    <row r="9" spans="1:33" s="70" customFormat="1" ht="36" customHeight="1" x14ac:dyDescent="0.15">
      <c r="A9" s="1335"/>
      <c r="B9" s="1335"/>
      <c r="C9" s="1335"/>
      <c r="D9" s="1335"/>
      <c r="E9" s="1335"/>
      <c r="F9" s="1335"/>
      <c r="G9" s="1335"/>
      <c r="H9" s="1335"/>
      <c r="I9" s="1335"/>
      <c r="J9" s="1335"/>
      <c r="K9" s="1335"/>
      <c r="L9" s="1335"/>
      <c r="M9" s="1335"/>
      <c r="N9" s="1335"/>
      <c r="O9" s="1335"/>
      <c r="P9" s="1335"/>
      <c r="Q9" s="1335"/>
      <c r="R9" s="1335"/>
      <c r="S9" s="1335"/>
      <c r="T9" s="1335"/>
      <c r="U9" s="1335"/>
      <c r="V9" s="1335"/>
      <c r="W9" s="1335"/>
      <c r="X9" s="1335"/>
      <c r="Y9" s="1335"/>
      <c r="Z9" s="1335"/>
      <c r="AA9" s="1333"/>
      <c r="AB9" s="1333"/>
      <c r="AC9" s="1333"/>
      <c r="AD9" s="1333"/>
      <c r="AE9" s="1333"/>
      <c r="AF9" s="1333"/>
      <c r="AG9" s="1334"/>
    </row>
    <row r="10" spans="1:33" s="70" customFormat="1" ht="36" customHeight="1" x14ac:dyDescent="0.15">
      <c r="A10" s="1335"/>
      <c r="B10" s="1335"/>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Z10" s="1335"/>
      <c r="AA10" s="1333"/>
      <c r="AB10" s="1333"/>
      <c r="AC10" s="1333"/>
      <c r="AD10" s="1333"/>
      <c r="AE10" s="1333"/>
      <c r="AF10" s="1333"/>
      <c r="AG10" s="1334"/>
    </row>
    <row r="11" spans="1:33" s="70" customFormat="1" ht="36" customHeight="1" x14ac:dyDescent="0.15">
      <c r="A11" s="1335"/>
      <c r="B11" s="1335"/>
      <c r="C11" s="1335"/>
      <c r="D11" s="1335"/>
      <c r="E11" s="1335"/>
      <c r="F11" s="1335"/>
      <c r="G11" s="1335"/>
      <c r="H11" s="1335"/>
      <c r="I11" s="1335"/>
      <c r="J11" s="1335"/>
      <c r="K11" s="1335"/>
      <c r="L11" s="1335"/>
      <c r="M11" s="1335"/>
      <c r="N11" s="1335"/>
      <c r="O11" s="1335"/>
      <c r="P11" s="1335"/>
      <c r="Q11" s="1335"/>
      <c r="R11" s="1335"/>
      <c r="S11" s="1335"/>
      <c r="T11" s="1335"/>
      <c r="U11" s="1335"/>
      <c r="V11" s="1335"/>
      <c r="W11" s="1335"/>
      <c r="X11" s="1335"/>
      <c r="Y11" s="1335"/>
      <c r="Z11" s="1335"/>
      <c r="AA11" s="1333"/>
      <c r="AB11" s="1333"/>
      <c r="AC11" s="1333"/>
      <c r="AD11" s="1333"/>
      <c r="AE11" s="1333"/>
      <c r="AF11" s="1333"/>
      <c r="AG11" s="1334"/>
    </row>
    <row r="12" spans="1:33" ht="36" customHeight="1" x14ac:dyDescent="0.15">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3"/>
      <c r="AB12" s="1333"/>
      <c r="AC12" s="1333"/>
      <c r="AD12" s="1333"/>
      <c r="AE12" s="1333"/>
      <c r="AF12" s="1333"/>
      <c r="AG12" s="1334"/>
    </row>
    <row r="13" spans="1:33" s="70" customFormat="1" ht="36" customHeight="1" x14ac:dyDescent="0.15">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3"/>
      <c r="AB13" s="1333"/>
      <c r="AC13" s="1333"/>
      <c r="AD13" s="1333"/>
      <c r="AE13" s="1333"/>
      <c r="AF13" s="1333"/>
      <c r="AG13" s="1334"/>
    </row>
    <row r="14" spans="1:33" s="70" customFormat="1" ht="36" customHeight="1" x14ac:dyDescent="0.15">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3"/>
      <c r="AB14" s="1333"/>
      <c r="AC14" s="1333"/>
      <c r="AD14" s="1333"/>
      <c r="AE14" s="1333"/>
      <c r="AF14" s="1333"/>
      <c r="AG14" s="1334"/>
    </row>
    <row r="15" spans="1:33" s="70" customFormat="1" ht="36" customHeight="1" x14ac:dyDescent="0.15">
      <c r="A15" s="1332"/>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3"/>
      <c r="AB15" s="1333"/>
      <c r="AC15" s="1333"/>
      <c r="AD15" s="1333"/>
      <c r="AE15" s="1333"/>
      <c r="AF15" s="1333"/>
      <c r="AG15" s="1334"/>
    </row>
    <row r="16" spans="1:33" s="70" customFormat="1" ht="36.75" customHeight="1" x14ac:dyDescent="0.15">
      <c r="A16" s="1332"/>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3"/>
      <c r="AB16" s="1333"/>
      <c r="AC16" s="1333"/>
      <c r="AD16" s="1333"/>
      <c r="AE16" s="1333"/>
      <c r="AF16" s="1333"/>
      <c r="AG16" s="1334"/>
    </row>
    <row r="17" spans="1:33" s="70" customFormat="1" ht="13.5" customHeight="1" x14ac:dyDescent="0.1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row>
    <row r="18" spans="1:33" s="70" customFormat="1" ht="97.7" customHeight="1" x14ac:dyDescent="0.15">
      <c r="A18" s="686" t="s">
        <v>1165</v>
      </c>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row>
    <row r="19" spans="1:33" s="70" customFormat="1" ht="36" customHeight="1" x14ac:dyDescent="0.15">
      <c r="A19" s="686" t="s">
        <v>265</v>
      </c>
      <c r="B19" s="686"/>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row>
    <row r="20" spans="1:33" s="75" customFormat="1" ht="36" customHeight="1" x14ac:dyDescent="0.15">
      <c r="A20" s="686" t="s">
        <v>266</v>
      </c>
      <c r="B20" s="686"/>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row>
    <row r="21" spans="1:33" ht="15.6" customHeight="1" x14ac:dyDescent="0.1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row>
    <row r="22" spans="1:33" s="70" customFormat="1" ht="15.6" customHeight="1" x14ac:dyDescent="0.1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row>
    <row r="23" spans="1:33" s="70" customFormat="1" ht="15.6" customHeight="1" x14ac:dyDescent="0.1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row>
    <row r="24" spans="1:33" s="70" customFormat="1" ht="15.6"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3" s="70" customFormat="1" ht="15.6" customHeight="1" x14ac:dyDescent="0.1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5.6"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x14ac:dyDescent="0.15">
      <c r="A27" s="67"/>
      <c r="B27" s="67"/>
      <c r="C27" s="67"/>
      <c r="D27" s="67"/>
      <c r="E27" s="67"/>
      <c r="F27" s="67"/>
      <c r="G27" s="67"/>
      <c r="H27" s="67"/>
      <c r="I27" s="67"/>
      <c r="J27" s="67"/>
      <c r="K27" s="67"/>
      <c r="L27" s="67"/>
      <c r="M27" s="67"/>
      <c r="N27" s="67"/>
      <c r="O27" s="67"/>
      <c r="P27" s="75"/>
      <c r="Q27" s="67"/>
      <c r="R27" s="67"/>
      <c r="S27" s="67"/>
      <c r="T27" s="67"/>
      <c r="U27" s="67"/>
      <c r="V27" s="67"/>
      <c r="W27" s="67"/>
      <c r="X27" s="67"/>
      <c r="Y27" s="67"/>
      <c r="Z27" s="67"/>
      <c r="AA27" s="67"/>
      <c r="AB27" s="67"/>
      <c r="AC27" s="67"/>
      <c r="AD27" s="67"/>
      <c r="AE27" s="67"/>
      <c r="AF27" s="67"/>
      <c r="AG27" s="67"/>
    </row>
    <row r="28" spans="1:33" s="70" customFormat="1" ht="15.6" customHeight="1" x14ac:dyDescent="0.1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1:33" s="70" customFormat="1" ht="15.6" customHeight="1" x14ac:dyDescent="0.1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27.2" customHeight="1" x14ac:dyDescent="0.15"/>
    <row r="31" spans="1:33" s="70" customFormat="1" ht="13.5" customHeight="1" x14ac:dyDescent="0.15"/>
    <row r="32" spans="1:33" s="70" customFormat="1" ht="13.5" customHeight="1" x14ac:dyDescent="0.15"/>
    <row r="33" s="70" customFormat="1" ht="13.5" customHeight="1" x14ac:dyDescent="0.15"/>
    <row r="34" s="70" customFormat="1" ht="13.5" customHeight="1" x14ac:dyDescent="0.15"/>
    <row r="35" s="70" customFormat="1" ht="13.5" customHeight="1" x14ac:dyDescent="0.15"/>
    <row r="36" s="70" customFormat="1" x14ac:dyDescent="0.15"/>
    <row r="37" s="70" customFormat="1" ht="13.5" customHeight="1" x14ac:dyDescent="0.15"/>
    <row r="38" s="70" customFormat="1" ht="13.5" customHeight="1" x14ac:dyDescent="0.15"/>
    <row r="39" s="70" customFormat="1" ht="13.5" customHeight="1" x14ac:dyDescent="0.15"/>
    <row r="40" s="70" customFormat="1" ht="13.5" customHeight="1" x14ac:dyDescent="0.15"/>
    <row r="41" s="70" customFormat="1" ht="13.5" customHeight="1" x14ac:dyDescent="0.15"/>
    <row r="42" s="70" customFormat="1" ht="13.5" customHeight="1" x14ac:dyDescent="0.15"/>
    <row r="43" s="70" customFormat="1" ht="13.5" customHeight="1" x14ac:dyDescent="0.15"/>
    <row r="44" s="70" customFormat="1" ht="13.5" customHeight="1" x14ac:dyDescent="0.15"/>
    <row r="45" s="70" customFormat="1" ht="13.5" customHeight="1" x14ac:dyDescent="0.15"/>
    <row r="46" s="70" customFormat="1" ht="13.5" customHeight="1" x14ac:dyDescent="0.15"/>
    <row r="47" s="70" customFormat="1" ht="13.5" customHeight="1" x14ac:dyDescent="0.15"/>
    <row r="48" s="70" customFormat="1" ht="13.5" customHeight="1" x14ac:dyDescent="0.15"/>
    <row r="49" s="70" customFormat="1" ht="27.2" customHeight="1" x14ac:dyDescent="0.15"/>
    <row r="50" s="70" customFormat="1" ht="13.5" customHeight="1" x14ac:dyDescent="0.15"/>
    <row r="51" s="70" customFormat="1" ht="27.2" customHeight="1" x14ac:dyDescent="0.15"/>
    <row r="52" s="70" customFormat="1" ht="13.5" customHeight="1" x14ac:dyDescent="0.15"/>
    <row r="53" s="70" customFormat="1" ht="13.5" customHeight="1" x14ac:dyDescent="0.15"/>
    <row r="54" s="70" customFormat="1" ht="13.5" customHeight="1" x14ac:dyDescent="0.15"/>
    <row r="55" s="70" customFormat="1" ht="13.5" customHeight="1" x14ac:dyDescent="0.15"/>
    <row r="56" s="70" customFormat="1" ht="13.5" customHeight="1" x14ac:dyDescent="0.15"/>
    <row r="57" s="70" customFormat="1" ht="13.5" customHeight="1" x14ac:dyDescent="0.15"/>
    <row r="58" s="70" customFormat="1" ht="13.5" customHeight="1" x14ac:dyDescent="0.15"/>
    <row r="59" s="70" customFormat="1" ht="13.5" customHeight="1" x14ac:dyDescent="0.15"/>
    <row r="60" s="70" customFormat="1" ht="13.5" customHeight="1" x14ac:dyDescent="0.15"/>
    <row r="61" s="70" customFormat="1" ht="27.2" customHeight="1" x14ac:dyDescent="0.15"/>
    <row r="62" s="70" customFormat="1" ht="27.2" customHeight="1" x14ac:dyDescent="0.15"/>
    <row r="65" s="70" customFormat="1" x14ac:dyDescent="0.15"/>
    <row r="66" s="70" customFormat="1" x14ac:dyDescent="0.15"/>
    <row r="83" s="70" customFormat="1" ht="40.5" customHeight="1" x14ac:dyDescent="0.15"/>
    <row r="111" s="70" customFormat="1" ht="13.5" customHeight="1" x14ac:dyDescent="0.15"/>
    <row r="126" s="70" customFormat="1" ht="13.5" customHeight="1" x14ac:dyDescent="0.15"/>
    <row r="135" s="70" customFormat="1" ht="40.5" customHeight="1" x14ac:dyDescent="0.15"/>
    <row r="136" s="70" customFormat="1" ht="40.5" customHeight="1" x14ac:dyDescent="0.15"/>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1.08" right="0.7" top="0.49" bottom="0.44"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1"/>
  <sheetViews>
    <sheetView showGridLines="0" view="pageBreakPreview" zoomScale="107" zoomScaleNormal="100" zoomScaleSheetLayoutView="107" workbookViewId="0">
      <selection activeCell="A53" sqref="A53:B53"/>
    </sheetView>
  </sheetViews>
  <sheetFormatPr defaultColWidth="9" defaultRowHeight="13.5" x14ac:dyDescent="0.15"/>
  <cols>
    <col min="1" max="52" width="2.625" style="70" customWidth="1"/>
  </cols>
  <sheetData>
    <row r="1" spans="1:33" s="70" customFormat="1" ht="15.6"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G1" s="335" t="s">
        <v>1378</v>
      </c>
    </row>
    <row r="2" spans="1:33" s="70" customFormat="1" ht="18" customHeight="1" x14ac:dyDescent="0.15">
      <c r="A2" s="1337" t="s">
        <v>1379</v>
      </c>
      <c r="B2" s="1337"/>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c r="AA2" s="1337"/>
      <c r="AB2" s="1337"/>
      <c r="AC2" s="1337"/>
      <c r="AD2" s="1337"/>
      <c r="AE2" s="1337"/>
      <c r="AF2" s="1337"/>
      <c r="AG2" s="1337"/>
    </row>
    <row r="3" spans="1:33" s="70" customFormat="1" ht="18" customHeight="1" x14ac:dyDescent="0.15">
      <c r="A3" s="1337" t="s">
        <v>1380</v>
      </c>
      <c r="B3" s="1337"/>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c r="AA3" s="1337"/>
      <c r="AB3" s="1337"/>
      <c r="AC3" s="1337"/>
      <c r="AD3" s="1337"/>
      <c r="AE3" s="1337"/>
      <c r="AF3" s="1337"/>
      <c r="AG3" s="1337"/>
    </row>
    <row r="4" spans="1:33" s="70" customFormat="1" ht="18" customHeigh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row>
    <row r="5" spans="1:33" s="70" customFormat="1" ht="15.6" customHeight="1" x14ac:dyDescent="0.15">
      <c r="A5" s="333" t="s">
        <v>1381</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s="70" customFormat="1" ht="15.6" customHeight="1" x14ac:dyDescent="0.15">
      <c r="A6" s="72"/>
      <c r="B6" s="67"/>
      <c r="C6" s="67"/>
      <c r="D6" s="67"/>
      <c r="E6" s="67"/>
      <c r="F6" s="67"/>
      <c r="G6" s="67"/>
      <c r="H6" s="67"/>
      <c r="I6" s="67"/>
      <c r="J6" s="67"/>
      <c r="K6" s="67"/>
      <c r="L6" s="67"/>
      <c r="M6" s="67"/>
      <c r="N6" s="67"/>
      <c r="O6" s="67"/>
      <c r="P6" s="67"/>
      <c r="Q6" s="67"/>
      <c r="R6" s="67"/>
      <c r="S6" s="67"/>
      <c r="T6" s="67"/>
      <c r="U6" s="67"/>
      <c r="V6" s="67"/>
      <c r="W6" s="67"/>
      <c r="Y6" s="70" t="s">
        <v>1382</v>
      </c>
      <c r="AD6" s="67"/>
      <c r="AE6" s="67"/>
      <c r="AF6" s="67"/>
      <c r="AG6" s="67"/>
    </row>
    <row r="7" spans="1:33" s="70" customFormat="1" ht="24" customHeight="1" x14ac:dyDescent="0.15">
      <c r="A7" s="67"/>
      <c r="B7" s="1307" t="s">
        <v>216</v>
      </c>
      <c r="C7" s="1307"/>
      <c r="D7" s="1307"/>
      <c r="E7" s="1307"/>
      <c r="F7" s="1307" t="s">
        <v>1383</v>
      </c>
      <c r="G7" s="1307"/>
      <c r="H7" s="1307"/>
      <c r="I7" s="1307"/>
      <c r="J7" s="1307"/>
      <c r="K7" s="1307"/>
      <c r="L7" s="1307"/>
      <c r="M7" s="1307"/>
      <c r="N7" s="1307" t="s">
        <v>1384</v>
      </c>
      <c r="O7" s="1307"/>
      <c r="P7" s="1307"/>
      <c r="Q7" s="1307"/>
      <c r="R7" s="1307"/>
      <c r="S7" s="1307"/>
      <c r="T7" s="1307"/>
      <c r="U7" s="1307"/>
      <c r="V7" s="1307" t="s">
        <v>1385</v>
      </c>
      <c r="W7" s="1307"/>
      <c r="X7" s="1307"/>
      <c r="Y7" s="1307"/>
      <c r="Z7" s="1307"/>
      <c r="AA7" s="1307"/>
      <c r="AB7" s="1307"/>
      <c r="AC7" s="1307"/>
      <c r="AD7" s="67"/>
      <c r="AE7" s="67"/>
      <c r="AF7" s="67"/>
      <c r="AG7" s="67"/>
    </row>
    <row r="8" spans="1:33" s="70" customFormat="1" ht="24" customHeight="1" x14ac:dyDescent="0.15">
      <c r="A8" s="67"/>
      <c r="B8" s="1307" t="s">
        <v>83</v>
      </c>
      <c r="C8" s="1307"/>
      <c r="D8" s="1307"/>
      <c r="E8" s="1307"/>
      <c r="F8" s="1336"/>
      <c r="G8" s="1336"/>
      <c r="H8" s="1336"/>
      <c r="I8" s="1336"/>
      <c r="J8" s="1336"/>
      <c r="K8" s="1336"/>
      <c r="L8" s="1336"/>
      <c r="M8" s="1336"/>
      <c r="N8" s="1336"/>
      <c r="O8" s="1336"/>
      <c r="P8" s="1336"/>
      <c r="Q8" s="1336"/>
      <c r="R8" s="1336"/>
      <c r="S8" s="1336"/>
      <c r="T8" s="1336"/>
      <c r="U8" s="1336"/>
      <c r="V8" s="1336"/>
      <c r="W8" s="1336"/>
      <c r="X8" s="1336"/>
      <c r="Y8" s="1336"/>
      <c r="Z8" s="1336"/>
      <c r="AA8" s="1336"/>
      <c r="AB8" s="1336"/>
      <c r="AC8" s="1336"/>
      <c r="AD8" s="67"/>
      <c r="AE8" s="67"/>
      <c r="AF8" s="67"/>
      <c r="AG8" s="67"/>
    </row>
    <row r="9" spans="1:33" s="70" customFormat="1" ht="24" customHeight="1" x14ac:dyDescent="0.15">
      <c r="A9" s="67"/>
      <c r="B9" s="1307" t="s">
        <v>100</v>
      </c>
      <c r="C9" s="1307"/>
      <c r="D9" s="1307"/>
      <c r="E9" s="1307"/>
      <c r="F9" s="1336"/>
      <c r="G9" s="1336"/>
      <c r="H9" s="1336"/>
      <c r="I9" s="1336"/>
      <c r="J9" s="1336"/>
      <c r="K9" s="1336"/>
      <c r="L9" s="1336"/>
      <c r="M9" s="1336"/>
      <c r="N9" s="1336"/>
      <c r="O9" s="1336"/>
      <c r="P9" s="1336"/>
      <c r="Q9" s="1336"/>
      <c r="R9" s="1336"/>
      <c r="S9" s="1336"/>
      <c r="T9" s="1336"/>
      <c r="U9" s="1336"/>
      <c r="V9" s="1336"/>
      <c r="W9" s="1336"/>
      <c r="X9" s="1336"/>
      <c r="Y9" s="1336"/>
      <c r="Z9" s="1336"/>
      <c r="AA9" s="1336"/>
      <c r="AB9" s="1336"/>
      <c r="AC9" s="1336"/>
      <c r="AD9" s="67"/>
      <c r="AE9" s="67"/>
      <c r="AF9" s="67"/>
      <c r="AG9" s="67"/>
    </row>
    <row r="10" spans="1:33" s="70" customFormat="1" ht="24" customHeight="1" thickBot="1" x14ac:dyDescent="0.2">
      <c r="A10" s="67"/>
      <c r="B10" s="1307" t="s">
        <v>1386</v>
      </c>
      <c r="C10" s="1307"/>
      <c r="D10" s="1307"/>
      <c r="E10" s="1307"/>
      <c r="F10" s="1336"/>
      <c r="G10" s="1336"/>
      <c r="H10" s="1336"/>
      <c r="I10" s="1336"/>
      <c r="J10" s="1336"/>
      <c r="K10" s="1336"/>
      <c r="L10" s="1336"/>
      <c r="M10" s="1336"/>
      <c r="N10" s="1336"/>
      <c r="O10" s="1336"/>
      <c r="P10" s="1336"/>
      <c r="Q10" s="1336"/>
      <c r="R10" s="1336"/>
      <c r="S10" s="1336"/>
      <c r="T10" s="1336"/>
      <c r="U10" s="1336"/>
      <c r="V10" s="1340"/>
      <c r="W10" s="1340"/>
      <c r="X10" s="1340"/>
      <c r="Y10" s="1340"/>
      <c r="Z10" s="1340"/>
      <c r="AA10" s="1340"/>
      <c r="AB10" s="1340"/>
      <c r="AC10" s="1340"/>
      <c r="AD10" s="67"/>
      <c r="AE10" s="67"/>
      <c r="AF10" s="67"/>
      <c r="AG10" s="67"/>
    </row>
    <row r="11" spans="1:33" s="70" customFormat="1" ht="24" customHeight="1" thickBot="1" x14ac:dyDescent="0.2">
      <c r="A11" s="67"/>
      <c r="B11" s="1307" t="s">
        <v>90</v>
      </c>
      <c r="C11" s="1307"/>
      <c r="D11" s="1307"/>
      <c r="E11" s="1307"/>
      <c r="F11" s="1336"/>
      <c r="G11" s="1336"/>
      <c r="H11" s="1336"/>
      <c r="I11" s="1336"/>
      <c r="J11" s="1336"/>
      <c r="K11" s="1336"/>
      <c r="L11" s="1336"/>
      <c r="M11" s="1336"/>
      <c r="N11" s="1336"/>
      <c r="O11" s="1336"/>
      <c r="P11" s="1336"/>
      <c r="Q11" s="1336"/>
      <c r="R11" s="1336"/>
      <c r="S11" s="1336"/>
      <c r="T11" s="1336"/>
      <c r="U11" s="1341"/>
      <c r="V11" s="1342" t="s">
        <v>1387</v>
      </c>
      <c r="W11" s="1343"/>
      <c r="X11" s="1343"/>
      <c r="Y11" s="1343"/>
      <c r="Z11" s="1343"/>
      <c r="AA11" s="1343"/>
      <c r="AB11" s="1343"/>
      <c r="AC11" s="1344"/>
      <c r="AD11" s="67"/>
      <c r="AE11" s="67"/>
      <c r="AF11" s="67"/>
      <c r="AG11" s="67"/>
    </row>
    <row r="12" spans="1:33" s="70" customFormat="1" ht="24" customHeight="1" x14ac:dyDescent="0.15">
      <c r="A12" s="67"/>
      <c r="B12" s="1307" t="s">
        <v>85</v>
      </c>
      <c r="C12" s="1307"/>
      <c r="D12" s="1307"/>
      <c r="E12" s="1307"/>
      <c r="F12" s="1336"/>
      <c r="G12" s="1336"/>
      <c r="H12" s="1336"/>
      <c r="I12" s="1336"/>
      <c r="J12" s="1336"/>
      <c r="K12" s="1336"/>
      <c r="L12" s="1336"/>
      <c r="M12" s="1336"/>
      <c r="N12" s="1336"/>
      <c r="O12" s="1336"/>
      <c r="P12" s="1336"/>
      <c r="Q12" s="1336"/>
      <c r="R12" s="1336"/>
      <c r="S12" s="1336"/>
      <c r="T12" s="1336"/>
      <c r="U12" s="1336"/>
      <c r="V12" s="1338"/>
      <c r="W12" s="1338"/>
      <c r="X12" s="1338"/>
      <c r="Y12" s="1338"/>
      <c r="Z12" s="1338"/>
      <c r="AA12" s="1338"/>
      <c r="AB12" s="1338"/>
      <c r="AC12" s="1338"/>
      <c r="AD12" s="67"/>
      <c r="AE12" s="67"/>
      <c r="AF12" s="67"/>
      <c r="AG12" s="67"/>
    </row>
    <row r="13" spans="1:33" s="70" customFormat="1" ht="15.6" customHeight="1" x14ac:dyDescent="0.15">
      <c r="A13" s="67"/>
      <c r="B13" s="190" t="s">
        <v>1388</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row>
    <row r="14" spans="1:33" s="70" customFormat="1" ht="15.6" customHeight="1" x14ac:dyDescent="0.1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row>
    <row r="15" spans="1:33" s="70" customFormat="1" ht="15.6" customHeight="1" x14ac:dyDescent="0.15">
      <c r="A15" s="333" t="s">
        <v>1389</v>
      </c>
      <c r="U15" s="67"/>
      <c r="V15" s="67"/>
      <c r="W15" s="67"/>
      <c r="X15" s="67"/>
      <c r="Y15" s="67"/>
      <c r="Z15" s="67"/>
      <c r="AA15" s="67"/>
      <c r="AB15" s="67"/>
      <c r="AC15" s="67"/>
      <c r="AD15" s="67"/>
      <c r="AE15" s="67"/>
      <c r="AF15" s="67"/>
      <c r="AG15" s="67"/>
    </row>
    <row r="16" spans="1:33" s="70" customFormat="1" ht="15.6" customHeight="1" x14ac:dyDescent="0.15">
      <c r="N16" s="1339" t="s">
        <v>1390</v>
      </c>
      <c r="O16" s="1339"/>
      <c r="P16" s="1339"/>
      <c r="Q16" s="1339"/>
      <c r="R16" s="1339"/>
      <c r="S16" s="1339"/>
      <c r="U16" s="67"/>
      <c r="V16" s="67"/>
      <c r="W16" s="67"/>
      <c r="X16" s="67"/>
      <c r="Y16" s="67"/>
      <c r="Z16" s="67"/>
      <c r="AA16" s="67"/>
      <c r="AB16" s="67"/>
      <c r="AC16" s="67"/>
      <c r="AD16" s="67"/>
      <c r="AE16" s="67"/>
      <c r="AF16" s="67"/>
      <c r="AG16" s="67"/>
    </row>
    <row r="17" spans="1:33" s="70" customFormat="1" ht="24" customHeight="1" x14ac:dyDescent="0.15">
      <c r="B17" s="1307" t="s">
        <v>1391</v>
      </c>
      <c r="C17" s="1307"/>
      <c r="D17" s="1307"/>
      <c r="E17" s="1307"/>
      <c r="F17" s="1307"/>
      <c r="G17" s="1307"/>
      <c r="H17" s="1307" t="s">
        <v>1392</v>
      </c>
      <c r="I17" s="1307"/>
      <c r="J17" s="1307"/>
      <c r="K17" s="1307"/>
      <c r="L17" s="1307"/>
      <c r="M17" s="1307"/>
      <c r="N17" s="1307" t="s">
        <v>1393</v>
      </c>
      <c r="O17" s="1307"/>
      <c r="P17" s="1307"/>
      <c r="Q17" s="1307"/>
      <c r="R17" s="1307"/>
      <c r="S17" s="1307"/>
      <c r="U17" s="67"/>
      <c r="V17" s="67"/>
      <c r="W17" s="67"/>
      <c r="X17" s="67"/>
      <c r="Y17" s="67"/>
      <c r="Z17" s="67"/>
      <c r="AA17" s="67"/>
      <c r="AB17" s="67"/>
      <c r="AC17" s="67"/>
      <c r="AD17" s="67"/>
      <c r="AE17" s="67"/>
      <c r="AF17" s="67"/>
      <c r="AG17" s="67"/>
    </row>
    <row r="18" spans="1:33" s="70" customFormat="1" ht="24" customHeight="1" x14ac:dyDescent="0.15">
      <c r="B18" s="1336"/>
      <c r="C18" s="1336"/>
      <c r="D18" s="1336"/>
      <c r="E18" s="1336"/>
      <c r="F18" s="1336"/>
      <c r="G18" s="1336"/>
      <c r="H18" s="1336"/>
      <c r="I18" s="1336"/>
      <c r="J18" s="1336"/>
      <c r="K18" s="1336"/>
      <c r="L18" s="1336"/>
      <c r="M18" s="1336"/>
      <c r="N18" s="1336"/>
      <c r="O18" s="1336"/>
      <c r="P18" s="1336"/>
      <c r="Q18" s="1336"/>
      <c r="R18" s="1336"/>
      <c r="S18" s="1336"/>
      <c r="U18" s="67"/>
      <c r="V18" s="67"/>
      <c r="W18" s="67"/>
      <c r="X18" s="67"/>
      <c r="Y18" s="67"/>
      <c r="Z18" s="67"/>
      <c r="AA18" s="67"/>
      <c r="AB18" s="67"/>
      <c r="AC18" s="67"/>
      <c r="AD18" s="67"/>
      <c r="AE18" s="67"/>
      <c r="AF18" s="67"/>
      <c r="AG18" s="67"/>
    </row>
    <row r="19" spans="1:33" s="70" customFormat="1" ht="15.6" customHeight="1" x14ac:dyDescent="0.15">
      <c r="A19" s="190"/>
      <c r="B19" s="190" t="s">
        <v>1394</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row>
    <row r="20" spans="1:33" s="70" customFormat="1" ht="15.6" customHeight="1" x14ac:dyDescent="0.15">
      <c r="A20" s="190"/>
      <c r="B20" s="190"/>
      <c r="C20" s="190" t="s">
        <v>1395</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row>
    <row r="21" spans="1:33" s="70" customFormat="1" ht="46.5" customHeight="1" x14ac:dyDescent="0.15">
      <c r="A21" s="190"/>
      <c r="B21" s="190"/>
      <c r="C21" s="1348" t="s">
        <v>1396</v>
      </c>
      <c r="D21" s="1348"/>
      <c r="E21" s="1348"/>
      <c r="F21" s="1348"/>
      <c r="G21" s="1348"/>
      <c r="H21" s="1348"/>
      <c r="I21" s="1348"/>
      <c r="J21" s="1348"/>
      <c r="K21" s="1348"/>
      <c r="L21" s="1348"/>
      <c r="M21" s="1348"/>
      <c r="N21" s="1348"/>
      <c r="O21" s="1348"/>
      <c r="P21" s="1348"/>
      <c r="Q21" s="1348"/>
      <c r="R21" s="1348"/>
      <c r="S21" s="1348"/>
      <c r="T21" s="1348"/>
      <c r="U21" s="1348"/>
      <c r="V21" s="1348"/>
      <c r="W21" s="1348"/>
      <c r="X21" s="1348"/>
      <c r="Y21" s="1348"/>
      <c r="Z21" s="1348"/>
      <c r="AA21" s="1348"/>
      <c r="AB21" s="1348"/>
      <c r="AC21" s="1348"/>
      <c r="AD21" s="1348"/>
      <c r="AE21" s="1348"/>
      <c r="AF21" s="1348"/>
      <c r="AG21" s="1348"/>
    </row>
    <row r="22" spans="1:33" s="70" customFormat="1" ht="15.6" customHeight="1" x14ac:dyDescent="0.15">
      <c r="A22" s="190"/>
      <c r="B22" s="190"/>
      <c r="C22" s="190" t="s">
        <v>1397</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row>
    <row r="23" spans="1:33" s="70" customFormat="1" ht="15.6" customHeight="1" x14ac:dyDescent="0.15">
      <c r="A23" s="190"/>
      <c r="B23" s="190"/>
      <c r="C23" s="190" t="s">
        <v>1398</v>
      </c>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row>
    <row r="24" spans="1:33" s="70" customFormat="1" ht="15.6" customHeight="1" x14ac:dyDescent="0.15">
      <c r="A24" s="190"/>
      <c r="B24" s="190" t="s">
        <v>1399</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row>
    <row r="25" spans="1:33" s="70" customFormat="1" ht="15.6" customHeight="1" x14ac:dyDescent="0.1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row>
    <row r="26" spans="1:33" s="70" customFormat="1" ht="15.6" customHeight="1" x14ac:dyDescent="0.1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row>
    <row r="27" spans="1:33" s="70" customFormat="1" ht="15.6" customHeight="1" x14ac:dyDescent="0.15">
      <c r="A27" s="70" t="s">
        <v>1400</v>
      </c>
    </row>
    <row r="28" spans="1:33" s="70" customFormat="1" ht="15.6" customHeight="1" x14ac:dyDescent="0.15">
      <c r="A28" s="333" t="s">
        <v>1401</v>
      </c>
    </row>
    <row r="29" spans="1:33" s="70" customFormat="1" ht="15.6" customHeight="1" x14ac:dyDescent="0.15"/>
    <row r="30" spans="1:33" s="70" customFormat="1" ht="15.6" customHeight="1" x14ac:dyDescent="0.15">
      <c r="B30" s="70" t="s">
        <v>1402</v>
      </c>
    </row>
    <row r="31" spans="1:33" s="70" customFormat="1" ht="45.75" customHeight="1" thickBot="1" x14ac:dyDescent="0.2">
      <c r="C31" s="1349" t="s">
        <v>123</v>
      </c>
      <c r="D31" s="1349"/>
      <c r="E31" s="1349"/>
      <c r="F31" s="1349"/>
      <c r="G31" s="1349"/>
      <c r="H31" s="1349"/>
      <c r="I31" s="1349"/>
      <c r="J31" s="1349"/>
      <c r="K31" s="1349"/>
      <c r="L31" s="1349"/>
      <c r="M31" s="1349"/>
      <c r="N31" s="1349"/>
      <c r="O31" s="1349"/>
      <c r="P31" s="1349"/>
      <c r="Q31" s="1349"/>
      <c r="R31" s="1349"/>
      <c r="S31" s="1349"/>
      <c r="T31" s="1349"/>
      <c r="U31" s="1349"/>
      <c r="V31" s="1349"/>
      <c r="W31" s="1349"/>
      <c r="X31" s="1349"/>
      <c r="Y31" s="1349"/>
      <c r="Z31" s="1349"/>
      <c r="AA31" s="1349"/>
      <c r="AB31" s="1349"/>
      <c r="AC31" s="1349"/>
      <c r="AD31" s="1349"/>
      <c r="AE31" s="1349"/>
      <c r="AF31" s="1349"/>
      <c r="AG31" s="1349"/>
    </row>
    <row r="32" spans="1:33" s="535" customFormat="1" ht="36" customHeight="1" thickBot="1" x14ac:dyDescent="0.2">
      <c r="A32" s="1350"/>
      <c r="B32" s="1082"/>
      <c r="C32" s="1351" t="s">
        <v>352</v>
      </c>
      <c r="D32" s="1352"/>
      <c r="E32" s="1352"/>
      <c r="F32" s="1352"/>
      <c r="G32" s="1352"/>
      <c r="H32" s="1352"/>
      <c r="I32" s="1352"/>
      <c r="J32" s="1352"/>
      <c r="K32" s="1352"/>
      <c r="L32" s="1352"/>
      <c r="M32" s="1352"/>
      <c r="N32" s="1352"/>
      <c r="O32" s="1352"/>
      <c r="P32" s="1352"/>
      <c r="Q32" s="1352"/>
      <c r="R32" s="1352"/>
      <c r="S32" s="1352"/>
      <c r="T32" s="1352"/>
      <c r="U32" s="1352"/>
      <c r="V32" s="1352"/>
      <c r="W32" s="1352"/>
      <c r="X32" s="1352"/>
      <c r="Y32" s="1352"/>
      <c r="Z32" s="1352"/>
      <c r="AA32" s="1352"/>
      <c r="AB32" s="1352"/>
      <c r="AC32" s="1352"/>
    </row>
    <row r="33" spans="1:29" s="338" customFormat="1" ht="18" customHeight="1" x14ac:dyDescent="0.15">
      <c r="A33" s="1080" t="s">
        <v>79</v>
      </c>
      <c r="B33" s="1080"/>
      <c r="C33" s="1073" t="s">
        <v>124</v>
      </c>
      <c r="D33" s="1104"/>
      <c r="E33" s="1104"/>
      <c r="F33" s="1104"/>
      <c r="G33" s="1104"/>
      <c r="H33" s="1104"/>
      <c r="I33" s="1104"/>
      <c r="J33" s="1104"/>
      <c r="K33" s="1104"/>
      <c r="L33" s="1104"/>
      <c r="M33" s="1104"/>
      <c r="N33" s="1104"/>
      <c r="O33" s="1104"/>
      <c r="P33" s="1104"/>
      <c r="Q33" s="1104"/>
      <c r="R33" s="1104"/>
      <c r="S33" s="1104"/>
      <c r="T33" s="1104"/>
      <c r="U33" s="1104"/>
      <c r="V33" s="1104"/>
      <c r="W33" s="1104"/>
      <c r="X33" s="1104"/>
      <c r="Y33" s="1104"/>
      <c r="Z33" s="1104"/>
      <c r="AA33" s="1104"/>
      <c r="AB33" s="1104"/>
      <c r="AC33" s="1105"/>
    </row>
    <row r="34" spans="1:29" s="338" customFormat="1" ht="36" customHeight="1" x14ac:dyDescent="0.15">
      <c r="A34" s="958"/>
      <c r="B34" s="958"/>
      <c r="C34" s="1067" t="s">
        <v>125</v>
      </c>
      <c r="D34" s="1345"/>
      <c r="E34" s="1345"/>
      <c r="F34" s="1345"/>
      <c r="G34" s="1345"/>
      <c r="H34" s="1345"/>
      <c r="I34" s="1345"/>
      <c r="J34" s="1345"/>
      <c r="K34" s="1345"/>
      <c r="L34" s="1345"/>
      <c r="M34" s="1345"/>
      <c r="N34" s="1345"/>
      <c r="O34" s="1345"/>
      <c r="P34" s="1345"/>
      <c r="Q34" s="1345"/>
      <c r="R34" s="1345"/>
      <c r="S34" s="1345"/>
      <c r="T34" s="1345"/>
      <c r="U34" s="1345"/>
      <c r="V34" s="1345"/>
      <c r="W34" s="1345"/>
      <c r="X34" s="1345"/>
      <c r="Y34" s="1345"/>
      <c r="Z34" s="1345"/>
      <c r="AA34" s="1345"/>
      <c r="AB34" s="1345"/>
      <c r="AC34" s="959"/>
    </row>
    <row r="35" spans="1:29" s="338" customFormat="1" ht="36" customHeight="1" x14ac:dyDescent="0.15">
      <c r="A35" s="958"/>
      <c r="B35" s="958"/>
      <c r="C35" s="1346" t="s">
        <v>416</v>
      </c>
      <c r="D35" s="1347"/>
      <c r="E35" s="1347"/>
      <c r="F35" s="1347"/>
      <c r="G35" s="1347"/>
      <c r="H35" s="1347"/>
      <c r="I35" s="1347"/>
      <c r="J35" s="1347"/>
      <c r="K35" s="1347"/>
      <c r="L35" s="1347"/>
      <c r="M35" s="1347"/>
      <c r="N35" s="1347"/>
      <c r="O35" s="1347"/>
      <c r="P35" s="1347"/>
      <c r="Q35" s="1347"/>
      <c r="R35" s="1347"/>
      <c r="S35" s="1347"/>
      <c r="T35" s="1347"/>
      <c r="U35" s="1347"/>
      <c r="V35" s="1347"/>
      <c r="W35" s="1347"/>
      <c r="X35" s="1347"/>
      <c r="Y35" s="1347"/>
      <c r="Z35" s="1347"/>
      <c r="AA35" s="1347"/>
      <c r="AB35" s="1347"/>
      <c r="AC35" s="973"/>
    </row>
    <row r="36" spans="1:29" s="338" customFormat="1" ht="36" customHeight="1" x14ac:dyDescent="0.15">
      <c r="A36" s="958"/>
      <c r="B36" s="958"/>
      <c r="C36" s="1067" t="s">
        <v>320</v>
      </c>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959"/>
    </row>
    <row r="37" spans="1:29" s="338" customFormat="1" ht="36" customHeight="1" x14ac:dyDescent="0.15">
      <c r="A37" s="958"/>
      <c r="B37" s="958"/>
      <c r="C37" s="1067" t="s">
        <v>1420</v>
      </c>
      <c r="D37" s="1345"/>
      <c r="E37" s="1345"/>
      <c r="F37" s="1345"/>
      <c r="G37" s="1345"/>
      <c r="H37" s="1345"/>
      <c r="I37" s="1345"/>
      <c r="J37" s="1345"/>
      <c r="K37" s="1345"/>
      <c r="L37" s="1345"/>
      <c r="M37" s="1345"/>
      <c r="N37" s="1345"/>
      <c r="O37" s="1345"/>
      <c r="P37" s="1345"/>
      <c r="Q37" s="1345"/>
      <c r="R37" s="1345"/>
      <c r="S37" s="1345"/>
      <c r="T37" s="1345"/>
      <c r="U37" s="1345"/>
      <c r="V37" s="1345"/>
      <c r="W37" s="1345"/>
      <c r="X37" s="1345"/>
      <c r="Y37" s="1345"/>
      <c r="Z37" s="1345"/>
      <c r="AA37" s="1345"/>
      <c r="AB37" s="1345"/>
      <c r="AC37" s="959"/>
    </row>
    <row r="38" spans="1:29" s="338" customFormat="1" ht="36" customHeight="1" x14ac:dyDescent="0.15">
      <c r="A38" s="958"/>
      <c r="B38" s="958"/>
      <c r="C38" s="1067" t="s">
        <v>322</v>
      </c>
      <c r="D38" s="1345"/>
      <c r="E38" s="1345"/>
      <c r="F38" s="1345"/>
      <c r="G38" s="1345"/>
      <c r="H38" s="1345"/>
      <c r="I38" s="1345"/>
      <c r="J38" s="1345"/>
      <c r="K38" s="1345"/>
      <c r="L38" s="1345"/>
      <c r="M38" s="1345"/>
      <c r="N38" s="1345"/>
      <c r="O38" s="1345"/>
      <c r="P38" s="1345"/>
      <c r="Q38" s="1345"/>
      <c r="R38" s="1345"/>
      <c r="S38" s="1345"/>
      <c r="T38" s="1345"/>
      <c r="U38" s="1345"/>
      <c r="V38" s="1345"/>
      <c r="W38" s="1345"/>
      <c r="X38" s="1345"/>
      <c r="Y38" s="1345"/>
      <c r="Z38" s="1345"/>
      <c r="AA38" s="1345"/>
      <c r="AB38" s="1345"/>
      <c r="AC38" s="959"/>
    </row>
    <row r="39" spans="1:29" s="338" customFormat="1" ht="36" customHeight="1" x14ac:dyDescent="0.15">
      <c r="A39" s="958"/>
      <c r="B39" s="958"/>
      <c r="C39" s="1067" t="s">
        <v>417</v>
      </c>
      <c r="D39" s="1345"/>
      <c r="E39" s="1345"/>
      <c r="F39" s="1345"/>
      <c r="G39" s="1345"/>
      <c r="H39" s="1345"/>
      <c r="I39" s="1345"/>
      <c r="J39" s="1345"/>
      <c r="K39" s="1345"/>
      <c r="L39" s="1345"/>
      <c r="M39" s="1345"/>
      <c r="N39" s="1345"/>
      <c r="O39" s="1345"/>
      <c r="P39" s="1345"/>
      <c r="Q39" s="1345"/>
      <c r="R39" s="1345"/>
      <c r="S39" s="1345"/>
      <c r="T39" s="1345"/>
      <c r="U39" s="1345"/>
      <c r="V39" s="1345"/>
      <c r="W39" s="1345"/>
      <c r="X39" s="1345"/>
      <c r="Y39" s="1345"/>
      <c r="Z39" s="1345"/>
      <c r="AA39" s="1345"/>
      <c r="AB39" s="1345"/>
      <c r="AC39" s="959"/>
    </row>
    <row r="40" spans="1:29" s="338" customFormat="1" ht="42.75" customHeight="1" x14ac:dyDescent="0.15">
      <c r="A40" s="958"/>
      <c r="B40" s="958"/>
      <c r="C40" s="1067" t="s">
        <v>418</v>
      </c>
      <c r="D40" s="1345"/>
      <c r="E40" s="1345"/>
      <c r="F40" s="1345"/>
      <c r="G40" s="1345"/>
      <c r="H40" s="1345"/>
      <c r="I40" s="1345"/>
      <c r="J40" s="1345"/>
      <c r="K40" s="1345"/>
      <c r="L40" s="1345"/>
      <c r="M40" s="1345"/>
      <c r="N40" s="1345"/>
      <c r="O40" s="1345"/>
      <c r="P40" s="1345"/>
      <c r="Q40" s="1345"/>
      <c r="R40" s="1345"/>
      <c r="S40" s="1345"/>
      <c r="T40" s="1345"/>
      <c r="U40" s="1345"/>
      <c r="V40" s="1345"/>
      <c r="W40" s="1345"/>
      <c r="X40" s="1345"/>
      <c r="Y40" s="1345"/>
      <c r="Z40" s="1345"/>
      <c r="AA40" s="1345"/>
      <c r="AB40" s="1345"/>
      <c r="AC40" s="959"/>
    </row>
    <row r="41" spans="1:29" s="338" customFormat="1" ht="36" customHeight="1" x14ac:dyDescent="0.15">
      <c r="A41" s="958"/>
      <c r="B41" s="958"/>
      <c r="C41" s="1067" t="s">
        <v>419</v>
      </c>
      <c r="D41" s="1345"/>
      <c r="E41" s="1345"/>
      <c r="F41" s="1345"/>
      <c r="G41" s="1345"/>
      <c r="H41" s="1345"/>
      <c r="I41" s="1345"/>
      <c r="J41" s="1345"/>
      <c r="K41" s="1345"/>
      <c r="L41" s="1345"/>
      <c r="M41" s="1345"/>
      <c r="N41" s="1345"/>
      <c r="O41" s="1345"/>
      <c r="P41" s="1345"/>
      <c r="Q41" s="1345"/>
      <c r="R41" s="1345"/>
      <c r="S41" s="1345"/>
      <c r="T41" s="1345"/>
      <c r="U41" s="1345"/>
      <c r="V41" s="1345"/>
      <c r="W41" s="1345"/>
      <c r="X41" s="1345"/>
      <c r="Y41" s="1345"/>
      <c r="Z41" s="1345"/>
      <c r="AA41" s="1345"/>
      <c r="AB41" s="1345"/>
      <c r="AC41" s="959"/>
    </row>
    <row r="42" spans="1:29" s="338" customFormat="1" ht="36" customHeight="1" x14ac:dyDescent="0.15">
      <c r="A42" s="958"/>
      <c r="B42" s="958"/>
      <c r="C42" s="1353" t="s">
        <v>420</v>
      </c>
      <c r="D42" s="1354"/>
      <c r="E42" s="1354"/>
      <c r="F42" s="1354"/>
      <c r="G42" s="1354"/>
      <c r="H42" s="1354"/>
      <c r="I42" s="1354"/>
      <c r="J42" s="1354"/>
      <c r="K42" s="1354"/>
      <c r="L42" s="1354"/>
      <c r="M42" s="1354"/>
      <c r="N42" s="1354"/>
      <c r="O42" s="1354"/>
      <c r="P42" s="1354"/>
      <c r="Q42" s="1354"/>
      <c r="R42" s="1354"/>
      <c r="S42" s="1354"/>
      <c r="T42" s="1354"/>
      <c r="U42" s="1354"/>
      <c r="V42" s="1354"/>
      <c r="W42" s="1354"/>
      <c r="X42" s="1354"/>
      <c r="Y42" s="1354"/>
      <c r="Z42" s="1354"/>
      <c r="AA42" s="1354"/>
      <c r="AB42" s="1354"/>
      <c r="AC42" s="1355"/>
    </row>
    <row r="43" spans="1:29" s="70" customFormat="1" ht="15.6" customHeight="1" x14ac:dyDescent="0.15">
      <c r="A43" s="333"/>
    </row>
    <row r="44" spans="1:29" s="70" customFormat="1" ht="15.6" customHeight="1" x14ac:dyDescent="0.15">
      <c r="A44" s="333"/>
      <c r="B44" s="70" t="s">
        <v>1403</v>
      </c>
    </row>
    <row r="45" spans="1:29" s="70" customFormat="1" ht="15.6" customHeight="1" x14ac:dyDescent="0.15">
      <c r="A45" s="1032" t="s">
        <v>124</v>
      </c>
      <c r="B45" s="1032"/>
      <c r="C45" s="1032"/>
      <c r="D45" s="1032"/>
      <c r="E45" s="1032"/>
      <c r="F45" s="1032"/>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row>
    <row r="46" spans="1:29" s="70" customFormat="1" ht="15.6" customHeight="1" x14ac:dyDescent="0.15">
      <c r="A46" s="1266" t="s">
        <v>127</v>
      </c>
      <c r="B46" s="1266"/>
      <c r="C46" s="1266"/>
      <c r="D46" s="1266"/>
      <c r="E46" s="1266"/>
      <c r="F46" s="1356" t="s">
        <v>285</v>
      </c>
      <c r="G46" s="1356"/>
      <c r="H46" s="1356"/>
      <c r="I46" s="1356"/>
      <c r="J46" s="1357"/>
      <c r="K46" s="1242"/>
      <c r="L46" s="958"/>
      <c r="M46" s="1358" t="s">
        <v>286</v>
      </c>
      <c r="N46" s="1358"/>
      <c r="O46" s="1358"/>
      <c r="P46" s="1358"/>
      <c r="Q46" s="1227"/>
      <c r="R46" s="1242"/>
      <c r="S46" s="958"/>
      <c r="T46" s="1358" t="s">
        <v>1354</v>
      </c>
      <c r="U46" s="1359"/>
      <c r="V46" s="1360"/>
      <c r="W46" s="1361"/>
      <c r="X46" s="1362"/>
      <c r="Y46" s="1362"/>
      <c r="Z46" s="1362"/>
      <c r="AA46" s="1362"/>
      <c r="AB46" s="1363"/>
      <c r="AC46" s="536" t="s">
        <v>289</v>
      </c>
    </row>
    <row r="47" spans="1:29" s="70" customFormat="1" ht="15.6" customHeight="1" x14ac:dyDescent="0.15">
      <c r="A47" s="1266" t="s">
        <v>128</v>
      </c>
      <c r="B47" s="1266"/>
      <c r="C47" s="1266"/>
      <c r="D47" s="1266"/>
      <c r="E47" s="1266"/>
      <c r="F47" s="1356" t="s">
        <v>287</v>
      </c>
      <c r="G47" s="1356"/>
      <c r="H47" s="1356"/>
      <c r="I47" s="1356"/>
      <c r="J47" s="1357"/>
      <c r="K47" s="1242"/>
      <c r="L47" s="958"/>
      <c r="M47" s="1358" t="s">
        <v>286</v>
      </c>
      <c r="N47" s="1358"/>
      <c r="O47" s="1358"/>
      <c r="P47" s="1358"/>
      <c r="Q47" s="1227"/>
      <c r="R47" s="1242"/>
      <c r="S47" s="958"/>
      <c r="T47" s="1358" t="s">
        <v>1354</v>
      </c>
      <c r="U47" s="1359"/>
      <c r="V47" s="1360"/>
      <c r="W47" s="1361"/>
      <c r="X47" s="1362"/>
      <c r="Y47" s="1362"/>
      <c r="Z47" s="1362"/>
      <c r="AA47" s="1362"/>
      <c r="AB47" s="1363"/>
      <c r="AC47" s="536" t="s">
        <v>289</v>
      </c>
    </row>
    <row r="48" spans="1:29" s="70" customFormat="1" ht="15.6" customHeight="1" x14ac:dyDescent="0.15">
      <c r="A48" s="1266" t="s">
        <v>129</v>
      </c>
      <c r="B48" s="1266"/>
      <c r="C48" s="1266"/>
      <c r="D48" s="1266"/>
      <c r="E48" s="1266"/>
      <c r="F48" s="1094"/>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row>
    <row r="49" spans="1:33" s="70" customFormat="1" ht="15.6" customHeight="1" x14ac:dyDescent="0.15">
      <c r="A49" s="333"/>
    </row>
    <row r="50" spans="1:33" s="70" customFormat="1" ht="15.6" customHeight="1" x14ac:dyDescent="0.15">
      <c r="A50" s="333"/>
      <c r="B50" s="70" t="s">
        <v>1404</v>
      </c>
    </row>
    <row r="51" spans="1:33" s="70" customFormat="1" ht="15.6" customHeight="1" x14ac:dyDescent="0.15">
      <c r="A51" s="333"/>
      <c r="C51" s="70" t="s">
        <v>131</v>
      </c>
    </row>
    <row r="52" spans="1:33" s="70" customFormat="1" ht="15.6" customHeight="1" x14ac:dyDescent="0.15">
      <c r="A52" s="1032" t="s">
        <v>79</v>
      </c>
      <c r="B52" s="1032"/>
      <c r="C52" s="1073" t="s">
        <v>124</v>
      </c>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5"/>
    </row>
    <row r="53" spans="1:33" s="70" customFormat="1" ht="30.75" customHeight="1" x14ac:dyDescent="0.15">
      <c r="A53" s="958"/>
      <c r="B53" s="958"/>
      <c r="C53" s="1067" t="s">
        <v>132</v>
      </c>
      <c r="D53" s="1345"/>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959"/>
    </row>
    <row r="54" spans="1:33" s="70" customFormat="1" ht="30.75" customHeight="1" x14ac:dyDescent="0.15">
      <c r="A54" s="958"/>
      <c r="B54" s="958"/>
      <c r="C54" s="1346" t="s">
        <v>323</v>
      </c>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973"/>
    </row>
    <row r="55" spans="1:33" s="70" customFormat="1" ht="30.75" customHeight="1" x14ac:dyDescent="0.15">
      <c r="A55" s="958"/>
      <c r="B55" s="958"/>
      <c r="C55" s="1067" t="s">
        <v>325</v>
      </c>
      <c r="D55" s="1345"/>
      <c r="E55" s="1345"/>
      <c r="F55" s="1345"/>
      <c r="G55" s="1345"/>
      <c r="H55" s="1345"/>
      <c r="I55" s="1345"/>
      <c r="J55" s="1345"/>
      <c r="K55" s="1345"/>
      <c r="L55" s="1345"/>
      <c r="M55" s="1345"/>
      <c r="N55" s="1345"/>
      <c r="O55" s="1345"/>
      <c r="P55" s="1345"/>
      <c r="Q55" s="1345"/>
      <c r="R55" s="1345"/>
      <c r="S55" s="1345"/>
      <c r="T55" s="1345"/>
      <c r="U55" s="1345"/>
      <c r="V55" s="1345"/>
      <c r="W55" s="1345"/>
      <c r="X55" s="1345"/>
      <c r="Y55" s="1345"/>
      <c r="Z55" s="1345"/>
      <c r="AA55" s="1345"/>
      <c r="AB55" s="1345"/>
      <c r="AC55" s="959"/>
    </row>
    <row r="56" spans="1:33" s="70" customFormat="1" ht="30.75" customHeight="1" x14ac:dyDescent="0.15">
      <c r="A56" s="958"/>
      <c r="B56" s="958"/>
      <c r="C56" s="1067" t="s">
        <v>326</v>
      </c>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45"/>
      <c r="AB56" s="1345"/>
      <c r="AC56" s="959"/>
    </row>
    <row r="57" spans="1:33" s="70" customFormat="1" ht="30.75" customHeight="1" x14ac:dyDescent="0.15">
      <c r="A57" s="958"/>
      <c r="B57" s="958"/>
      <c r="C57" s="1067" t="s">
        <v>327</v>
      </c>
      <c r="D57" s="1345"/>
      <c r="E57" s="1345"/>
      <c r="F57" s="1345"/>
      <c r="G57" s="1345"/>
      <c r="H57" s="1345"/>
      <c r="I57" s="1345"/>
      <c r="J57" s="1345"/>
      <c r="K57" s="1345"/>
      <c r="L57" s="1345"/>
      <c r="M57" s="1345"/>
      <c r="N57" s="1345"/>
      <c r="O57" s="1345"/>
      <c r="P57" s="1345"/>
      <c r="Q57" s="1345"/>
      <c r="R57" s="1345"/>
      <c r="S57" s="1345"/>
      <c r="T57" s="1345"/>
      <c r="U57" s="1345"/>
      <c r="V57" s="1345"/>
      <c r="W57" s="1345"/>
      <c r="X57" s="1345"/>
      <c r="Y57" s="1345"/>
      <c r="Z57" s="1345"/>
      <c r="AA57" s="1345"/>
      <c r="AB57" s="1345"/>
      <c r="AC57" s="959"/>
    </row>
    <row r="58" spans="1:33" s="70" customFormat="1" ht="30.75" customHeight="1" x14ac:dyDescent="0.15">
      <c r="A58" s="958"/>
      <c r="B58" s="958"/>
      <c r="C58" s="1067" t="s">
        <v>328</v>
      </c>
      <c r="D58" s="1345"/>
      <c r="E58" s="1345"/>
      <c r="F58" s="1345"/>
      <c r="G58" s="1345"/>
      <c r="H58" s="1345"/>
      <c r="I58" s="1345"/>
      <c r="J58" s="1345"/>
      <c r="K58" s="1345"/>
      <c r="L58" s="1345"/>
      <c r="M58" s="1345"/>
      <c r="N58" s="1345"/>
      <c r="O58" s="1345"/>
      <c r="P58" s="1345"/>
      <c r="Q58" s="1345"/>
      <c r="R58" s="1345"/>
      <c r="S58" s="1345"/>
      <c r="T58" s="1345"/>
      <c r="U58" s="1345"/>
      <c r="V58" s="1345"/>
      <c r="W58" s="1345"/>
      <c r="X58" s="1345"/>
      <c r="Y58" s="1345"/>
      <c r="Z58" s="1345"/>
      <c r="AA58" s="1345"/>
      <c r="AB58" s="1345"/>
      <c r="AC58" s="959"/>
    </row>
    <row r="59" spans="1:33" s="70" customFormat="1" ht="30.75" customHeight="1" x14ac:dyDescent="0.15">
      <c r="A59" s="958"/>
      <c r="B59" s="958"/>
      <c r="C59" s="1067" t="s">
        <v>329</v>
      </c>
      <c r="D59" s="1345"/>
      <c r="E59" s="1345"/>
      <c r="F59" s="1345"/>
      <c r="G59" s="1345"/>
      <c r="H59" s="1345"/>
      <c r="I59" s="1345"/>
      <c r="J59" s="1345"/>
      <c r="K59" s="1345"/>
      <c r="L59" s="1345"/>
      <c r="M59" s="1345"/>
      <c r="N59" s="1345"/>
      <c r="O59" s="1345"/>
      <c r="P59" s="1345"/>
      <c r="Q59" s="1345"/>
      <c r="R59" s="1345"/>
      <c r="S59" s="1345"/>
      <c r="T59" s="1345"/>
      <c r="U59" s="1345"/>
      <c r="V59" s="1345"/>
      <c r="W59" s="1345"/>
      <c r="X59" s="1345"/>
      <c r="Y59" s="1345"/>
      <c r="Z59" s="1345"/>
      <c r="AA59" s="1345"/>
      <c r="AB59" s="1345"/>
      <c r="AC59" s="959"/>
    </row>
    <row r="60" spans="1:33" s="70" customFormat="1" ht="30.75" customHeight="1" x14ac:dyDescent="0.15">
      <c r="A60" s="958"/>
      <c r="B60" s="958"/>
      <c r="C60" s="1067" t="s">
        <v>330</v>
      </c>
      <c r="D60" s="1345"/>
      <c r="E60" s="1345"/>
      <c r="F60" s="1345"/>
      <c r="G60" s="1345"/>
      <c r="H60" s="1345"/>
      <c r="I60" s="1345"/>
      <c r="J60" s="1345"/>
      <c r="K60" s="1345"/>
      <c r="L60" s="1345"/>
      <c r="M60" s="1345"/>
      <c r="N60" s="1345"/>
      <c r="O60" s="1345"/>
      <c r="P60" s="1345"/>
      <c r="Q60" s="1345"/>
      <c r="R60" s="1345"/>
      <c r="S60" s="1345"/>
      <c r="T60" s="1345"/>
      <c r="U60" s="1345"/>
      <c r="V60" s="1345"/>
      <c r="W60" s="1345"/>
      <c r="X60" s="1345"/>
      <c r="Y60" s="1345"/>
      <c r="Z60" s="1345"/>
      <c r="AA60" s="1345"/>
      <c r="AB60" s="1345"/>
      <c r="AC60" s="959"/>
    </row>
    <row r="61" spans="1:33" s="70" customFormat="1" ht="30.75" customHeight="1" x14ac:dyDescent="0.15">
      <c r="A61" s="958"/>
      <c r="B61" s="958"/>
      <c r="C61" s="1346" t="s">
        <v>324</v>
      </c>
      <c r="D61" s="1347"/>
      <c r="E61" s="1347"/>
      <c r="F61" s="1347"/>
      <c r="G61" s="1347"/>
      <c r="H61" s="1347"/>
      <c r="I61" s="1347"/>
      <c r="J61" s="1347"/>
      <c r="K61" s="1347"/>
      <c r="L61" s="1347"/>
      <c r="M61" s="1347"/>
      <c r="N61" s="1347"/>
      <c r="O61" s="1347"/>
      <c r="P61" s="1347"/>
      <c r="Q61" s="1347"/>
      <c r="R61" s="1347"/>
      <c r="S61" s="1347"/>
      <c r="T61" s="1347"/>
      <c r="U61" s="1347"/>
      <c r="V61" s="1347"/>
      <c r="W61" s="1347"/>
      <c r="X61" s="1347"/>
      <c r="Y61" s="1347"/>
      <c r="Z61" s="1347"/>
      <c r="AA61" s="1347"/>
      <c r="AB61" s="1347"/>
      <c r="AC61" s="973"/>
    </row>
    <row r="62" spans="1:33" s="70" customFormat="1" ht="30.75" customHeight="1" x14ac:dyDescent="0.15">
      <c r="A62" s="958"/>
      <c r="B62" s="958"/>
      <c r="C62" s="1353" t="s">
        <v>133</v>
      </c>
      <c r="D62" s="1354"/>
      <c r="E62" s="1354"/>
      <c r="F62" s="1354"/>
      <c r="G62" s="1354"/>
      <c r="H62" s="1354"/>
      <c r="I62" s="1354"/>
      <c r="J62" s="1354"/>
      <c r="K62" s="1354"/>
      <c r="L62" s="1354"/>
      <c r="M62" s="1354"/>
      <c r="N62" s="1354"/>
      <c r="O62" s="1354"/>
      <c r="P62" s="1354"/>
      <c r="Q62" s="1354"/>
      <c r="R62" s="1354"/>
      <c r="S62" s="1354"/>
      <c r="T62" s="1354"/>
      <c r="U62" s="1354"/>
      <c r="V62" s="1354"/>
      <c r="W62" s="1354"/>
      <c r="X62" s="1354"/>
      <c r="Y62" s="1354"/>
      <c r="Z62" s="1354"/>
      <c r="AA62" s="1354"/>
      <c r="AB62" s="1354"/>
      <c r="AC62" s="1355"/>
    </row>
    <row r="63" spans="1:33" s="190" customFormat="1" ht="33.75" customHeight="1" x14ac:dyDescent="0.15">
      <c r="A63" s="1348" t="s">
        <v>1371</v>
      </c>
      <c r="B63" s="1348"/>
      <c r="C63" s="1348"/>
      <c r="D63" s="1348"/>
      <c r="E63" s="1348"/>
      <c r="F63" s="1348"/>
      <c r="G63" s="1348"/>
      <c r="H63" s="1348"/>
      <c r="I63" s="1348"/>
      <c r="J63" s="1348"/>
      <c r="K63" s="1348"/>
      <c r="L63" s="1348"/>
      <c r="M63" s="1348"/>
      <c r="N63" s="1348"/>
      <c r="O63" s="1348"/>
      <c r="P63" s="1348"/>
      <c r="Q63" s="1348"/>
      <c r="R63" s="1348"/>
      <c r="S63" s="1348"/>
      <c r="T63" s="1348"/>
      <c r="U63" s="1348"/>
      <c r="V63" s="1348"/>
      <c r="W63" s="1348"/>
      <c r="X63" s="1348"/>
      <c r="Y63" s="1348"/>
      <c r="Z63" s="1348"/>
      <c r="AA63" s="1348"/>
      <c r="AB63" s="1348"/>
      <c r="AC63" s="1348"/>
      <c r="AD63" s="1348"/>
      <c r="AE63" s="1348"/>
      <c r="AF63" s="1348"/>
      <c r="AG63" s="1348"/>
    </row>
    <row r="64" spans="1:33" s="190" customFormat="1" ht="15.6" customHeight="1" x14ac:dyDescent="0.15">
      <c r="A64" s="1373" t="s">
        <v>1421</v>
      </c>
      <c r="B64" s="1373"/>
      <c r="C64" s="1373"/>
      <c r="D64" s="1373"/>
      <c r="E64" s="1373"/>
      <c r="F64" s="1373"/>
      <c r="G64" s="1373"/>
      <c r="H64" s="1373"/>
      <c r="I64" s="1373"/>
      <c r="J64" s="1373"/>
      <c r="K64" s="1373"/>
      <c r="L64" s="1373"/>
      <c r="M64" s="1373"/>
      <c r="N64" s="1373"/>
      <c r="O64" s="1373"/>
      <c r="P64" s="1373"/>
      <c r="Q64" s="1373"/>
      <c r="R64" s="1373"/>
      <c r="S64" s="1373"/>
      <c r="T64" s="1373"/>
      <c r="U64" s="1373"/>
      <c r="V64" s="1373"/>
      <c r="W64" s="1373"/>
      <c r="X64" s="1373"/>
      <c r="Y64" s="1373"/>
      <c r="Z64" s="1373"/>
      <c r="AA64" s="1373"/>
      <c r="AB64" s="1373"/>
      <c r="AC64" s="1373"/>
      <c r="AD64" s="1373"/>
      <c r="AE64" s="1373"/>
      <c r="AF64" s="1373"/>
      <c r="AG64" s="1373"/>
    </row>
    <row r="65" spans="1:33" s="70" customFormat="1" ht="15.6" customHeight="1" x14ac:dyDescent="0.15">
      <c r="A65" s="67"/>
      <c r="B65" s="1373" t="s">
        <v>1405</v>
      </c>
      <c r="C65" s="1373"/>
      <c r="D65" s="1373"/>
      <c r="E65" s="1373"/>
      <c r="F65" s="1373"/>
      <c r="G65" s="1373"/>
      <c r="H65" s="1373"/>
      <c r="I65" s="1373"/>
      <c r="J65" s="1373"/>
      <c r="K65" s="1373"/>
      <c r="L65" s="1373"/>
      <c r="M65" s="1373"/>
      <c r="N65" s="1373"/>
      <c r="O65" s="1373"/>
      <c r="P65" s="1373"/>
      <c r="Q65" s="1373"/>
      <c r="R65" s="1373"/>
      <c r="S65" s="1373"/>
      <c r="T65" s="1373"/>
      <c r="U65" s="1373"/>
      <c r="V65" s="1373"/>
      <c r="W65" s="1373"/>
      <c r="X65" s="1373"/>
      <c r="Y65" s="1373"/>
      <c r="Z65" s="1373"/>
      <c r="AA65" s="1373"/>
      <c r="AB65" s="1373"/>
      <c r="AC65" s="1373"/>
      <c r="AD65" s="1373"/>
      <c r="AE65" s="1373"/>
      <c r="AF65" s="1373"/>
      <c r="AG65" s="1373"/>
    </row>
    <row r="66" spans="1:33" s="70" customFormat="1" ht="27" customHeight="1" x14ac:dyDescent="0.15">
      <c r="A66" s="67"/>
      <c r="B66" s="1348" t="s">
        <v>1422</v>
      </c>
      <c r="C66" s="1348"/>
      <c r="D66" s="1348"/>
      <c r="E66" s="1348"/>
      <c r="F66" s="1348"/>
      <c r="G66" s="1348"/>
      <c r="H66" s="1348"/>
      <c r="I66" s="1348"/>
      <c r="J66" s="1348"/>
      <c r="K66" s="1348"/>
      <c r="L66" s="1348"/>
      <c r="M66" s="1348"/>
      <c r="N66" s="1348"/>
      <c r="O66" s="1348"/>
      <c r="P66" s="1348"/>
      <c r="Q66" s="1348"/>
      <c r="R66" s="1348"/>
      <c r="S66" s="1348"/>
      <c r="T66" s="1348"/>
      <c r="U66" s="1348"/>
      <c r="V66" s="1348"/>
      <c r="W66" s="1348"/>
      <c r="X66" s="1348"/>
      <c r="Y66" s="1348"/>
      <c r="Z66" s="1348"/>
      <c r="AA66" s="1348"/>
      <c r="AB66" s="1348"/>
      <c r="AC66" s="1348"/>
      <c r="AD66" s="1348"/>
      <c r="AE66" s="1348"/>
      <c r="AF66" s="1348"/>
      <c r="AG66" s="1348"/>
    </row>
    <row r="67" spans="1:33" s="70" customFormat="1" ht="15.6" customHeight="1" x14ac:dyDescent="0.15">
      <c r="A67" s="72"/>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row>
    <row r="68" spans="1:33" s="70" customFormat="1" ht="15.6" customHeight="1" x14ac:dyDescent="0.15">
      <c r="A68" s="333" t="s">
        <v>1406</v>
      </c>
    </row>
    <row r="69" spans="1:33" s="70" customFormat="1" ht="15.6" customHeight="1" x14ac:dyDescent="0.15">
      <c r="C69" s="1349" t="s">
        <v>1407</v>
      </c>
      <c r="D69" s="1349"/>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c r="AB69" s="1349"/>
      <c r="AC69" s="1349"/>
      <c r="AD69" s="1349"/>
      <c r="AE69" s="1349"/>
      <c r="AF69" s="1349"/>
      <c r="AG69" s="1349"/>
    </row>
    <row r="70" spans="1:33" s="70" customFormat="1" ht="15.6" customHeight="1" x14ac:dyDescent="0.15">
      <c r="C70" s="1349"/>
      <c r="D70" s="1349"/>
      <c r="E70" s="1349"/>
      <c r="F70" s="1349"/>
      <c r="G70" s="1349"/>
      <c r="H70" s="1349"/>
      <c r="I70" s="1349"/>
      <c r="J70" s="1349"/>
      <c r="K70" s="1349"/>
      <c r="L70" s="1349"/>
      <c r="M70" s="1349"/>
      <c r="N70" s="1349"/>
      <c r="O70" s="1349"/>
      <c r="P70" s="1349"/>
      <c r="Q70" s="1349"/>
      <c r="R70" s="1349"/>
      <c r="S70" s="1349"/>
      <c r="T70" s="1349"/>
      <c r="U70" s="1349"/>
      <c r="V70" s="1349"/>
      <c r="W70" s="1349"/>
      <c r="X70" s="1349"/>
      <c r="Y70" s="1349"/>
      <c r="Z70" s="1349"/>
      <c r="AA70" s="1349"/>
      <c r="AB70" s="1349"/>
      <c r="AC70" s="1349"/>
      <c r="AD70" s="1349"/>
      <c r="AE70" s="1349"/>
      <c r="AF70" s="1349"/>
      <c r="AG70" s="1349"/>
    </row>
    <row r="71" spans="1:33" s="70" customFormat="1" ht="15.6" customHeight="1" x14ac:dyDescent="0.15">
      <c r="A71" s="67"/>
      <c r="B71" s="67"/>
      <c r="C71" s="67"/>
      <c r="D71" s="67"/>
      <c r="E71" s="67"/>
      <c r="F71" s="67"/>
      <c r="G71" s="67"/>
      <c r="H71" s="67"/>
      <c r="I71" s="67"/>
      <c r="J71" s="67"/>
      <c r="K71" s="67"/>
      <c r="L71" s="67"/>
      <c r="M71" s="67"/>
      <c r="N71" s="67"/>
      <c r="O71" s="67"/>
      <c r="P71" s="75"/>
      <c r="Q71" s="67"/>
      <c r="R71" s="67"/>
      <c r="S71" s="67"/>
      <c r="T71" s="67"/>
      <c r="U71" s="67"/>
      <c r="V71" s="67"/>
      <c r="W71" s="67"/>
      <c r="X71" s="67"/>
      <c r="Y71" s="67"/>
      <c r="Z71" s="67"/>
      <c r="AA71" s="67"/>
      <c r="AB71" s="67"/>
      <c r="AC71" s="67"/>
      <c r="AD71" s="67"/>
      <c r="AE71" s="67"/>
      <c r="AF71" s="67"/>
      <c r="AG71" s="67"/>
    </row>
    <row r="72" spans="1:33" s="70" customFormat="1" ht="24" customHeight="1" x14ac:dyDescent="0.15">
      <c r="A72" s="67"/>
      <c r="B72" s="1292" t="s">
        <v>79</v>
      </c>
      <c r="C72" s="1292"/>
      <c r="D72" s="1292"/>
      <c r="E72" s="1292" t="s">
        <v>157</v>
      </c>
      <c r="F72" s="1292"/>
      <c r="G72" s="1292"/>
      <c r="H72" s="1292"/>
      <c r="I72" s="1292"/>
      <c r="J72" s="1292"/>
      <c r="K72" s="1292"/>
      <c r="L72" s="1292"/>
      <c r="M72" s="1292" t="s">
        <v>158</v>
      </c>
      <c r="N72" s="1292"/>
      <c r="O72" s="1292"/>
      <c r="P72" s="1292"/>
      <c r="Q72" s="1292"/>
      <c r="R72" s="1292" t="s">
        <v>159</v>
      </c>
      <c r="S72" s="1292"/>
      <c r="T72" s="1292"/>
      <c r="U72" s="1292"/>
      <c r="V72" s="1292"/>
      <c r="W72" s="1292"/>
      <c r="X72" s="1292"/>
      <c r="Y72" s="1292"/>
      <c r="Z72" s="1292" t="s">
        <v>160</v>
      </c>
      <c r="AA72" s="1292"/>
      <c r="AB72" s="1292"/>
      <c r="AC72" s="1292"/>
      <c r="AD72" s="1292"/>
      <c r="AE72" s="1292"/>
      <c r="AF72" s="1292"/>
      <c r="AG72" s="1292"/>
    </row>
    <row r="73" spans="1:33" s="70" customFormat="1" ht="20.25" customHeight="1" x14ac:dyDescent="0.15">
      <c r="A73" s="67"/>
      <c r="B73" s="1283"/>
      <c r="C73" s="1284"/>
      <c r="D73" s="1285"/>
      <c r="E73" s="1364" t="s">
        <v>97</v>
      </c>
      <c r="F73" s="1365"/>
      <c r="G73" s="1365"/>
      <c r="H73" s="1365"/>
      <c r="I73" s="1365"/>
      <c r="J73" s="1365"/>
      <c r="K73" s="1365"/>
      <c r="L73" s="1366"/>
      <c r="M73" s="537" t="s">
        <v>605</v>
      </c>
      <c r="N73" s="328"/>
      <c r="O73" s="591"/>
      <c r="P73" s="538" t="s">
        <v>71</v>
      </c>
      <c r="Q73" s="329"/>
      <c r="R73" s="1283"/>
      <c r="S73" s="1284"/>
      <c r="T73" s="1284"/>
      <c r="U73" s="1284"/>
      <c r="V73" s="1284"/>
      <c r="W73" s="1284"/>
      <c r="X73" s="1284"/>
      <c r="Y73" s="1285"/>
      <c r="Z73" s="1283"/>
      <c r="AA73" s="1284"/>
      <c r="AB73" s="1284"/>
      <c r="AC73" s="1284"/>
      <c r="AD73" s="1284"/>
      <c r="AE73" s="1284"/>
      <c r="AF73" s="1284"/>
      <c r="AG73" s="1285"/>
    </row>
    <row r="74" spans="1:33" s="70" customFormat="1" ht="20.25" customHeight="1" x14ac:dyDescent="0.15">
      <c r="A74" s="67"/>
      <c r="B74" s="1286"/>
      <c r="C74" s="1287"/>
      <c r="D74" s="1288"/>
      <c r="E74" s="1367"/>
      <c r="F74" s="686"/>
      <c r="G74" s="686"/>
      <c r="H74" s="686"/>
      <c r="I74" s="686"/>
      <c r="J74" s="686"/>
      <c r="K74" s="686"/>
      <c r="L74" s="1368"/>
      <c r="M74" s="1310" t="s">
        <v>292</v>
      </c>
      <c r="N74" s="676"/>
      <c r="O74" s="676"/>
      <c r="P74" s="676"/>
      <c r="Q74" s="1330"/>
      <c r="R74" s="1286"/>
      <c r="S74" s="1287"/>
      <c r="T74" s="1287"/>
      <c r="U74" s="1287"/>
      <c r="V74" s="1287"/>
      <c r="W74" s="1287"/>
      <c r="X74" s="1287"/>
      <c r="Y74" s="1288"/>
      <c r="Z74" s="1286"/>
      <c r="AA74" s="1287"/>
      <c r="AB74" s="1287"/>
      <c r="AC74" s="1287"/>
      <c r="AD74" s="1287"/>
      <c r="AE74" s="1287"/>
      <c r="AF74" s="1287"/>
      <c r="AG74" s="1288"/>
    </row>
    <row r="75" spans="1:33" s="70" customFormat="1" ht="20.25" customHeight="1" x14ac:dyDescent="0.15">
      <c r="A75" s="67"/>
      <c r="B75" s="1289"/>
      <c r="C75" s="1290"/>
      <c r="D75" s="1291"/>
      <c r="E75" s="1369"/>
      <c r="F75" s="1370"/>
      <c r="G75" s="1370"/>
      <c r="H75" s="1370"/>
      <c r="I75" s="1370"/>
      <c r="J75" s="1370"/>
      <c r="K75" s="1370"/>
      <c r="L75" s="1371"/>
      <c r="M75" s="539" t="s">
        <v>605</v>
      </c>
      <c r="N75" s="330"/>
      <c r="O75" s="592"/>
      <c r="P75" s="540" t="s">
        <v>71</v>
      </c>
      <c r="Q75" s="331"/>
      <c r="R75" s="1289"/>
      <c r="S75" s="1290"/>
      <c r="T75" s="1290"/>
      <c r="U75" s="1290"/>
      <c r="V75" s="1290"/>
      <c r="W75" s="1290"/>
      <c r="X75" s="1290"/>
      <c r="Y75" s="1291"/>
      <c r="Z75" s="1289"/>
      <c r="AA75" s="1290"/>
      <c r="AB75" s="1290"/>
      <c r="AC75" s="1290"/>
      <c r="AD75" s="1290"/>
      <c r="AE75" s="1290"/>
      <c r="AF75" s="1290"/>
      <c r="AG75" s="1291"/>
    </row>
    <row r="76" spans="1:33" s="70" customFormat="1" ht="15.6" customHeight="1" x14ac:dyDescent="0.15">
      <c r="B76" s="1372" t="s">
        <v>1408</v>
      </c>
      <c r="C76" s="1372"/>
      <c r="D76" s="1372"/>
      <c r="E76" s="1372"/>
      <c r="F76" s="1372"/>
      <c r="G76" s="1372"/>
      <c r="H76" s="1372"/>
      <c r="I76" s="1372"/>
      <c r="J76" s="1372"/>
      <c r="K76" s="1372"/>
      <c r="L76" s="1372"/>
      <c r="M76" s="1372"/>
      <c r="N76" s="1372"/>
      <c r="O76" s="1372"/>
      <c r="P76" s="1372"/>
      <c r="Q76" s="1372"/>
      <c r="R76" s="1372"/>
      <c r="S76" s="1372"/>
      <c r="T76" s="1372"/>
      <c r="U76" s="1372"/>
      <c r="V76" s="1372"/>
      <c r="W76" s="1372"/>
      <c r="X76" s="1372"/>
      <c r="Y76" s="1372"/>
      <c r="Z76" s="1372"/>
      <c r="AA76" s="1372"/>
      <c r="AB76" s="1372"/>
      <c r="AC76" s="1372"/>
      <c r="AD76" s="1372"/>
      <c r="AE76" s="1372"/>
      <c r="AF76" s="1372"/>
      <c r="AG76" s="1372"/>
    </row>
    <row r="77" spans="1:33" s="70" customFormat="1" ht="15.6" customHeight="1" x14ac:dyDescent="0.15">
      <c r="B77" s="1349" t="s">
        <v>1409</v>
      </c>
      <c r="C77" s="1349"/>
      <c r="D77" s="1349"/>
      <c r="E77" s="1349"/>
      <c r="F77" s="1349"/>
      <c r="G77" s="1349"/>
      <c r="H77" s="1349"/>
      <c r="I77" s="1349"/>
      <c r="J77" s="1349"/>
      <c r="K77" s="1349"/>
      <c r="L77" s="1349"/>
      <c r="M77" s="1349"/>
      <c r="N77" s="1349"/>
      <c r="O77" s="1349"/>
      <c r="P77" s="1349"/>
      <c r="Q77" s="1349"/>
      <c r="R77" s="1349"/>
      <c r="S77" s="1349"/>
      <c r="T77" s="1349"/>
      <c r="U77" s="1349"/>
      <c r="V77" s="1349"/>
      <c r="W77" s="1349"/>
      <c r="X77" s="1349"/>
      <c r="Y77" s="1349"/>
      <c r="Z77" s="1349"/>
      <c r="AA77" s="1349"/>
      <c r="AB77" s="1349"/>
      <c r="AC77" s="1349"/>
      <c r="AD77" s="1349"/>
      <c r="AE77" s="1349"/>
      <c r="AF77" s="1349"/>
      <c r="AG77" s="1349"/>
    </row>
    <row r="78" spans="1:33" s="70" customFormat="1" ht="15.6" customHeight="1" x14ac:dyDescent="0.15">
      <c r="B78" s="1349"/>
      <c r="C78" s="1349"/>
      <c r="D78" s="1349"/>
      <c r="E78" s="1349"/>
      <c r="F78" s="1349"/>
      <c r="G78" s="1349"/>
      <c r="H78" s="1349"/>
      <c r="I78" s="1349"/>
      <c r="J78" s="1349"/>
      <c r="K78" s="1349"/>
      <c r="L78" s="1349"/>
      <c r="M78" s="1349"/>
      <c r="N78" s="1349"/>
      <c r="O78" s="1349"/>
      <c r="P78" s="1349"/>
      <c r="Q78" s="1349"/>
      <c r="R78" s="1349"/>
      <c r="S78" s="1349"/>
      <c r="T78" s="1349"/>
      <c r="U78" s="1349"/>
      <c r="V78" s="1349"/>
      <c r="W78" s="1349"/>
      <c r="X78" s="1349"/>
      <c r="Y78" s="1349"/>
      <c r="Z78" s="1349"/>
      <c r="AA78" s="1349"/>
      <c r="AB78" s="1349"/>
      <c r="AC78" s="1349"/>
      <c r="AD78" s="1349"/>
      <c r="AE78" s="1349"/>
      <c r="AF78" s="1349"/>
      <c r="AG78" s="1349"/>
    </row>
    <row r="79" spans="1:33" s="70" customFormat="1" ht="15.6" customHeight="1" x14ac:dyDescent="0.15">
      <c r="A79" s="67"/>
      <c r="B79" s="67"/>
      <c r="C79" s="67"/>
      <c r="D79" s="67"/>
      <c r="E79" s="67"/>
      <c r="F79" s="67"/>
      <c r="G79" s="67"/>
      <c r="H79" s="67"/>
      <c r="I79" s="67"/>
      <c r="J79" s="67"/>
      <c r="K79" s="67"/>
      <c r="L79" s="67"/>
      <c r="M79" s="67"/>
      <c r="N79" s="67"/>
      <c r="O79" s="67"/>
      <c r="P79" s="75"/>
      <c r="Q79" s="67"/>
      <c r="R79" s="67"/>
      <c r="S79" s="67"/>
      <c r="T79" s="67"/>
      <c r="U79" s="67"/>
      <c r="V79" s="67"/>
      <c r="W79" s="67"/>
      <c r="X79" s="67"/>
      <c r="Y79" s="67"/>
      <c r="Z79" s="67"/>
      <c r="AA79" s="67"/>
      <c r="AB79" s="67"/>
      <c r="AC79" s="67"/>
      <c r="AD79" s="67"/>
      <c r="AE79" s="67"/>
      <c r="AF79" s="67"/>
      <c r="AG79" s="67"/>
    </row>
    <row r="80" spans="1:33" s="70" customFormat="1" ht="15.6" customHeight="1" x14ac:dyDescent="0.1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row>
    <row r="81" spans="1:33" s="70" customFormat="1" ht="15.6" customHeight="1" x14ac:dyDescent="0.1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row>
    <row r="82" spans="1:33" s="70" customFormat="1" ht="13.5" customHeight="1" x14ac:dyDescent="0.15"/>
    <row r="83" spans="1:33" s="70" customFormat="1" ht="54" customHeight="1" x14ac:dyDescent="0.15"/>
    <row r="84" spans="1:33" s="70" customFormat="1" ht="36" customHeight="1" x14ac:dyDescent="0.15"/>
    <row r="85" spans="1:33" s="75" customFormat="1" ht="36" customHeight="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row>
    <row r="86" spans="1:33" s="70" customFormat="1" x14ac:dyDescent="0.15"/>
    <row r="87" spans="1:33" s="70" customFormat="1" ht="13.5" customHeight="1" x14ac:dyDescent="0.15"/>
    <row r="88" spans="1:33" s="70" customFormat="1" ht="13.5" customHeight="1" x14ac:dyDescent="0.15"/>
    <row r="89" spans="1:33" s="70" customFormat="1" ht="13.5" customHeight="1" x14ac:dyDescent="0.15"/>
    <row r="90" spans="1:33" s="70" customFormat="1" ht="13.5" customHeight="1" x14ac:dyDescent="0.15"/>
    <row r="91" spans="1:33" s="70" customFormat="1" ht="13.5" customHeight="1" x14ac:dyDescent="0.15"/>
    <row r="92" spans="1:33" s="70" customFormat="1" ht="13.5" customHeight="1" x14ac:dyDescent="0.15"/>
    <row r="93" spans="1:33" s="70" customFormat="1" ht="13.5" customHeight="1" x14ac:dyDescent="0.15"/>
    <row r="94" spans="1:33" s="70" customFormat="1" ht="13.5" customHeight="1" x14ac:dyDescent="0.15"/>
    <row r="95" spans="1:33" s="70" customFormat="1" ht="27" customHeight="1" x14ac:dyDescent="0.15"/>
    <row r="96" spans="1:33" s="70" customFormat="1" ht="13.5" customHeight="1" x14ac:dyDescent="0.15"/>
    <row r="97" s="70" customFormat="1" ht="13.5" customHeight="1" x14ac:dyDescent="0.15"/>
    <row r="98" s="70" customFormat="1" ht="13.5" customHeight="1" x14ac:dyDescent="0.15"/>
    <row r="99" s="70" customFormat="1" ht="13.5" customHeight="1" x14ac:dyDescent="0.15"/>
    <row r="100" s="70" customFormat="1" ht="13.5" customHeight="1" x14ac:dyDescent="0.15"/>
    <row r="101" s="70" customFormat="1" x14ac:dyDescent="0.15"/>
    <row r="102" s="70" customFormat="1" ht="13.5" customHeight="1" x14ac:dyDescent="0.15"/>
    <row r="103" s="70" customFormat="1" ht="13.5" customHeight="1" x14ac:dyDescent="0.15"/>
    <row r="104" s="70" customFormat="1" ht="13.5" customHeight="1" x14ac:dyDescent="0.15"/>
    <row r="105" s="70" customFormat="1" ht="13.5" customHeight="1" x14ac:dyDescent="0.15"/>
    <row r="106" s="70" customFormat="1" ht="13.5" customHeight="1" x14ac:dyDescent="0.15"/>
    <row r="107" s="70" customFormat="1" ht="13.5" customHeight="1" x14ac:dyDescent="0.15"/>
    <row r="108" s="70" customFormat="1" ht="13.5" customHeight="1" x14ac:dyDescent="0.15"/>
    <row r="109" s="70" customFormat="1" ht="13.5" customHeight="1" x14ac:dyDescent="0.15"/>
    <row r="110" s="70" customFormat="1" ht="13.5" customHeight="1" x14ac:dyDescent="0.15"/>
    <row r="111" s="70" customFormat="1" ht="13.5" customHeight="1" x14ac:dyDescent="0.15"/>
    <row r="112" s="70" customFormat="1" ht="13.5" customHeight="1" x14ac:dyDescent="0.15"/>
    <row r="113" s="70" customFormat="1" ht="13.5" customHeight="1" x14ac:dyDescent="0.15"/>
    <row r="114" s="70" customFormat="1" ht="27" customHeight="1" x14ac:dyDescent="0.15"/>
    <row r="115" s="70" customFormat="1" ht="13.5" customHeight="1" x14ac:dyDescent="0.15"/>
    <row r="116" s="70" customFormat="1" ht="27" customHeight="1" x14ac:dyDescent="0.15"/>
    <row r="117" s="70" customFormat="1" ht="13.5" customHeight="1" x14ac:dyDescent="0.15"/>
    <row r="118" s="70" customFormat="1" ht="13.5" customHeight="1" x14ac:dyDescent="0.15"/>
    <row r="119" s="70" customFormat="1" ht="13.5" customHeight="1" x14ac:dyDescent="0.15"/>
    <row r="120" s="70" customFormat="1" ht="13.5" customHeight="1" x14ac:dyDescent="0.15"/>
    <row r="121" s="70" customFormat="1" ht="13.5" customHeight="1" x14ac:dyDescent="0.15"/>
    <row r="122" s="70" customFormat="1" ht="13.5" customHeight="1" x14ac:dyDescent="0.15"/>
    <row r="123" s="70" customFormat="1" ht="13.5" customHeight="1" x14ac:dyDescent="0.15"/>
    <row r="124" s="70" customFormat="1" ht="13.5" customHeight="1" x14ac:dyDescent="0.15"/>
    <row r="125" s="70" customFormat="1" ht="13.5" customHeight="1" x14ac:dyDescent="0.15"/>
    <row r="126" s="70" customFormat="1" ht="27" customHeight="1" x14ac:dyDescent="0.15"/>
    <row r="127" s="70" customFormat="1" ht="27" customHeight="1" x14ac:dyDescent="0.15"/>
    <row r="130" s="70" customFormat="1" x14ac:dyDescent="0.15"/>
    <row r="131" s="70" customFormat="1" x14ac:dyDescent="0.15"/>
    <row r="148" s="70" customFormat="1" ht="40.5" customHeight="1" x14ac:dyDescent="0.15"/>
    <row r="176" s="70" customFormat="1" ht="13.5" customHeight="1" x14ac:dyDescent="0.15"/>
    <row r="191" s="70" customFormat="1" ht="13.5" customHeight="1" x14ac:dyDescent="0.15"/>
    <row r="200" s="70" customFormat="1" ht="40.5" customHeight="1" x14ac:dyDescent="0.15"/>
    <row r="201" s="70" customFormat="1" ht="40.5" customHeight="1" x14ac:dyDescent="0.15"/>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1.04" right="0.28999999999999998" top="0.75" bottom="0.38"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topLeftCell="A4" zoomScale="112" zoomScaleNormal="80" zoomScaleSheetLayoutView="112" workbookViewId="0">
      <selection activeCell="A10" sqref="A10:P12"/>
    </sheetView>
  </sheetViews>
  <sheetFormatPr defaultRowHeight="13.5" x14ac:dyDescent="0.15"/>
  <cols>
    <col min="1" max="16" width="6.875" customWidth="1"/>
    <col min="17" max="21" width="2.875" customWidth="1"/>
  </cols>
  <sheetData>
    <row r="1" spans="1:16" s="12" customFormat="1" ht="15.6" customHeight="1" x14ac:dyDescent="0.15">
      <c r="A1" s="72"/>
      <c r="B1" s="72"/>
      <c r="C1" s="72"/>
      <c r="D1" s="72"/>
      <c r="E1" s="72"/>
      <c r="F1" s="72"/>
      <c r="G1" s="72"/>
      <c r="H1" s="72"/>
      <c r="I1" s="72"/>
      <c r="J1" s="72"/>
      <c r="K1" s="72"/>
      <c r="L1" s="72"/>
      <c r="M1" s="72"/>
      <c r="N1" s="72"/>
      <c r="O1" s="72"/>
      <c r="P1" s="71"/>
    </row>
    <row r="2" spans="1:16" s="72" customFormat="1" ht="18" customHeight="1" x14ac:dyDescent="0.15">
      <c r="A2" s="73" t="s">
        <v>184</v>
      </c>
      <c r="P2" s="71"/>
    </row>
    <row r="3" spans="1:16" s="12" customFormat="1" ht="15" customHeight="1" thickBot="1" x14ac:dyDescent="0.2">
      <c r="A3" s="1376" t="s">
        <v>185</v>
      </c>
      <c r="B3" s="1377"/>
      <c r="C3" s="1378" t="str">
        <f>はじめに!D4</f>
        <v>豊田市</v>
      </c>
      <c r="D3" s="1379"/>
      <c r="E3" s="72" t="s">
        <v>288</v>
      </c>
      <c r="F3" s="72"/>
      <c r="G3" s="72"/>
      <c r="H3" s="72"/>
      <c r="I3" s="72"/>
      <c r="J3" s="72"/>
      <c r="K3" s="72"/>
      <c r="L3" s="72"/>
      <c r="M3" s="72"/>
      <c r="N3" s="72"/>
      <c r="O3" s="72"/>
      <c r="P3" s="71"/>
    </row>
    <row r="4" spans="1:16" s="12" customFormat="1" ht="15.75" customHeight="1" x14ac:dyDescent="0.15">
      <c r="A4" s="1380" t="s">
        <v>186</v>
      </c>
      <c r="B4" s="1374" t="s">
        <v>187</v>
      </c>
      <c r="C4" s="1374" t="s">
        <v>181</v>
      </c>
      <c r="D4" s="1374" t="s">
        <v>182</v>
      </c>
      <c r="E4" s="1374" t="s">
        <v>188</v>
      </c>
      <c r="F4" s="1374" t="s">
        <v>86</v>
      </c>
      <c r="G4" s="1374" t="s">
        <v>189</v>
      </c>
      <c r="H4" s="1374" t="s">
        <v>190</v>
      </c>
      <c r="I4" s="1374" t="s">
        <v>191</v>
      </c>
      <c r="J4" s="1382" t="s">
        <v>1423</v>
      </c>
      <c r="K4" s="1383"/>
      <c r="L4" s="1374" t="s">
        <v>192</v>
      </c>
      <c r="M4" s="1374" t="s">
        <v>193</v>
      </c>
      <c r="N4" s="1374" t="s">
        <v>194</v>
      </c>
      <c r="O4" s="1374" t="s">
        <v>1426</v>
      </c>
      <c r="P4" s="1374" t="s">
        <v>195</v>
      </c>
    </row>
    <row r="5" spans="1:16" s="12" customFormat="1" ht="46.15" customHeight="1" thickBot="1" x14ac:dyDescent="0.2">
      <c r="A5" s="1381"/>
      <c r="B5" s="1375"/>
      <c r="C5" s="1375"/>
      <c r="D5" s="1375"/>
      <c r="E5" s="1375"/>
      <c r="F5" s="1375"/>
      <c r="G5" s="1375"/>
      <c r="H5" s="1375"/>
      <c r="I5" s="1375"/>
      <c r="J5" s="594" t="s">
        <v>1424</v>
      </c>
      <c r="K5" s="594" t="s">
        <v>1425</v>
      </c>
      <c r="L5" s="1375"/>
      <c r="M5" s="1375"/>
      <c r="N5" s="1375"/>
      <c r="O5" s="1375"/>
      <c r="P5" s="1375"/>
    </row>
    <row r="6" spans="1:16" s="12" customFormat="1" ht="72" customHeight="1" thickBot="1" x14ac:dyDescent="0.2">
      <c r="A6" s="576"/>
      <c r="B6" s="577"/>
      <c r="C6" s="577"/>
      <c r="D6" s="577"/>
      <c r="E6" s="577"/>
      <c r="F6" s="577"/>
      <c r="G6" s="577"/>
      <c r="H6" s="577"/>
      <c r="I6" s="577"/>
      <c r="J6" s="577"/>
      <c r="K6" s="577"/>
      <c r="L6" s="577"/>
      <c r="M6" s="577"/>
      <c r="N6" s="577"/>
      <c r="O6" s="577"/>
      <c r="P6" s="577"/>
    </row>
    <row r="7" spans="1:16" s="12" customFormat="1" ht="15.6" customHeight="1" x14ac:dyDescent="0.15">
      <c r="A7" s="67"/>
      <c r="B7" s="67"/>
      <c r="C7" s="67"/>
      <c r="D7" s="67"/>
      <c r="E7" s="67"/>
      <c r="F7" s="67"/>
      <c r="G7" s="67"/>
      <c r="H7" s="67"/>
      <c r="I7" s="67"/>
      <c r="J7" s="67"/>
      <c r="K7" s="67"/>
      <c r="L7" s="67"/>
      <c r="M7" s="67"/>
      <c r="N7" s="67"/>
      <c r="O7" s="67"/>
      <c r="P7" s="74"/>
    </row>
    <row r="8" spans="1:16" s="12" customFormat="1" ht="15.6" customHeight="1" x14ac:dyDescent="0.15">
      <c r="A8" s="67"/>
      <c r="B8" s="67"/>
      <c r="C8" s="67"/>
      <c r="D8" s="67"/>
      <c r="E8" s="67"/>
      <c r="F8" s="67"/>
      <c r="G8" s="67"/>
      <c r="H8" s="67"/>
      <c r="I8" s="67"/>
      <c r="J8" s="67"/>
      <c r="K8" s="67"/>
      <c r="L8" s="67"/>
      <c r="M8" s="67"/>
      <c r="N8" s="67"/>
      <c r="O8" s="67"/>
      <c r="P8" s="74"/>
    </row>
    <row r="9" spans="1:16" s="12" customFormat="1" ht="15.6" customHeight="1" x14ac:dyDescent="0.15">
      <c r="A9" s="67" t="s">
        <v>1374</v>
      </c>
      <c r="B9" s="67"/>
      <c r="C9" s="67"/>
      <c r="D9" s="67"/>
      <c r="E9" s="67"/>
      <c r="F9" s="67"/>
      <c r="G9" s="67"/>
      <c r="H9" s="67"/>
      <c r="I9" s="67"/>
      <c r="J9" s="67"/>
      <c r="K9" s="67"/>
      <c r="L9" s="67"/>
      <c r="M9" s="67"/>
      <c r="N9" s="67"/>
      <c r="O9" s="67"/>
      <c r="P9" s="74"/>
    </row>
    <row r="10" spans="1:16" s="12" customFormat="1" ht="15.6" customHeight="1" x14ac:dyDescent="0.15">
      <c r="A10" s="686" t="s">
        <v>1427</v>
      </c>
      <c r="B10" s="686"/>
      <c r="C10" s="686"/>
      <c r="D10" s="686"/>
      <c r="E10" s="686"/>
      <c r="F10" s="686"/>
      <c r="G10" s="686"/>
      <c r="H10" s="686"/>
      <c r="I10" s="686"/>
      <c r="J10" s="686"/>
      <c r="K10" s="686"/>
      <c r="L10" s="686"/>
      <c r="M10" s="686"/>
      <c r="N10" s="686"/>
      <c r="O10" s="686"/>
      <c r="P10" s="686"/>
    </row>
    <row r="11" spans="1:16" s="12" customFormat="1" ht="15.6" customHeight="1" x14ac:dyDescent="0.15">
      <c r="A11" s="686"/>
      <c r="B11" s="686"/>
      <c r="C11" s="686"/>
      <c r="D11" s="686"/>
      <c r="E11" s="686"/>
      <c r="F11" s="686"/>
      <c r="G11" s="686"/>
      <c r="H11" s="686"/>
      <c r="I11" s="686"/>
      <c r="J11" s="686"/>
      <c r="K11" s="686"/>
      <c r="L11" s="686"/>
      <c r="M11" s="686"/>
      <c r="N11" s="686"/>
      <c r="O11" s="686"/>
      <c r="P11" s="686"/>
    </row>
    <row r="12" spans="1:16" s="12" customFormat="1" ht="45" customHeight="1" x14ac:dyDescent="0.15">
      <c r="A12" s="686"/>
      <c r="B12" s="686"/>
      <c r="C12" s="686"/>
      <c r="D12" s="686"/>
      <c r="E12" s="686"/>
      <c r="F12" s="686"/>
      <c r="G12" s="686"/>
      <c r="H12" s="686"/>
      <c r="I12" s="686"/>
      <c r="J12" s="686"/>
      <c r="K12" s="686"/>
      <c r="L12" s="686"/>
      <c r="M12" s="686"/>
      <c r="N12" s="686"/>
      <c r="O12" s="686"/>
      <c r="P12" s="686"/>
    </row>
    <row r="13" spans="1:16" s="12" customFormat="1" ht="15.6" customHeight="1" x14ac:dyDescent="0.15">
      <c r="A13" s="728" t="s">
        <v>1428</v>
      </c>
      <c r="B13" s="728"/>
      <c r="C13" s="728"/>
      <c r="D13" s="728"/>
      <c r="E13" s="728"/>
      <c r="F13" s="728"/>
      <c r="G13" s="728"/>
      <c r="H13" s="728"/>
      <c r="I13" s="728"/>
      <c r="J13" s="728"/>
      <c r="K13" s="728"/>
      <c r="L13" s="728"/>
      <c r="M13" s="728"/>
      <c r="N13" s="728"/>
      <c r="O13" s="728"/>
      <c r="P13" s="728"/>
    </row>
    <row r="14" spans="1:16" s="12" customFormat="1" ht="15.6" customHeight="1" x14ac:dyDescent="0.15">
      <c r="A14" s="728" t="s">
        <v>1429</v>
      </c>
      <c r="B14" s="728"/>
      <c r="C14" s="728"/>
      <c r="D14" s="728"/>
      <c r="E14" s="728"/>
      <c r="F14" s="728"/>
      <c r="G14" s="728"/>
      <c r="H14" s="728"/>
      <c r="I14" s="728"/>
      <c r="J14" s="728"/>
      <c r="K14" s="728"/>
      <c r="L14" s="728"/>
      <c r="M14" s="728"/>
      <c r="N14" s="728"/>
      <c r="O14" s="728"/>
      <c r="P14" s="728"/>
    </row>
    <row r="15" spans="1:16" s="12" customFormat="1" ht="15.6" customHeight="1" x14ac:dyDescent="0.15">
      <c r="A15" s="728" t="s">
        <v>1430</v>
      </c>
      <c r="B15" s="728"/>
      <c r="C15" s="728"/>
      <c r="D15" s="728"/>
      <c r="E15" s="728"/>
      <c r="F15" s="728"/>
      <c r="G15" s="728"/>
      <c r="H15" s="728"/>
      <c r="I15" s="728"/>
      <c r="J15" s="728"/>
      <c r="K15" s="728"/>
      <c r="L15" s="728"/>
      <c r="M15" s="728"/>
      <c r="N15" s="728"/>
      <c r="O15" s="728"/>
      <c r="P15" s="728"/>
    </row>
    <row r="16" spans="1:16" s="12" customFormat="1" ht="15.6" customHeight="1" x14ac:dyDescent="0.15">
      <c r="A16" s="67"/>
      <c r="B16" s="67"/>
      <c r="C16" s="67"/>
      <c r="D16" s="67"/>
      <c r="E16" s="67"/>
      <c r="F16" s="67"/>
      <c r="G16" s="67"/>
      <c r="H16" s="67"/>
      <c r="I16" s="67"/>
      <c r="J16" s="67"/>
      <c r="K16" s="67"/>
      <c r="L16" s="67"/>
      <c r="M16" s="67"/>
      <c r="N16" s="67"/>
      <c r="O16" s="67"/>
      <c r="P16" s="74"/>
    </row>
    <row r="17" spans="1:19" s="12" customFormat="1" ht="15.6" customHeight="1" x14ac:dyDescent="0.15">
      <c r="A17" s="67"/>
      <c r="B17" s="67"/>
      <c r="C17" s="67"/>
      <c r="D17" s="67"/>
      <c r="E17" s="67"/>
      <c r="F17" s="67"/>
      <c r="G17" s="67"/>
      <c r="H17" s="67"/>
      <c r="I17" s="67"/>
      <c r="J17" s="67"/>
      <c r="K17" s="67"/>
      <c r="L17" s="67"/>
      <c r="M17" s="67"/>
      <c r="N17" s="67"/>
      <c r="O17" s="67"/>
      <c r="P17" s="74"/>
    </row>
    <row r="18" spans="1:19" s="12" customFormat="1" ht="15.6" customHeight="1" x14ac:dyDescent="0.15">
      <c r="A18" s="67" t="s">
        <v>196</v>
      </c>
      <c r="B18" s="67"/>
      <c r="C18" s="67"/>
      <c r="D18" s="67"/>
      <c r="E18" s="67"/>
      <c r="F18" s="67"/>
      <c r="G18" s="67"/>
      <c r="H18" s="67"/>
      <c r="I18" s="67"/>
      <c r="J18" s="67"/>
      <c r="K18" s="67"/>
      <c r="L18" s="67"/>
      <c r="M18" s="67"/>
      <c r="N18" s="67"/>
      <c r="O18" s="67"/>
      <c r="P18" s="74"/>
    </row>
    <row r="19" spans="1:19" s="12" customFormat="1" ht="15.6" customHeight="1" x14ac:dyDescent="0.15">
      <c r="A19" s="686" t="s">
        <v>230</v>
      </c>
      <c r="B19" s="686"/>
      <c r="C19" s="686"/>
      <c r="D19" s="686"/>
      <c r="E19" s="686"/>
      <c r="F19" s="686"/>
      <c r="G19" s="686"/>
      <c r="H19" s="686"/>
      <c r="I19" s="686"/>
      <c r="J19" s="686"/>
      <c r="K19" s="686"/>
      <c r="L19" s="686"/>
      <c r="M19" s="686"/>
      <c r="N19" s="686"/>
      <c r="O19" s="686"/>
      <c r="P19" s="686"/>
    </row>
    <row r="20" spans="1:19" s="12" customFormat="1" ht="15.6" customHeight="1" x14ac:dyDescent="0.15">
      <c r="A20" s="686"/>
      <c r="B20" s="686"/>
      <c r="C20" s="686"/>
      <c r="D20" s="686"/>
      <c r="E20" s="686"/>
      <c r="F20" s="686"/>
      <c r="G20" s="686"/>
      <c r="H20" s="686"/>
      <c r="I20" s="686"/>
      <c r="J20" s="686"/>
      <c r="K20" s="686"/>
      <c r="L20" s="686"/>
      <c r="M20" s="686"/>
      <c r="N20" s="686"/>
      <c r="O20" s="686"/>
      <c r="P20" s="686"/>
    </row>
    <row r="21" spans="1:19" s="12" customFormat="1" ht="15.6" customHeight="1" x14ac:dyDescent="0.15">
      <c r="A21" s="686"/>
      <c r="B21" s="686"/>
      <c r="C21" s="686"/>
      <c r="D21" s="686"/>
      <c r="E21" s="686"/>
      <c r="F21" s="686"/>
      <c r="G21" s="686"/>
      <c r="H21" s="686"/>
      <c r="I21" s="686"/>
      <c r="J21" s="686"/>
      <c r="K21" s="686"/>
      <c r="L21" s="686"/>
      <c r="M21" s="686"/>
      <c r="N21" s="686"/>
      <c r="O21" s="686"/>
      <c r="P21" s="686"/>
    </row>
    <row r="22" spans="1:19" s="12" customFormat="1" ht="15.6" customHeight="1" x14ac:dyDescent="0.15">
      <c r="A22" s="67" t="s">
        <v>197</v>
      </c>
      <c r="B22" s="67"/>
      <c r="C22" s="67"/>
      <c r="D22" s="67"/>
      <c r="E22" s="67"/>
      <c r="F22" s="67"/>
      <c r="G22" s="67"/>
      <c r="H22" s="67"/>
      <c r="I22" s="67"/>
      <c r="J22" s="67"/>
      <c r="K22" s="67"/>
      <c r="L22" s="67"/>
      <c r="M22" s="67"/>
      <c r="N22" s="67"/>
      <c r="O22" s="67"/>
      <c r="P22" s="74"/>
    </row>
    <row r="23" spans="1:19" s="12" customFormat="1" ht="15.6" customHeight="1" x14ac:dyDescent="0.15">
      <c r="A23" s="67" t="s">
        <v>198</v>
      </c>
      <c r="B23" s="67"/>
      <c r="C23" s="67"/>
      <c r="D23" s="67"/>
      <c r="E23" s="67"/>
      <c r="F23" s="67"/>
      <c r="G23" s="67"/>
      <c r="H23" s="67"/>
      <c r="I23" s="67"/>
      <c r="J23" s="67"/>
      <c r="K23" s="67"/>
      <c r="L23" s="67"/>
      <c r="M23" s="67"/>
      <c r="N23" s="67"/>
      <c r="O23" s="67"/>
      <c r="P23" s="74"/>
    </row>
    <row r="24" spans="1:19" s="12" customFormat="1" ht="15.6" customHeight="1" x14ac:dyDescent="0.15">
      <c r="A24" s="67"/>
      <c r="B24" s="67"/>
      <c r="C24" s="67"/>
      <c r="D24" s="67"/>
      <c r="E24" s="67"/>
      <c r="F24" s="67"/>
      <c r="G24" s="67"/>
      <c r="H24" s="67"/>
      <c r="I24" s="67"/>
      <c r="J24" s="67"/>
      <c r="K24" s="67"/>
      <c r="L24" s="67"/>
      <c r="M24" s="67"/>
      <c r="N24" s="67"/>
      <c r="O24" s="67"/>
      <c r="P24" s="74"/>
    </row>
    <row r="25" spans="1:19" s="12" customFormat="1" ht="15.6" customHeight="1" x14ac:dyDescent="0.15">
      <c r="A25" s="67" t="s">
        <v>184</v>
      </c>
      <c r="B25" s="67"/>
      <c r="C25" s="67"/>
      <c r="D25" s="67"/>
      <c r="E25" s="67"/>
      <c r="F25" s="67"/>
      <c r="G25" s="67"/>
      <c r="H25" s="67"/>
      <c r="I25" s="67"/>
      <c r="J25" s="67"/>
      <c r="K25" s="67"/>
      <c r="L25" s="67"/>
      <c r="M25" s="67"/>
      <c r="N25" s="67"/>
      <c r="O25" s="67"/>
      <c r="P25" s="74"/>
    </row>
    <row r="26" spans="1:19" s="12" customFormat="1" ht="15.6" customHeight="1" x14ac:dyDescent="0.15">
      <c r="A26" s="686" t="s">
        <v>1375</v>
      </c>
      <c r="B26" s="916"/>
      <c r="C26" s="916"/>
      <c r="D26" s="916"/>
      <c r="E26" s="916"/>
      <c r="F26" s="916"/>
      <c r="G26" s="916"/>
      <c r="H26" s="916"/>
      <c r="I26" s="916"/>
      <c r="J26" s="916"/>
      <c r="K26" s="916"/>
      <c r="L26" s="916"/>
      <c r="M26" s="916"/>
      <c r="N26" s="916"/>
      <c r="O26" s="916"/>
      <c r="P26" s="916"/>
      <c r="Q26" s="89"/>
      <c r="R26" s="89"/>
      <c r="S26" s="89"/>
    </row>
    <row r="27" spans="1:19" s="12" customFormat="1" ht="15.6" customHeight="1" x14ac:dyDescent="0.15">
      <c r="A27" s="916"/>
      <c r="B27" s="916"/>
      <c r="C27" s="916"/>
      <c r="D27" s="916"/>
      <c r="E27" s="916"/>
      <c r="F27" s="916"/>
      <c r="G27" s="916"/>
      <c r="H27" s="916"/>
      <c r="I27" s="916"/>
      <c r="J27" s="916"/>
      <c r="K27" s="916"/>
      <c r="L27" s="916"/>
      <c r="M27" s="916"/>
      <c r="N27" s="916"/>
      <c r="O27" s="916"/>
      <c r="P27" s="916"/>
      <c r="Q27" s="89"/>
      <c r="R27" s="89"/>
      <c r="S27" s="89"/>
    </row>
    <row r="28" spans="1:19" s="12" customFormat="1" ht="15.6" customHeight="1" x14ac:dyDescent="0.15">
      <c r="A28" s="728" t="s">
        <v>1376</v>
      </c>
      <c r="B28" s="728"/>
      <c r="C28" s="728"/>
      <c r="D28" s="728"/>
      <c r="E28" s="728"/>
      <c r="F28" s="728"/>
      <c r="G28" s="728"/>
      <c r="H28" s="728"/>
      <c r="I28" s="728"/>
      <c r="J28" s="728"/>
      <c r="K28" s="728"/>
      <c r="L28" s="728"/>
      <c r="M28" s="728"/>
      <c r="N28" s="728"/>
      <c r="O28" s="728"/>
      <c r="P28" s="728"/>
    </row>
    <row r="29" spans="1:19" s="12" customFormat="1" ht="15.6" customHeight="1" x14ac:dyDescent="0.15">
      <c r="A29" s="686" t="s">
        <v>1377</v>
      </c>
      <c r="B29" s="686"/>
      <c r="C29" s="686"/>
      <c r="D29" s="686"/>
      <c r="E29" s="686"/>
      <c r="F29" s="686"/>
      <c r="G29" s="686"/>
      <c r="H29" s="686"/>
      <c r="I29" s="686"/>
      <c r="J29" s="686"/>
      <c r="K29" s="686"/>
      <c r="L29" s="686"/>
      <c r="M29" s="686"/>
      <c r="N29" s="686"/>
      <c r="O29" s="686"/>
      <c r="P29" s="686"/>
    </row>
    <row r="30" spans="1:19" s="12" customFormat="1" ht="15.6" customHeight="1" x14ac:dyDescent="0.15">
      <c r="A30" s="686"/>
      <c r="B30" s="686"/>
      <c r="C30" s="686"/>
      <c r="D30" s="686"/>
      <c r="E30" s="686"/>
      <c r="F30" s="686"/>
      <c r="G30" s="686"/>
      <c r="H30" s="686"/>
      <c r="I30" s="686"/>
      <c r="J30" s="686"/>
      <c r="K30" s="686"/>
      <c r="L30" s="686"/>
      <c r="M30" s="686"/>
      <c r="N30" s="686"/>
      <c r="O30" s="686"/>
      <c r="P30" s="686"/>
    </row>
    <row r="31" spans="1:19" s="12" customFormat="1" ht="15.6" customHeight="1" x14ac:dyDescent="0.15">
      <c r="A31" s="67"/>
      <c r="B31" s="67"/>
      <c r="C31" s="67"/>
      <c r="D31" s="67"/>
      <c r="E31" s="67"/>
      <c r="F31" s="67"/>
      <c r="G31" s="67"/>
      <c r="H31" s="67"/>
      <c r="I31" s="67"/>
      <c r="J31" s="67"/>
      <c r="K31" s="67"/>
      <c r="L31" s="67"/>
      <c r="M31" s="67"/>
      <c r="N31" s="67"/>
      <c r="O31" s="67"/>
      <c r="P31" s="74"/>
    </row>
    <row r="32" spans="1:19" s="12" customFormat="1" ht="15.6" customHeight="1" x14ac:dyDescent="0.15">
      <c r="A32" s="67"/>
      <c r="B32" s="67"/>
      <c r="C32" s="67"/>
      <c r="D32" s="67"/>
      <c r="F32" s="67"/>
      <c r="G32" s="67"/>
      <c r="H32" s="67"/>
      <c r="I32" s="67"/>
      <c r="J32" s="67"/>
      <c r="K32" s="67"/>
      <c r="L32" s="67"/>
      <c r="M32" s="67"/>
      <c r="N32" s="67"/>
      <c r="O32" s="67"/>
      <c r="P32" s="74"/>
    </row>
    <row r="33" spans="1:16" s="12" customFormat="1" ht="36" customHeight="1" x14ac:dyDescent="0.15"/>
    <row r="34" spans="1:16" s="12" customFormat="1" ht="18" customHeight="1" x14ac:dyDescent="0.15">
      <c r="A34"/>
      <c r="B34"/>
      <c r="C34"/>
      <c r="D34"/>
      <c r="E34"/>
      <c r="F34"/>
      <c r="G34"/>
      <c r="H34"/>
      <c r="I34"/>
      <c r="J34"/>
      <c r="K34"/>
      <c r="L34"/>
      <c r="M34"/>
      <c r="N34"/>
      <c r="O34"/>
      <c r="P34"/>
    </row>
    <row r="35" spans="1:16" s="12" customFormat="1" ht="18" customHeight="1" x14ac:dyDescent="0.15">
      <c r="A35"/>
      <c r="B35"/>
      <c r="C35"/>
      <c r="D35"/>
      <c r="E35"/>
      <c r="F35"/>
      <c r="G35"/>
      <c r="H35"/>
      <c r="I35"/>
      <c r="J35"/>
      <c r="K35"/>
      <c r="L35"/>
      <c r="M35"/>
      <c r="N35"/>
      <c r="O35"/>
      <c r="P35"/>
    </row>
    <row r="36" spans="1:16" s="12" customFormat="1" ht="18" customHeight="1" x14ac:dyDescent="0.15">
      <c r="A36"/>
      <c r="B36"/>
      <c r="C36"/>
      <c r="D36"/>
      <c r="E36"/>
      <c r="F36"/>
      <c r="G36"/>
      <c r="H36"/>
      <c r="I36"/>
      <c r="J36"/>
      <c r="K36"/>
      <c r="L36"/>
      <c r="M36"/>
      <c r="N36"/>
      <c r="O36"/>
      <c r="P36"/>
    </row>
    <row r="37" spans="1:16" s="12" customFormat="1" ht="18" customHeight="1" x14ac:dyDescent="0.15">
      <c r="A37"/>
      <c r="B37"/>
      <c r="C37"/>
      <c r="D37"/>
      <c r="E37"/>
      <c r="F37"/>
      <c r="G37"/>
      <c r="H37"/>
      <c r="I37"/>
      <c r="J37"/>
      <c r="K37"/>
      <c r="L37"/>
      <c r="M37"/>
      <c r="N37"/>
      <c r="O37"/>
      <c r="P37"/>
    </row>
    <row r="38" spans="1:16" s="12" customFormat="1" ht="18" customHeight="1" x14ac:dyDescent="0.15">
      <c r="A38"/>
      <c r="B38"/>
      <c r="C38"/>
      <c r="D38"/>
      <c r="E38"/>
      <c r="F38"/>
      <c r="G38"/>
      <c r="H38"/>
      <c r="I38"/>
      <c r="J38"/>
      <c r="K38"/>
      <c r="L38"/>
      <c r="M38"/>
      <c r="N38"/>
      <c r="O38"/>
      <c r="P38"/>
    </row>
    <row r="39" spans="1:16" s="12" customFormat="1" ht="18" customHeight="1" x14ac:dyDescent="0.15">
      <c r="A39"/>
      <c r="B39"/>
      <c r="C39"/>
      <c r="D39"/>
      <c r="E39"/>
      <c r="F39"/>
      <c r="G39"/>
      <c r="H39"/>
      <c r="I39"/>
      <c r="J39"/>
      <c r="K39"/>
      <c r="L39"/>
      <c r="M39"/>
      <c r="N39"/>
      <c r="O39"/>
      <c r="P39"/>
    </row>
    <row r="40" spans="1:16" s="12" customFormat="1" ht="18" customHeight="1" x14ac:dyDescent="0.15">
      <c r="A40"/>
      <c r="B40"/>
      <c r="C40"/>
      <c r="D40"/>
      <c r="E40"/>
      <c r="F40"/>
      <c r="G40"/>
      <c r="H40"/>
      <c r="I40"/>
      <c r="J40"/>
      <c r="K40"/>
      <c r="L40"/>
      <c r="M40"/>
      <c r="N40"/>
      <c r="O40"/>
      <c r="P40"/>
    </row>
    <row r="41" spans="1:16" s="12" customFormat="1" ht="18" customHeight="1" x14ac:dyDescent="0.15">
      <c r="A41"/>
      <c r="B41"/>
      <c r="C41"/>
      <c r="D41"/>
      <c r="E41"/>
      <c r="F41"/>
      <c r="G41"/>
      <c r="H41"/>
      <c r="I41"/>
      <c r="J41"/>
      <c r="K41"/>
      <c r="L41"/>
      <c r="M41"/>
      <c r="N41"/>
      <c r="O41"/>
      <c r="P41"/>
    </row>
    <row r="42" spans="1:16" s="12" customFormat="1" ht="18" customHeight="1" x14ac:dyDescent="0.15">
      <c r="A42"/>
      <c r="B42"/>
      <c r="C42"/>
      <c r="D42"/>
      <c r="E42"/>
      <c r="F42"/>
      <c r="G42"/>
      <c r="H42"/>
      <c r="I42"/>
      <c r="J42"/>
      <c r="K42"/>
      <c r="L42"/>
      <c r="M42"/>
      <c r="N42"/>
      <c r="O42"/>
      <c r="P42"/>
    </row>
    <row r="43" spans="1:16" s="12" customFormat="1" ht="18" customHeight="1" x14ac:dyDescent="0.15">
      <c r="A43"/>
      <c r="B43"/>
      <c r="C43"/>
      <c r="D43"/>
      <c r="E43"/>
      <c r="F43"/>
      <c r="G43"/>
      <c r="H43"/>
      <c r="I43"/>
      <c r="J43"/>
      <c r="K43"/>
      <c r="L43"/>
      <c r="M43"/>
      <c r="N43"/>
      <c r="O43"/>
      <c r="P43"/>
    </row>
    <row r="44" spans="1:16" s="12" customFormat="1" ht="18" customHeight="1" x14ac:dyDescent="0.15">
      <c r="A44"/>
      <c r="B44"/>
      <c r="C44"/>
      <c r="D44"/>
      <c r="E44"/>
      <c r="F44"/>
      <c r="G44"/>
      <c r="H44"/>
      <c r="I44"/>
      <c r="J44"/>
      <c r="K44"/>
      <c r="L44"/>
      <c r="M44"/>
      <c r="N44"/>
      <c r="O44"/>
      <c r="P44"/>
    </row>
    <row r="45" spans="1:16" s="12" customFormat="1" ht="18" customHeight="1" x14ac:dyDescent="0.15">
      <c r="A45"/>
      <c r="B45"/>
      <c r="C45"/>
      <c r="D45"/>
      <c r="E45"/>
      <c r="F45"/>
      <c r="G45"/>
      <c r="H45"/>
      <c r="I45"/>
      <c r="J45"/>
      <c r="K45"/>
      <c r="L45"/>
      <c r="M45"/>
      <c r="N45"/>
      <c r="O45"/>
      <c r="P45"/>
    </row>
    <row r="46" spans="1:16" s="12" customFormat="1" ht="18" customHeight="1" x14ac:dyDescent="0.15">
      <c r="A46"/>
      <c r="B46"/>
      <c r="C46"/>
      <c r="D46"/>
      <c r="E46"/>
      <c r="F46"/>
      <c r="G46"/>
      <c r="H46"/>
      <c r="I46"/>
      <c r="J46"/>
      <c r="K46"/>
      <c r="L46"/>
      <c r="M46"/>
      <c r="N46"/>
      <c r="O46"/>
      <c r="P46"/>
    </row>
    <row r="47" spans="1:16" s="12" customFormat="1" ht="18" customHeight="1" x14ac:dyDescent="0.15">
      <c r="A47"/>
      <c r="B47"/>
      <c r="C47"/>
      <c r="D47"/>
      <c r="E47"/>
      <c r="F47"/>
      <c r="G47"/>
      <c r="H47"/>
      <c r="I47"/>
      <c r="J47"/>
      <c r="K47"/>
      <c r="L47"/>
      <c r="M47"/>
      <c r="N47"/>
      <c r="O47"/>
      <c r="P47"/>
    </row>
    <row r="48" spans="1:16" s="12" customFormat="1" ht="18" customHeight="1" x14ac:dyDescent="0.15">
      <c r="A48"/>
      <c r="B48"/>
      <c r="C48"/>
      <c r="D48"/>
      <c r="E48"/>
      <c r="F48"/>
      <c r="G48"/>
      <c r="H48"/>
      <c r="I48"/>
      <c r="J48"/>
      <c r="K48"/>
      <c r="L48"/>
      <c r="M48"/>
      <c r="N48"/>
      <c r="O48"/>
      <c r="P48"/>
    </row>
    <row r="49" spans="1:19" s="12" customFormat="1" ht="18" customHeight="1" x14ac:dyDescent="0.15">
      <c r="A49"/>
      <c r="B49"/>
      <c r="C49"/>
      <c r="D49"/>
      <c r="E49"/>
      <c r="F49"/>
      <c r="G49"/>
      <c r="H49"/>
      <c r="I49"/>
      <c r="J49"/>
      <c r="K49"/>
      <c r="L49"/>
      <c r="M49"/>
      <c r="N49"/>
      <c r="O49"/>
      <c r="P49"/>
    </row>
    <row r="50" spans="1:19" s="12" customFormat="1" ht="18" customHeight="1" x14ac:dyDescent="0.15">
      <c r="A50"/>
      <c r="B50"/>
      <c r="C50"/>
      <c r="D50"/>
      <c r="E50"/>
      <c r="F50"/>
      <c r="G50"/>
      <c r="H50"/>
      <c r="I50"/>
      <c r="J50"/>
      <c r="K50"/>
      <c r="L50"/>
      <c r="M50"/>
      <c r="N50"/>
      <c r="O50"/>
      <c r="P50"/>
    </row>
    <row r="51" spans="1:19" s="12" customFormat="1" ht="18" customHeight="1" x14ac:dyDescent="0.15">
      <c r="A51"/>
      <c r="B51"/>
      <c r="C51"/>
      <c r="D51"/>
      <c r="E51"/>
      <c r="F51"/>
      <c r="G51"/>
      <c r="H51"/>
      <c r="I51"/>
      <c r="J51"/>
      <c r="K51"/>
      <c r="L51"/>
      <c r="M51"/>
      <c r="N51"/>
      <c r="O51"/>
      <c r="P51"/>
    </row>
    <row r="52" spans="1:19" s="12" customFormat="1" ht="36" customHeight="1" x14ac:dyDescent="0.15">
      <c r="A52"/>
      <c r="B52"/>
      <c r="C52"/>
      <c r="D52"/>
      <c r="E52"/>
      <c r="F52"/>
      <c r="G52"/>
      <c r="H52"/>
      <c r="I52"/>
      <c r="J52"/>
      <c r="K52"/>
      <c r="L52"/>
      <c r="M52"/>
      <c r="N52"/>
      <c r="O52"/>
      <c r="P52"/>
    </row>
    <row r="53" spans="1:19" s="12" customFormat="1" ht="18" customHeight="1" x14ac:dyDescent="0.15">
      <c r="A53"/>
      <c r="B53"/>
      <c r="C53"/>
      <c r="D53"/>
      <c r="E53"/>
      <c r="F53"/>
      <c r="G53"/>
      <c r="H53"/>
      <c r="I53"/>
      <c r="J53"/>
      <c r="K53"/>
      <c r="L53"/>
      <c r="M53"/>
      <c r="N53"/>
      <c r="O53"/>
      <c r="P53"/>
    </row>
    <row r="54" spans="1:19" s="12" customFormat="1" ht="18" customHeight="1" x14ac:dyDescent="0.15">
      <c r="A54"/>
      <c r="B54"/>
      <c r="C54"/>
      <c r="D54"/>
      <c r="E54"/>
      <c r="F54"/>
      <c r="G54"/>
      <c r="H54"/>
      <c r="I54"/>
      <c r="J54"/>
      <c r="K54"/>
      <c r="L54"/>
      <c r="M54"/>
      <c r="N54"/>
      <c r="O54"/>
      <c r="P54"/>
    </row>
    <row r="55" spans="1:19" s="12" customFormat="1" ht="18" customHeight="1" x14ac:dyDescent="0.15">
      <c r="A55"/>
      <c r="B55"/>
      <c r="C55"/>
      <c r="D55"/>
      <c r="E55"/>
      <c r="F55"/>
      <c r="G55"/>
      <c r="H55"/>
      <c r="I55"/>
      <c r="J55"/>
      <c r="K55"/>
      <c r="L55"/>
      <c r="M55"/>
      <c r="N55"/>
      <c r="O55"/>
      <c r="P55"/>
    </row>
    <row r="56" spans="1:19" s="12" customFormat="1" ht="18" customHeight="1" x14ac:dyDescent="0.15">
      <c r="A56"/>
      <c r="B56"/>
      <c r="C56"/>
      <c r="D56"/>
      <c r="E56"/>
      <c r="F56"/>
      <c r="G56"/>
      <c r="H56"/>
      <c r="I56"/>
      <c r="J56"/>
      <c r="K56"/>
      <c r="L56"/>
      <c r="M56"/>
      <c r="N56"/>
      <c r="O56"/>
      <c r="P56"/>
    </row>
    <row r="57" spans="1:19" s="12" customFormat="1" ht="18" customHeight="1" x14ac:dyDescent="0.15">
      <c r="A57"/>
      <c r="B57"/>
      <c r="C57"/>
      <c r="D57"/>
      <c r="E57"/>
      <c r="F57"/>
      <c r="G57"/>
      <c r="H57"/>
      <c r="I57"/>
      <c r="J57"/>
      <c r="K57"/>
      <c r="L57"/>
      <c r="M57"/>
      <c r="N57"/>
      <c r="O57"/>
      <c r="P57"/>
    </row>
    <row r="58" spans="1:19" s="12" customFormat="1" ht="18" customHeight="1" x14ac:dyDescent="0.15">
      <c r="A58"/>
      <c r="B58"/>
      <c r="C58"/>
      <c r="D58"/>
      <c r="E58"/>
      <c r="F58"/>
      <c r="G58"/>
      <c r="H58"/>
      <c r="I58"/>
      <c r="J58"/>
      <c r="K58"/>
      <c r="L58"/>
      <c r="M58"/>
      <c r="N58"/>
      <c r="O58"/>
      <c r="P58"/>
    </row>
    <row r="59" spans="1:19" s="12" customFormat="1" ht="18" customHeight="1" x14ac:dyDescent="0.15">
      <c r="A59"/>
      <c r="B59"/>
      <c r="C59"/>
      <c r="D59"/>
      <c r="E59"/>
      <c r="F59"/>
      <c r="G59"/>
      <c r="H59"/>
      <c r="I59"/>
      <c r="J59"/>
      <c r="K59"/>
      <c r="L59"/>
      <c r="M59"/>
      <c r="N59"/>
      <c r="O59"/>
      <c r="P59"/>
    </row>
    <row r="60" spans="1:19" s="69" customFormat="1" ht="30.6" customHeight="1" x14ac:dyDescent="0.15">
      <c r="A60"/>
      <c r="B60"/>
      <c r="C60"/>
      <c r="D60"/>
      <c r="E60"/>
      <c r="F60"/>
      <c r="G60"/>
      <c r="H60"/>
      <c r="I60"/>
      <c r="J60"/>
      <c r="K60"/>
      <c r="L60"/>
      <c r="M60"/>
      <c r="N60"/>
      <c r="O60"/>
      <c r="P60"/>
      <c r="Q60" s="68"/>
      <c r="R60" s="68"/>
      <c r="S60" s="68"/>
    </row>
    <row r="61" spans="1:19" s="69" customFormat="1" ht="30.6" customHeight="1" x14ac:dyDescent="0.15">
      <c r="A61"/>
      <c r="B61"/>
      <c r="C61"/>
      <c r="D61"/>
      <c r="E61"/>
      <c r="F61"/>
      <c r="G61"/>
      <c r="H61"/>
      <c r="I61"/>
      <c r="J61"/>
      <c r="K61"/>
      <c r="L61"/>
      <c r="M61"/>
      <c r="N61"/>
      <c r="O61"/>
      <c r="P61"/>
      <c r="Q61" s="68"/>
      <c r="R61" s="68"/>
      <c r="S61" s="68"/>
    </row>
    <row r="62" spans="1:19" s="69" customFormat="1" ht="18" customHeight="1" x14ac:dyDescent="0.15">
      <c r="A62"/>
      <c r="B62"/>
      <c r="C62"/>
      <c r="D62"/>
      <c r="E62"/>
      <c r="F62"/>
      <c r="G62"/>
      <c r="H62"/>
      <c r="I62"/>
      <c r="J62"/>
      <c r="K62"/>
      <c r="L62"/>
      <c r="M62"/>
      <c r="N62"/>
      <c r="O62"/>
      <c r="P62"/>
    </row>
    <row r="63" spans="1:19" s="69" customFormat="1" ht="30.6" customHeight="1" x14ac:dyDescent="0.15">
      <c r="A63"/>
      <c r="B63"/>
      <c r="C63"/>
      <c r="D63"/>
      <c r="E63"/>
      <c r="F63"/>
      <c r="G63"/>
      <c r="H63"/>
      <c r="I63"/>
      <c r="J63"/>
      <c r="K63"/>
      <c r="L63"/>
      <c r="M63"/>
      <c r="N63"/>
      <c r="O63"/>
      <c r="P63"/>
      <c r="Q63" s="68"/>
      <c r="R63" s="68"/>
      <c r="S63" s="68"/>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36" customHeight="1" x14ac:dyDescent="0.15"/>
    <row r="72" ht="120" customHeight="1" x14ac:dyDescent="0.15"/>
    <row r="73" ht="18" customHeight="1" x14ac:dyDescent="0.15"/>
    <row r="74" ht="18" customHeight="1" x14ac:dyDescent="0.15"/>
    <row r="75" ht="18" customHeight="1" x14ac:dyDescent="0.15"/>
    <row r="76" ht="18" customHeight="1" x14ac:dyDescent="0.15"/>
    <row r="77" ht="24" customHeight="1" x14ac:dyDescent="0.15"/>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91" right="0.26"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zoomScale="90" zoomScaleNormal="100" zoomScaleSheetLayoutView="90" workbookViewId="0">
      <selection activeCell="AJ31" sqref="AJ31"/>
    </sheetView>
  </sheetViews>
  <sheetFormatPr defaultRowHeight="13.5" x14ac:dyDescent="0.15"/>
  <cols>
    <col min="1" max="52" width="2.625" style="70" customWidth="1"/>
  </cols>
  <sheetData>
    <row r="1" spans="1:33" s="70" customFormat="1" ht="18" customHeight="1" x14ac:dyDescent="0.1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71"/>
    </row>
    <row r="2" spans="1:33" s="70" customFormat="1" ht="18" customHeight="1" x14ac:dyDescent="0.15">
      <c r="A2" s="1337" t="s">
        <v>199</v>
      </c>
      <c r="B2" s="1337"/>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c r="AA2" s="1337"/>
      <c r="AB2" s="1337"/>
      <c r="AC2" s="1337"/>
      <c r="AD2" s="1337"/>
      <c r="AE2" s="1337"/>
      <c r="AF2" s="1337"/>
      <c r="AG2" s="1337"/>
    </row>
    <row r="3" spans="1:33" s="70" customFormat="1" ht="18"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33" s="70" customFormat="1" ht="18" customHeight="1" x14ac:dyDescent="0.15">
      <c r="A4" s="686" t="s">
        <v>200</v>
      </c>
      <c r="B4" s="686"/>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row>
    <row r="5" spans="1:33" s="70" customFormat="1" ht="18" customHeight="1" x14ac:dyDescent="0.15">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row>
    <row r="6" spans="1:33" s="70" customFormat="1" ht="18" customHeight="1" x14ac:dyDescent="0.15">
      <c r="A6" s="67"/>
      <c r="B6" s="67"/>
      <c r="C6" s="67"/>
      <c r="D6" s="67"/>
      <c r="E6" s="67"/>
      <c r="F6" s="67"/>
      <c r="G6" s="67"/>
      <c r="H6" s="67"/>
      <c r="I6" s="67"/>
      <c r="J6" s="67"/>
      <c r="K6" s="67"/>
      <c r="L6" s="67"/>
      <c r="M6" s="67"/>
      <c r="N6" s="67"/>
      <c r="O6" s="67"/>
      <c r="P6" s="75"/>
      <c r="Q6" s="67"/>
      <c r="R6" s="67"/>
      <c r="S6" s="67"/>
      <c r="T6" s="67"/>
      <c r="U6" s="67"/>
      <c r="V6" s="67"/>
      <c r="W6" s="67"/>
      <c r="X6" s="67"/>
      <c r="Y6" s="67"/>
      <c r="Z6" s="67"/>
      <c r="AA6" s="67"/>
      <c r="AB6" s="67"/>
      <c r="AC6" s="67"/>
      <c r="AD6" s="67"/>
      <c r="AE6" s="67"/>
      <c r="AF6" s="67"/>
      <c r="AG6" s="67"/>
    </row>
    <row r="7" spans="1:33" s="70" customFormat="1" ht="18" customHeight="1" x14ac:dyDescent="0.15">
      <c r="A7" s="1287" t="s">
        <v>201</v>
      </c>
      <c r="B7" s="1287"/>
      <c r="C7" s="1287"/>
      <c r="D7" s="1287"/>
      <c r="E7" s="1287"/>
      <c r="F7" s="1287"/>
      <c r="G7" s="1287"/>
      <c r="H7" s="67"/>
      <c r="I7" s="67"/>
      <c r="J7" s="67"/>
      <c r="K7" s="67"/>
      <c r="L7" s="67"/>
      <c r="M7" s="67"/>
      <c r="N7" s="67"/>
      <c r="O7" s="67"/>
      <c r="P7" s="75"/>
      <c r="Q7" s="67"/>
      <c r="R7" s="67"/>
      <c r="S7" s="67"/>
      <c r="T7" s="67"/>
      <c r="U7" s="67"/>
      <c r="V7" s="67"/>
      <c r="W7" s="67"/>
      <c r="X7" s="67"/>
      <c r="Y7" s="67"/>
      <c r="Z7" s="67"/>
      <c r="AA7" s="67"/>
      <c r="AB7" s="67"/>
      <c r="AC7" s="67"/>
      <c r="AD7" s="67"/>
      <c r="AE7" s="67"/>
      <c r="AF7" s="67"/>
      <c r="AG7" s="67"/>
    </row>
    <row r="8" spans="1:33" s="70" customFormat="1" ht="18"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row>
    <row r="9" spans="1:33" s="70" customFormat="1" ht="18" customHeight="1" x14ac:dyDescent="0.15">
      <c r="A9" s="67"/>
      <c r="B9" s="67"/>
      <c r="C9" s="67"/>
      <c r="D9" s="67"/>
      <c r="E9" s="67"/>
      <c r="F9" s="67"/>
      <c r="G9" s="67"/>
      <c r="H9" s="67"/>
      <c r="I9" s="67"/>
      <c r="J9" s="67"/>
      <c r="K9" s="67"/>
      <c r="L9" s="67"/>
      <c r="M9" s="67"/>
      <c r="N9" s="67"/>
      <c r="O9" s="67"/>
      <c r="P9" s="67"/>
      <c r="Q9" s="67"/>
      <c r="R9" s="67"/>
      <c r="S9" s="67"/>
      <c r="T9" s="67"/>
      <c r="U9" s="67"/>
      <c r="V9" s="728" t="s">
        <v>202</v>
      </c>
      <c r="W9" s="728"/>
      <c r="X9" s="728"/>
      <c r="Y9" s="728"/>
      <c r="Z9" s="728"/>
      <c r="AA9" s="728"/>
      <c r="AB9" s="728"/>
      <c r="AC9" s="728"/>
      <c r="AD9" s="728"/>
      <c r="AE9" s="728"/>
      <c r="AF9" s="728"/>
      <c r="AG9" s="728"/>
    </row>
    <row r="10" spans="1:33" s="70" customFormat="1" ht="18" customHeight="1" x14ac:dyDescent="0.15">
      <c r="A10" s="67"/>
      <c r="B10" s="67"/>
      <c r="C10" s="67"/>
      <c r="D10" s="67"/>
      <c r="E10" s="67"/>
      <c r="F10" s="67"/>
      <c r="G10" s="67"/>
      <c r="H10" s="67"/>
      <c r="I10" s="67"/>
      <c r="J10" s="67"/>
      <c r="K10" s="67"/>
      <c r="L10" s="67"/>
      <c r="M10" s="67"/>
      <c r="N10" s="67"/>
      <c r="O10" s="67"/>
      <c r="P10" s="75"/>
      <c r="Q10" s="67" t="s">
        <v>203</v>
      </c>
      <c r="R10" s="67"/>
      <c r="S10" s="67"/>
      <c r="T10" s="67"/>
      <c r="U10" s="1287"/>
      <c r="V10" s="1287"/>
      <c r="W10" s="1287"/>
      <c r="X10" s="1287"/>
      <c r="Y10" s="1287"/>
      <c r="Z10" s="1287"/>
      <c r="AA10" s="1287"/>
      <c r="AB10" s="1287"/>
      <c r="AC10" s="1287"/>
      <c r="AD10" s="1287"/>
      <c r="AE10" s="1287"/>
      <c r="AF10" s="1287"/>
      <c r="AG10" s="67"/>
    </row>
    <row r="11" spans="1:33" s="70" customFormat="1" ht="18" customHeight="1" x14ac:dyDescent="0.15">
      <c r="A11" s="67"/>
      <c r="B11" s="67"/>
      <c r="C11" s="67"/>
      <c r="D11" s="67"/>
      <c r="E11" s="67"/>
      <c r="F11" s="67"/>
      <c r="G11" s="67"/>
      <c r="H11" s="67"/>
      <c r="I11" s="67"/>
      <c r="J11" s="67"/>
      <c r="K11" s="67"/>
      <c r="L11" s="67"/>
      <c r="M11" s="67"/>
      <c r="N11" s="67"/>
      <c r="O11" s="67"/>
      <c r="P11" s="75"/>
      <c r="Q11" s="67" t="s">
        <v>204</v>
      </c>
      <c r="R11" s="67"/>
      <c r="S11" s="67"/>
      <c r="T11" s="67"/>
      <c r="U11" s="1287"/>
      <c r="V11" s="1287"/>
      <c r="W11" s="1287"/>
      <c r="X11" s="1287"/>
      <c r="Y11" s="1287"/>
      <c r="Z11" s="1287"/>
      <c r="AA11" s="1287"/>
      <c r="AB11" s="1287"/>
      <c r="AC11" s="1287"/>
      <c r="AD11" s="1287"/>
      <c r="AE11" s="1287"/>
      <c r="AF11" s="1287"/>
      <c r="AG11" s="67"/>
    </row>
    <row r="12" spans="1:33" s="70" customFormat="1" ht="18" customHeight="1" x14ac:dyDescent="0.15">
      <c r="A12" s="67"/>
      <c r="B12" s="67"/>
      <c r="C12" s="67"/>
      <c r="D12" s="67"/>
      <c r="E12" s="67"/>
      <c r="F12" s="67"/>
      <c r="G12" s="67"/>
      <c r="H12" s="67"/>
      <c r="I12" s="67"/>
      <c r="J12" s="67"/>
      <c r="K12" s="67"/>
      <c r="L12" s="67"/>
      <c r="M12" s="67"/>
      <c r="N12" s="67"/>
      <c r="O12" s="67"/>
      <c r="P12" s="67"/>
      <c r="Q12" s="67"/>
      <c r="R12" s="67"/>
      <c r="S12" s="67"/>
      <c r="T12" s="67"/>
      <c r="U12" s="67"/>
      <c r="V12" s="728" t="s">
        <v>205</v>
      </c>
      <c r="W12" s="728"/>
      <c r="X12" s="728"/>
      <c r="Y12" s="728"/>
      <c r="Z12" s="728"/>
      <c r="AA12" s="728"/>
      <c r="AB12" s="728"/>
      <c r="AC12" s="728"/>
      <c r="AD12" s="728"/>
      <c r="AE12" s="728"/>
      <c r="AF12" s="728"/>
      <c r="AG12" s="728"/>
    </row>
    <row r="13" spans="1:33" s="70" customFormat="1" ht="18" customHeight="1" x14ac:dyDescent="0.15">
      <c r="A13" s="67"/>
      <c r="B13" s="67"/>
      <c r="C13" s="67"/>
      <c r="D13" s="67"/>
      <c r="E13" s="67"/>
      <c r="F13" s="67"/>
      <c r="G13" s="67"/>
      <c r="H13" s="67"/>
      <c r="I13" s="67"/>
      <c r="J13" s="67"/>
      <c r="K13" s="67"/>
      <c r="L13" s="67"/>
      <c r="M13" s="67"/>
      <c r="N13" s="67"/>
      <c r="O13" s="67"/>
      <c r="P13" s="75"/>
      <c r="Q13" s="67" t="s">
        <v>203</v>
      </c>
      <c r="R13" s="67"/>
      <c r="S13" s="67"/>
      <c r="T13" s="67"/>
      <c r="U13" s="1287"/>
      <c r="V13" s="1287"/>
      <c r="W13" s="1287"/>
      <c r="X13" s="1287"/>
      <c r="Y13" s="1287"/>
      <c r="Z13" s="1287"/>
      <c r="AA13" s="1287"/>
      <c r="AB13" s="1287"/>
      <c r="AC13" s="1287"/>
      <c r="AD13" s="1287"/>
      <c r="AE13" s="1287"/>
      <c r="AF13" s="1287"/>
      <c r="AG13" s="67"/>
    </row>
    <row r="14" spans="1:33" s="70" customFormat="1" ht="18" customHeight="1" x14ac:dyDescent="0.15">
      <c r="A14" s="67"/>
      <c r="B14" s="67"/>
      <c r="C14" s="67"/>
      <c r="D14" s="67"/>
      <c r="E14" s="67"/>
      <c r="F14" s="67"/>
      <c r="G14" s="67"/>
      <c r="H14" s="67"/>
      <c r="I14" s="67"/>
      <c r="J14" s="67"/>
      <c r="K14" s="67"/>
      <c r="L14" s="67"/>
      <c r="M14" s="67"/>
      <c r="N14" s="67"/>
      <c r="O14" s="67"/>
      <c r="P14" s="67"/>
      <c r="Q14" s="67" t="s">
        <v>206</v>
      </c>
      <c r="R14" s="67"/>
      <c r="S14" s="67"/>
      <c r="T14" s="67"/>
      <c r="U14" s="1287"/>
      <c r="V14" s="1287"/>
      <c r="W14" s="1287"/>
      <c r="X14" s="1287"/>
      <c r="Y14" s="1287"/>
      <c r="Z14" s="1287"/>
      <c r="AA14" s="1287"/>
      <c r="AB14" s="1287"/>
      <c r="AC14" s="1287"/>
      <c r="AD14" s="1287"/>
      <c r="AE14" s="1287"/>
      <c r="AF14" s="1287"/>
      <c r="AG14" s="67"/>
    </row>
    <row r="15" spans="1:33" s="70" customFormat="1" ht="18" customHeight="1" x14ac:dyDescent="0.15">
      <c r="A15" s="67"/>
      <c r="B15" s="67"/>
      <c r="C15" s="67"/>
      <c r="D15" s="67"/>
      <c r="E15" s="67"/>
      <c r="F15" s="67"/>
      <c r="G15" s="67"/>
      <c r="H15" s="67"/>
      <c r="I15" s="67"/>
      <c r="J15" s="67"/>
      <c r="K15" s="67"/>
      <c r="L15" s="67"/>
      <c r="M15" s="67"/>
      <c r="N15" s="67"/>
      <c r="O15" s="67"/>
      <c r="P15" s="75"/>
      <c r="Q15" s="67"/>
      <c r="R15" s="67"/>
      <c r="S15" s="67"/>
      <c r="T15" s="67"/>
      <c r="U15" s="67"/>
      <c r="V15" s="67"/>
      <c r="W15" s="67"/>
      <c r="X15" s="67"/>
      <c r="Y15" s="67"/>
      <c r="Z15" s="67"/>
      <c r="AA15" s="67"/>
      <c r="AB15" s="67"/>
      <c r="AC15" s="67"/>
      <c r="AD15" s="67"/>
      <c r="AE15" s="67"/>
      <c r="AF15" s="67"/>
      <c r="AG15" s="67"/>
    </row>
    <row r="16" spans="1:33" s="70" customFormat="1" ht="18" customHeight="1" x14ac:dyDescent="0.15">
      <c r="A16" s="72" t="s">
        <v>207</v>
      </c>
      <c r="B16" s="67"/>
      <c r="C16" s="67"/>
      <c r="D16" s="67"/>
      <c r="E16" s="67"/>
      <c r="F16" s="67"/>
      <c r="G16" s="67"/>
      <c r="H16" s="67"/>
      <c r="I16" s="67"/>
      <c r="J16" s="67"/>
      <c r="K16" s="67"/>
      <c r="L16" s="67"/>
      <c r="M16" s="67"/>
      <c r="N16" s="67"/>
      <c r="O16" s="67"/>
      <c r="P16" s="75"/>
      <c r="Q16" s="67"/>
      <c r="R16" s="67"/>
      <c r="S16" s="67"/>
      <c r="T16" s="67"/>
      <c r="U16" s="67"/>
      <c r="V16" s="67"/>
      <c r="W16" s="67"/>
      <c r="X16" s="67"/>
      <c r="Y16" s="67"/>
      <c r="Z16" s="67"/>
      <c r="AA16" s="67"/>
      <c r="AB16" s="67"/>
      <c r="AC16" s="67"/>
      <c r="AD16" s="67"/>
      <c r="AE16" s="67"/>
      <c r="AF16" s="67"/>
      <c r="AG16" s="67"/>
    </row>
    <row r="17" spans="1:33" s="70" customFormat="1" ht="18" customHeight="1" x14ac:dyDescent="0.15">
      <c r="A17" s="67"/>
      <c r="B17" s="686" t="s">
        <v>208</v>
      </c>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row>
    <row r="18" spans="1:33" s="70" customFormat="1" ht="18" customHeight="1" x14ac:dyDescent="0.15">
      <c r="A18" s="67"/>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row>
    <row r="19" spans="1:33" s="70" customFormat="1" ht="18" customHeight="1" x14ac:dyDescent="0.15">
      <c r="A19" s="67"/>
      <c r="B19" s="728" t="s">
        <v>209</v>
      </c>
      <c r="C19" s="728"/>
      <c r="D19" s="728"/>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row>
    <row r="20" spans="1:33" s="70" customFormat="1" ht="18"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row>
    <row r="21" spans="1:33" s="70" customFormat="1" ht="18" customHeight="1" x14ac:dyDescent="0.15">
      <c r="A21" s="72" t="s">
        <v>210</v>
      </c>
      <c r="B21" s="67"/>
      <c r="C21" s="67"/>
      <c r="D21" s="67"/>
      <c r="E21" s="67"/>
      <c r="F21" s="67"/>
      <c r="G21" s="67"/>
      <c r="H21" s="67"/>
      <c r="I21" s="67"/>
      <c r="J21" s="67"/>
      <c r="K21" s="67"/>
      <c r="L21" s="67"/>
      <c r="M21" s="67"/>
      <c r="N21" s="67"/>
      <c r="O21" s="67"/>
      <c r="P21" s="75"/>
      <c r="Q21" s="67"/>
      <c r="R21" s="67"/>
      <c r="S21" s="67"/>
      <c r="T21" s="67"/>
      <c r="U21" s="67"/>
      <c r="V21" s="67"/>
      <c r="W21" s="67"/>
      <c r="X21" s="67"/>
      <c r="Y21" s="67"/>
      <c r="Z21" s="67"/>
      <c r="AA21" s="67"/>
      <c r="AB21" s="67"/>
      <c r="AC21" s="67"/>
      <c r="AD21" s="67"/>
      <c r="AE21" s="67"/>
      <c r="AF21" s="67"/>
      <c r="AG21" s="67"/>
    </row>
    <row r="22" spans="1:33" s="70" customFormat="1" ht="18" customHeight="1" x14ac:dyDescent="0.15">
      <c r="A22" s="67"/>
      <c r="B22" s="686" t="s">
        <v>211</v>
      </c>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row>
    <row r="23" spans="1:33" s="70" customFormat="1" ht="18" customHeight="1" x14ac:dyDescent="0.15">
      <c r="A23" s="67"/>
      <c r="B23" s="686"/>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row>
    <row r="24" spans="1:33" s="70" customFormat="1" ht="18" customHeight="1" x14ac:dyDescent="0.15">
      <c r="A24" s="67"/>
      <c r="B24" s="67"/>
      <c r="C24" s="67"/>
      <c r="D24" s="67"/>
      <c r="E24" s="67"/>
      <c r="F24" s="67"/>
      <c r="G24" s="67"/>
      <c r="H24" s="67"/>
      <c r="I24" s="67"/>
      <c r="J24" s="67"/>
      <c r="K24" s="67"/>
      <c r="L24" s="67"/>
      <c r="M24" s="67"/>
      <c r="N24" s="67"/>
      <c r="O24" s="67"/>
      <c r="P24" s="75"/>
      <c r="Q24" s="67"/>
      <c r="R24" s="67"/>
      <c r="S24" s="67"/>
      <c r="T24" s="67"/>
      <c r="U24" s="67"/>
      <c r="V24" s="67"/>
      <c r="W24" s="67"/>
      <c r="X24" s="67"/>
      <c r="Y24" s="67"/>
      <c r="Z24" s="67"/>
      <c r="AA24" s="67"/>
      <c r="AB24" s="67"/>
      <c r="AC24" s="67"/>
      <c r="AD24" s="67"/>
      <c r="AE24" s="67"/>
      <c r="AF24" s="67"/>
      <c r="AG24" s="67"/>
    </row>
    <row r="25" spans="1:33" s="70" customFormat="1" ht="18" customHeight="1" x14ac:dyDescent="0.15">
      <c r="A25" s="72" t="s">
        <v>212</v>
      </c>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row>
    <row r="26" spans="1:33" s="70" customFormat="1" ht="18" customHeight="1" x14ac:dyDescent="0.15">
      <c r="A26" s="67"/>
      <c r="B26" s="1384" t="s">
        <v>213</v>
      </c>
      <c r="C26" s="1384"/>
      <c r="D26" s="1384"/>
      <c r="E26" s="1384"/>
      <c r="F26" s="1384"/>
      <c r="G26" s="1384"/>
      <c r="H26" s="1384"/>
      <c r="I26" s="1384"/>
      <c r="J26" s="1384"/>
      <c r="K26" s="1384"/>
      <c r="L26" s="1384"/>
      <c r="M26" s="1384"/>
      <c r="N26" s="1384"/>
      <c r="O26" s="1384"/>
      <c r="P26" s="1384"/>
      <c r="Q26" s="1384"/>
      <c r="R26" s="1384"/>
      <c r="S26" s="1384"/>
      <c r="T26" s="1384"/>
      <c r="U26" s="1384"/>
      <c r="V26" s="1384"/>
      <c r="W26" s="1384"/>
      <c r="X26" s="1384"/>
      <c r="Y26" s="1384"/>
      <c r="Z26" s="1384"/>
      <c r="AA26" s="1384"/>
      <c r="AB26" s="1384"/>
      <c r="AC26" s="1384"/>
      <c r="AD26" s="1384"/>
      <c r="AE26" s="1384"/>
      <c r="AF26" s="1384"/>
      <c r="AG26" s="1384"/>
    </row>
    <row r="27" spans="1:33" s="70" customFormat="1" ht="18" customHeight="1" x14ac:dyDescent="0.15">
      <c r="A27" s="67"/>
      <c r="B27" s="1384"/>
      <c r="C27" s="1384"/>
      <c r="D27" s="1384"/>
      <c r="E27" s="1384"/>
      <c r="F27" s="1384"/>
      <c r="G27" s="1384"/>
      <c r="H27" s="1384"/>
      <c r="I27" s="1384"/>
      <c r="J27" s="1384"/>
      <c r="K27" s="1384"/>
      <c r="L27" s="1384"/>
      <c r="M27" s="1384"/>
      <c r="N27" s="1384"/>
      <c r="O27" s="1384"/>
      <c r="P27" s="1384"/>
      <c r="Q27" s="1384"/>
      <c r="R27" s="1384"/>
      <c r="S27" s="1384"/>
      <c r="T27" s="1384"/>
      <c r="U27" s="1384"/>
      <c r="V27" s="1384"/>
      <c r="W27" s="1384"/>
      <c r="X27" s="1384"/>
      <c r="Y27" s="1384"/>
      <c r="Z27" s="1384"/>
      <c r="AA27" s="1384"/>
      <c r="AB27" s="1384"/>
      <c r="AC27" s="1384"/>
      <c r="AD27" s="1384"/>
      <c r="AE27" s="1384"/>
      <c r="AF27" s="1384"/>
      <c r="AG27" s="1384"/>
    </row>
    <row r="28" spans="1:33" s="70" customFormat="1" ht="18" customHeight="1" x14ac:dyDescent="0.15">
      <c r="A28" s="67"/>
      <c r="B28" s="67"/>
      <c r="C28" s="67"/>
      <c r="D28" s="67"/>
      <c r="E28" s="67"/>
      <c r="F28" s="67"/>
      <c r="G28" s="67"/>
      <c r="H28" s="67"/>
      <c r="I28" s="67"/>
      <c r="J28" s="67"/>
      <c r="K28" s="67"/>
      <c r="L28" s="67"/>
      <c r="M28" s="67"/>
      <c r="N28" s="67"/>
      <c r="O28" s="67"/>
      <c r="P28" s="75"/>
      <c r="Q28" s="67"/>
      <c r="R28" s="67"/>
      <c r="S28" s="67"/>
      <c r="T28" s="67"/>
      <c r="U28" s="67"/>
      <c r="V28" s="67"/>
      <c r="W28" s="67"/>
      <c r="X28" s="67"/>
      <c r="Y28" s="67"/>
      <c r="Z28" s="67"/>
      <c r="AA28" s="67"/>
      <c r="AB28" s="67"/>
      <c r="AC28" s="67"/>
      <c r="AD28" s="67"/>
      <c r="AE28" s="67"/>
      <c r="AF28" s="67"/>
      <c r="AG28" s="67"/>
    </row>
    <row r="29" spans="1:33" s="70" customFormat="1" ht="18" customHeight="1" x14ac:dyDescent="0.1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row>
    <row r="30" spans="1:33" s="70" customFormat="1" ht="18" customHeight="1" x14ac:dyDescent="0.15">
      <c r="A30" s="67" t="s">
        <v>214</v>
      </c>
      <c r="B30" s="67"/>
      <c r="C30" s="67"/>
      <c r="D30" s="67"/>
      <c r="E30" s="67"/>
      <c r="F30" s="67"/>
      <c r="G30" s="67"/>
      <c r="H30" s="67"/>
      <c r="I30" s="67"/>
      <c r="J30" s="67"/>
      <c r="K30" s="67"/>
      <c r="L30" s="67"/>
      <c r="M30" s="67"/>
      <c r="N30" s="67"/>
      <c r="O30" s="67"/>
      <c r="P30" s="75"/>
      <c r="Q30" s="67"/>
      <c r="R30" s="67"/>
      <c r="S30" s="67"/>
      <c r="T30" s="67"/>
      <c r="U30" s="67"/>
      <c r="V30" s="67"/>
      <c r="W30" s="67"/>
      <c r="X30" s="67"/>
      <c r="Y30" s="67"/>
      <c r="Z30" s="67"/>
      <c r="AA30" s="67"/>
      <c r="AB30" s="67"/>
      <c r="AC30" s="67"/>
      <c r="AD30" s="67"/>
      <c r="AE30" s="67"/>
      <c r="AF30" s="67"/>
      <c r="AG30" s="67"/>
    </row>
    <row r="31" spans="1:33" s="70" customFormat="1" ht="54" customHeight="1" x14ac:dyDescent="0.15">
      <c r="A31" s="67"/>
      <c r="B31" s="1292" t="s">
        <v>187</v>
      </c>
      <c r="C31" s="1292"/>
      <c r="D31" s="1292"/>
      <c r="E31" s="1292" t="s">
        <v>215</v>
      </c>
      <c r="F31" s="1292"/>
      <c r="G31" s="1292"/>
      <c r="H31" s="1292" t="s">
        <v>216</v>
      </c>
      <c r="I31" s="1292"/>
      <c r="J31" s="1292"/>
      <c r="K31" s="933" t="s">
        <v>217</v>
      </c>
      <c r="L31" s="1292"/>
      <c r="M31" s="1292"/>
      <c r="N31" s="1292" t="s">
        <v>218</v>
      </c>
      <c r="O31" s="1292"/>
      <c r="P31" s="1292"/>
      <c r="Q31" s="933" t="s">
        <v>219</v>
      </c>
      <c r="R31" s="1292"/>
      <c r="S31" s="1292"/>
      <c r="T31" s="1292" t="s">
        <v>220</v>
      </c>
      <c r="U31" s="1292"/>
      <c r="V31" s="1292"/>
      <c r="W31" s="933" t="s">
        <v>221</v>
      </c>
      <c r="X31" s="1292"/>
      <c r="Y31" s="1292"/>
      <c r="Z31" s="933" t="s">
        <v>222</v>
      </c>
      <c r="AA31" s="1292"/>
      <c r="AB31" s="1292"/>
      <c r="AC31" s="933" t="s">
        <v>223</v>
      </c>
      <c r="AD31" s="1292"/>
      <c r="AE31" s="1292"/>
      <c r="AF31" s="67"/>
      <c r="AG31" s="67"/>
    </row>
    <row r="32" spans="1:33" s="70" customFormat="1" ht="54" customHeight="1" x14ac:dyDescent="0.15">
      <c r="A32" s="67"/>
      <c r="B32" s="1385"/>
      <c r="C32" s="1385"/>
      <c r="D32" s="1385"/>
      <c r="E32" s="1385"/>
      <c r="F32" s="1385"/>
      <c r="G32" s="1385"/>
      <c r="H32" s="1385"/>
      <c r="I32" s="1385"/>
      <c r="J32" s="1385"/>
      <c r="K32" s="1385"/>
      <c r="L32" s="1385"/>
      <c r="M32" s="1385"/>
      <c r="N32" s="1385"/>
      <c r="O32" s="1385"/>
      <c r="P32" s="1385"/>
      <c r="Q32" s="1386" t="s">
        <v>224</v>
      </c>
      <c r="R32" s="1386"/>
      <c r="S32" s="1386"/>
      <c r="T32" s="1386" t="s">
        <v>225</v>
      </c>
      <c r="U32" s="1386"/>
      <c r="V32" s="1386"/>
      <c r="W32" s="1385"/>
      <c r="X32" s="1385"/>
      <c r="Y32" s="1385"/>
      <c r="Z32" s="1385"/>
      <c r="AA32" s="1385"/>
      <c r="AB32" s="1385"/>
      <c r="AC32" s="1385"/>
      <c r="AD32" s="1385"/>
      <c r="AE32" s="1385"/>
      <c r="AF32" s="67"/>
      <c r="AG32" s="67"/>
    </row>
    <row r="33" spans="1:33" s="70" customFormat="1" ht="54" customHeight="1" x14ac:dyDescent="0.15">
      <c r="A33" s="67"/>
      <c r="B33" s="1387"/>
      <c r="C33" s="1387"/>
      <c r="D33" s="1387"/>
      <c r="E33" s="1387"/>
      <c r="F33" s="1387"/>
      <c r="G33" s="1387"/>
      <c r="H33" s="1387"/>
      <c r="I33" s="1387"/>
      <c r="J33" s="1387"/>
      <c r="K33" s="1387"/>
      <c r="L33" s="1387"/>
      <c r="M33" s="1387"/>
      <c r="N33" s="1387"/>
      <c r="O33" s="1387"/>
      <c r="P33" s="1387"/>
      <c r="Q33" s="1387"/>
      <c r="R33" s="1387"/>
      <c r="S33" s="1387"/>
      <c r="T33" s="1388" t="s">
        <v>226</v>
      </c>
      <c r="U33" s="1388"/>
      <c r="V33" s="1388"/>
      <c r="W33" s="1387"/>
      <c r="X33" s="1387"/>
      <c r="Y33" s="1387"/>
      <c r="Z33" s="1387"/>
      <c r="AA33" s="1387"/>
      <c r="AB33" s="1387"/>
      <c r="AC33" s="1387"/>
      <c r="AD33" s="1387"/>
      <c r="AE33" s="1387"/>
      <c r="AF33" s="67"/>
      <c r="AG33" s="67"/>
    </row>
    <row r="34" spans="1:33" s="70" customFormat="1" ht="72" customHeight="1" x14ac:dyDescent="0.15">
      <c r="A34" s="67"/>
      <c r="B34" s="1389"/>
      <c r="C34" s="1389"/>
      <c r="D34" s="1389"/>
      <c r="E34" s="1389"/>
      <c r="F34" s="1389"/>
      <c r="G34" s="1389"/>
      <c r="H34" s="1389"/>
      <c r="I34" s="1389"/>
      <c r="J34" s="1389"/>
      <c r="K34" s="1389"/>
      <c r="L34" s="1389"/>
      <c r="M34" s="1389"/>
      <c r="N34" s="1389"/>
      <c r="O34" s="1389"/>
      <c r="P34" s="1389"/>
      <c r="Q34" s="1389"/>
      <c r="R34" s="1389"/>
      <c r="S34" s="1389"/>
      <c r="T34" s="1389"/>
      <c r="U34" s="1389"/>
      <c r="V34" s="1389"/>
      <c r="W34" s="1389"/>
      <c r="X34" s="1389"/>
      <c r="Y34" s="1389"/>
      <c r="Z34" s="1389"/>
      <c r="AA34" s="1389"/>
      <c r="AB34" s="1389"/>
      <c r="AC34" s="1389"/>
      <c r="AD34" s="1389"/>
      <c r="AE34" s="1389"/>
      <c r="AF34" s="67"/>
      <c r="AG34" s="67"/>
    </row>
    <row r="35" spans="1:33" s="70" customFormat="1" ht="18" customHeight="1" x14ac:dyDescent="0.15">
      <c r="A35" s="67"/>
      <c r="B35" s="1390" t="s">
        <v>227</v>
      </c>
      <c r="C35" s="1390"/>
      <c r="D35" s="1390"/>
      <c r="E35" s="1390"/>
      <c r="F35" s="1390"/>
      <c r="G35" s="1390"/>
      <c r="H35" s="1390"/>
      <c r="I35" s="1390"/>
      <c r="J35" s="1390"/>
      <c r="K35" s="1390"/>
      <c r="L35" s="1390"/>
      <c r="M35" s="1390"/>
      <c r="N35" s="1390"/>
      <c r="O35" s="1390"/>
      <c r="P35" s="1390"/>
      <c r="Q35" s="1390"/>
      <c r="R35" s="1390"/>
      <c r="S35" s="1390"/>
      <c r="T35" s="1390"/>
      <c r="U35" s="1390"/>
      <c r="V35" s="1390"/>
      <c r="W35" s="1390"/>
      <c r="X35" s="1390"/>
      <c r="Y35" s="1390"/>
      <c r="Z35" s="1390"/>
      <c r="AA35" s="1390"/>
      <c r="AB35" s="1390"/>
      <c r="AC35" s="1390"/>
      <c r="AD35" s="1390"/>
      <c r="AE35" s="1390"/>
      <c r="AF35" s="67"/>
      <c r="AG35" s="67"/>
    </row>
    <row r="36" spans="1:33" s="70" customFormat="1" ht="18" customHeight="1" x14ac:dyDescent="0.1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row>
    <row r="37" spans="1:33" s="70" customFormat="1" ht="18" customHeight="1" x14ac:dyDescent="0.1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row>
    <row r="38" spans="1:33" s="70" customFormat="1" ht="18" customHeight="1" x14ac:dyDescent="0.1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row>
    <row r="39" spans="1:33" s="70" customFormat="1" ht="18" customHeight="1"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row>
    <row r="40" spans="1:33" s="70" customFormat="1" ht="18" customHeight="1" x14ac:dyDescent="0.1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row>
    <row r="41" spans="1:33" s="70" customFormat="1" ht="18" customHeight="1" x14ac:dyDescent="0.1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row>
    <row r="42" spans="1:33" s="70" customFormat="1" ht="18" customHeight="1" x14ac:dyDescent="0.1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row>
    <row r="43" spans="1:33" s="70" customFormat="1" ht="18" customHeight="1" x14ac:dyDescent="0.1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row>
    <row r="44" spans="1:33" s="70" customFormat="1" ht="24" customHeight="1" x14ac:dyDescent="0.15"/>
    <row r="45" spans="1:33" s="70" customFormat="1" ht="24" customHeight="1" x14ac:dyDescent="0.15"/>
    <row r="46" spans="1:33" s="70" customFormat="1" ht="24" customHeight="1" x14ac:dyDescent="0.15"/>
    <row r="47" spans="1:33" s="70" customFormat="1" ht="24" customHeight="1" x14ac:dyDescent="0.15"/>
    <row r="48" spans="1:33" s="70" customFormat="1" ht="24" customHeight="1" x14ac:dyDescent="0.15"/>
    <row r="49" s="70" customFormat="1" ht="24" customHeight="1" x14ac:dyDescent="0.15"/>
    <row r="50" s="70" customFormat="1" ht="15.6" customHeight="1" x14ac:dyDescent="0.15"/>
    <row r="51" s="70" customFormat="1" ht="15.6" customHeight="1" x14ac:dyDescent="0.15"/>
    <row r="52" s="70" customFormat="1" ht="15.6" customHeight="1" x14ac:dyDescent="0.15"/>
    <row r="53" s="70" customFormat="1" ht="15.6" customHeight="1" x14ac:dyDescent="0.15"/>
    <row r="54" s="70" customFormat="1" ht="24" customHeight="1" x14ac:dyDescent="0.15"/>
    <row r="55" s="70" customFormat="1" ht="24" customHeight="1" x14ac:dyDescent="0.15"/>
    <row r="56" s="70" customFormat="1" ht="15.6" customHeight="1" x14ac:dyDescent="0.15"/>
    <row r="57" s="70" customFormat="1" ht="15.6" customHeight="1" x14ac:dyDescent="0.15"/>
    <row r="58" s="70" customFormat="1" ht="46.5" customHeight="1" x14ac:dyDescent="0.15"/>
    <row r="59" s="70" customFormat="1" ht="15.6" customHeight="1" x14ac:dyDescent="0.15"/>
    <row r="60" s="70" customFormat="1" ht="15.6" customHeight="1" x14ac:dyDescent="0.15"/>
    <row r="61" s="70" customFormat="1" ht="15.6" customHeight="1" x14ac:dyDescent="0.15"/>
    <row r="62" s="70" customFormat="1" ht="15.6" customHeight="1" x14ac:dyDescent="0.15"/>
    <row r="63" s="70" customFormat="1" ht="15.6" customHeight="1" x14ac:dyDescent="0.15"/>
    <row r="64" s="70" customFormat="1" ht="15.6" customHeight="1" x14ac:dyDescent="0.15"/>
    <row r="65" s="70" customFormat="1" ht="15.6" customHeight="1" x14ac:dyDescent="0.15"/>
    <row r="66" s="70" customFormat="1" ht="15.6" customHeight="1" x14ac:dyDescent="0.15"/>
    <row r="67" s="70" customFormat="1" ht="15.6" customHeight="1" x14ac:dyDescent="0.15"/>
    <row r="68" s="70" customFormat="1" ht="15.6" customHeight="1" x14ac:dyDescent="0.15"/>
    <row r="69" s="70" customFormat="1" ht="15.6" customHeight="1" x14ac:dyDescent="0.15"/>
    <row r="70" s="70" customFormat="1" ht="15.6" customHeight="1" x14ac:dyDescent="0.15"/>
    <row r="71" s="70" customFormat="1" ht="24" customHeight="1" x14ac:dyDescent="0.15"/>
    <row r="72" s="70" customFormat="1" ht="72" customHeight="1" x14ac:dyDescent="0.15"/>
    <row r="73" s="70" customFormat="1" ht="15.6" customHeight="1" x14ac:dyDescent="0.15"/>
    <row r="74" s="70" customFormat="1" ht="15.6" customHeight="1" x14ac:dyDescent="0.15"/>
    <row r="75" s="70" customFormat="1" ht="15.6" customHeight="1" x14ac:dyDescent="0.15"/>
    <row r="76" s="70" customFormat="1" ht="15.6" customHeight="1" x14ac:dyDescent="0.15"/>
    <row r="77" s="70" customFormat="1" ht="15.6" customHeight="1" x14ac:dyDescent="0.15"/>
    <row r="78" s="70" customFormat="1" ht="15.6" customHeight="1" x14ac:dyDescent="0.15"/>
    <row r="79" s="70" customFormat="1" ht="13.5" customHeight="1" x14ac:dyDescent="0.15"/>
    <row r="80" s="70" customFormat="1" ht="54" customHeight="1" x14ac:dyDescent="0.15"/>
    <row r="81" spans="1:33" s="70" customFormat="1" ht="36" customHeight="1" x14ac:dyDescent="0.15"/>
    <row r="82" spans="1:33" s="75" customFormat="1" ht="36" customHeight="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row>
    <row r="83" spans="1:33" s="70" customFormat="1" x14ac:dyDescent="0.15"/>
    <row r="84" spans="1:33" s="70" customFormat="1" ht="13.5" customHeight="1" x14ac:dyDescent="0.15"/>
    <row r="85" spans="1:33" s="70" customFormat="1" ht="13.5" customHeight="1" x14ac:dyDescent="0.15"/>
    <row r="86" spans="1:33" s="70" customFormat="1" ht="13.5" customHeight="1" x14ac:dyDescent="0.15"/>
    <row r="87" spans="1:33" s="70" customFormat="1" ht="13.5" customHeight="1" x14ac:dyDescent="0.15"/>
    <row r="88" spans="1:33" s="70" customFormat="1" ht="13.5" customHeight="1" x14ac:dyDescent="0.15"/>
    <row r="89" spans="1:33" s="70" customFormat="1" ht="13.5" customHeight="1" x14ac:dyDescent="0.15"/>
    <row r="90" spans="1:33" s="70" customFormat="1" ht="13.5" customHeight="1" x14ac:dyDescent="0.15"/>
    <row r="91" spans="1:33" s="70" customFormat="1" ht="13.5" customHeight="1" x14ac:dyDescent="0.15"/>
    <row r="92" spans="1:33" s="70" customFormat="1" ht="27" customHeight="1" x14ac:dyDescent="0.15"/>
    <row r="93" spans="1:33" s="70" customFormat="1" ht="13.5" customHeight="1" x14ac:dyDescent="0.15"/>
    <row r="94" spans="1:33" s="70" customFormat="1" ht="13.5" customHeight="1" x14ac:dyDescent="0.15"/>
    <row r="95" spans="1:33" s="70" customFormat="1" ht="13.5" customHeight="1" x14ac:dyDescent="0.15"/>
    <row r="96" spans="1:33" s="70" customFormat="1" ht="13.5" customHeight="1" x14ac:dyDescent="0.15"/>
    <row r="97" s="70" customFormat="1" ht="13.5" customHeight="1" x14ac:dyDescent="0.15"/>
    <row r="98" s="70" customFormat="1" x14ac:dyDescent="0.15"/>
    <row r="99" s="70" customFormat="1" ht="13.5" customHeight="1" x14ac:dyDescent="0.15"/>
    <row r="100" s="70" customFormat="1" ht="13.5" customHeight="1" x14ac:dyDescent="0.15"/>
    <row r="101" s="70" customFormat="1" ht="13.5" customHeight="1" x14ac:dyDescent="0.15"/>
    <row r="102" s="70" customFormat="1" ht="13.5" customHeight="1" x14ac:dyDescent="0.15"/>
    <row r="103" s="70" customFormat="1" ht="13.5" customHeight="1" x14ac:dyDescent="0.15"/>
    <row r="104" s="70" customFormat="1" ht="13.5" customHeight="1" x14ac:dyDescent="0.15"/>
    <row r="105" s="70" customFormat="1" ht="13.5" customHeight="1" x14ac:dyDescent="0.15"/>
    <row r="106" s="70" customFormat="1" ht="13.5" customHeight="1" x14ac:dyDescent="0.15"/>
    <row r="107" s="70" customFormat="1" ht="13.5" customHeight="1" x14ac:dyDescent="0.15"/>
    <row r="108" s="70" customFormat="1" ht="13.5" customHeight="1" x14ac:dyDescent="0.15"/>
    <row r="109" s="70" customFormat="1" ht="13.5" customHeight="1" x14ac:dyDescent="0.15"/>
    <row r="110" s="70" customFormat="1" ht="13.5" customHeight="1" x14ac:dyDescent="0.15"/>
    <row r="111" s="70" customFormat="1" ht="27" customHeight="1" x14ac:dyDescent="0.15"/>
    <row r="112" s="70" customFormat="1" ht="13.5" customHeight="1" x14ac:dyDescent="0.15"/>
    <row r="113" s="70" customFormat="1" ht="27" customHeight="1" x14ac:dyDescent="0.15"/>
    <row r="114" s="70" customFormat="1" ht="13.5" customHeight="1" x14ac:dyDescent="0.15"/>
    <row r="115" s="70" customFormat="1" ht="13.5" customHeight="1" x14ac:dyDescent="0.15"/>
    <row r="116" s="70" customFormat="1" ht="13.5" customHeight="1" x14ac:dyDescent="0.15"/>
    <row r="117" s="70" customFormat="1" ht="13.5" customHeight="1" x14ac:dyDescent="0.15"/>
    <row r="118" s="70" customFormat="1" ht="13.5" customHeight="1" x14ac:dyDescent="0.15"/>
    <row r="119" s="70" customFormat="1" ht="13.5" customHeight="1" x14ac:dyDescent="0.15"/>
    <row r="120" s="70" customFormat="1" ht="13.5" customHeight="1" x14ac:dyDescent="0.15"/>
    <row r="121" s="70" customFormat="1" ht="13.5" customHeight="1" x14ac:dyDescent="0.15"/>
    <row r="122" s="70" customFormat="1" ht="13.5" customHeight="1" x14ac:dyDescent="0.15"/>
    <row r="123" s="70" customFormat="1" ht="27" customHeight="1" x14ac:dyDescent="0.15"/>
    <row r="124" s="70" customFormat="1" ht="27" customHeight="1" x14ac:dyDescent="0.15"/>
    <row r="127" s="70" customFormat="1" x14ac:dyDescent="0.15"/>
    <row r="128" s="70" customFormat="1" x14ac:dyDescent="0.15"/>
    <row r="145" s="70" customFormat="1" ht="40.5" customHeight="1" x14ac:dyDescent="0.15"/>
    <row r="173" s="70" customFormat="1" ht="13.5" customHeight="1" x14ac:dyDescent="0.15"/>
    <row r="188" s="70" customFormat="1" ht="13.5" customHeight="1" x14ac:dyDescent="0.15"/>
    <row r="197" s="70" customFormat="1" ht="40.5" customHeight="1" x14ac:dyDescent="0.15"/>
    <row r="198" s="70" customFormat="1" ht="40.5" customHeight="1" x14ac:dyDescent="0.15"/>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election activeCell="D34" sqref="D34:D39"/>
    </sheetView>
  </sheetViews>
  <sheetFormatPr defaultRowHeight="13.5" x14ac:dyDescent="0.15"/>
  <cols>
    <col min="1" max="1" width="2.625" customWidth="1"/>
    <col min="2" max="2" width="3.625" style="501" customWidth="1"/>
    <col min="3" max="3" width="10.625" style="501" customWidth="1"/>
    <col min="4" max="4" width="45.625" customWidth="1"/>
    <col min="5" max="5" width="10.625" style="501"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223" t="s">
        <v>1200</v>
      </c>
    </row>
    <row r="3" spans="1:10" ht="21" x14ac:dyDescent="0.15">
      <c r="A3" s="502"/>
      <c r="D3" s="1391" t="s">
        <v>1199</v>
      </c>
      <c r="E3" s="1391"/>
      <c r="F3" s="1391"/>
      <c r="G3" s="1391"/>
      <c r="H3" s="1391"/>
      <c r="I3" s="1391"/>
    </row>
    <row r="5" spans="1:10" ht="12.95" customHeight="1" x14ac:dyDescent="0.15">
      <c r="B5" s="1399"/>
      <c r="C5" s="1401" t="s">
        <v>1185</v>
      </c>
      <c r="D5" s="1403" t="s">
        <v>1187</v>
      </c>
      <c r="E5" s="1401" t="s">
        <v>1186</v>
      </c>
      <c r="G5" s="726"/>
      <c r="H5" s="1396" t="s">
        <v>1185</v>
      </c>
      <c r="I5" s="1397" t="s">
        <v>1196</v>
      </c>
      <c r="J5" s="1396" t="s">
        <v>1186</v>
      </c>
    </row>
    <row r="6" spans="1:10" ht="12.95" customHeight="1" x14ac:dyDescent="0.15">
      <c r="B6" s="1400"/>
      <c r="C6" s="1402"/>
      <c r="D6" s="1404"/>
      <c r="E6" s="1402"/>
      <c r="G6" s="726"/>
      <c r="H6" s="1396"/>
      <c r="I6" s="1397"/>
      <c r="J6" s="1396"/>
    </row>
    <row r="7" spans="1:10" ht="12.95" customHeight="1" x14ac:dyDescent="0.15">
      <c r="B7" s="1399" t="s">
        <v>677</v>
      </c>
      <c r="C7" s="1405" t="s">
        <v>30</v>
      </c>
      <c r="D7" s="1408" t="s">
        <v>1213</v>
      </c>
      <c r="E7" s="1405" t="s">
        <v>30</v>
      </c>
      <c r="G7" s="726"/>
      <c r="H7" s="1396"/>
      <c r="I7" s="1397"/>
      <c r="J7" s="1396"/>
    </row>
    <row r="8" spans="1:10" ht="12.95" customHeight="1" x14ac:dyDescent="0.15">
      <c r="B8" s="721"/>
      <c r="C8" s="1406"/>
      <c r="D8" s="1409"/>
      <c r="E8" s="1406"/>
      <c r="G8" s="726" t="s">
        <v>1198</v>
      </c>
      <c r="H8" s="1393" t="s">
        <v>30</v>
      </c>
      <c r="I8" s="1395" t="s">
        <v>1197</v>
      </c>
      <c r="J8" s="1393" t="s">
        <v>30</v>
      </c>
    </row>
    <row r="9" spans="1:10" ht="12.95" customHeight="1" x14ac:dyDescent="0.15">
      <c r="B9" s="721"/>
      <c r="C9" s="1406"/>
      <c r="D9" s="1409"/>
      <c r="E9" s="1406"/>
      <c r="G9" s="726"/>
      <c r="H9" s="1393"/>
      <c r="I9" s="1395"/>
      <c r="J9" s="1393"/>
    </row>
    <row r="10" spans="1:10" ht="12.95" customHeight="1" x14ac:dyDescent="0.15">
      <c r="B10" s="1400"/>
      <c r="C10" s="1407"/>
      <c r="D10" s="1410"/>
      <c r="E10" s="1407"/>
      <c r="G10" s="726"/>
      <c r="H10" s="1393"/>
      <c r="I10" s="1395"/>
      <c r="J10" s="1393"/>
    </row>
    <row r="11" spans="1:10" ht="12.95" customHeight="1" x14ac:dyDescent="0.15">
      <c r="B11" s="726" t="s">
        <v>678</v>
      </c>
      <c r="C11" s="1393" t="s">
        <v>30</v>
      </c>
      <c r="D11" s="1394" t="s">
        <v>1214</v>
      </c>
      <c r="E11" s="1393" t="s">
        <v>30</v>
      </c>
      <c r="I11" s="503"/>
    </row>
    <row r="12" spans="1:10" ht="12.95" customHeight="1" x14ac:dyDescent="0.15">
      <c r="B12" s="726"/>
      <c r="C12" s="1393"/>
      <c r="D12" s="1394"/>
      <c r="E12" s="1393"/>
      <c r="G12" s="1399"/>
      <c r="H12" s="1401" t="s">
        <v>1185</v>
      </c>
      <c r="I12" s="1403" t="s">
        <v>1203</v>
      </c>
      <c r="J12" s="1401" t="s">
        <v>1186</v>
      </c>
    </row>
    <row r="13" spans="1:10" ht="12.95" customHeight="1" x14ac:dyDescent="0.15">
      <c r="B13" s="726"/>
      <c r="C13" s="1393"/>
      <c r="D13" s="1394"/>
      <c r="E13" s="1393"/>
      <c r="G13" s="1400"/>
      <c r="H13" s="1402"/>
      <c r="I13" s="1404"/>
      <c r="J13" s="1402"/>
    </row>
    <row r="14" spans="1:10" ht="12.95" customHeight="1" x14ac:dyDescent="0.15">
      <c r="B14" s="726"/>
      <c r="C14" s="1393"/>
      <c r="D14" s="1394"/>
      <c r="E14" s="1393"/>
      <c r="G14" s="1399" t="s">
        <v>1201</v>
      </c>
      <c r="H14" s="1405" t="s">
        <v>30</v>
      </c>
      <c r="I14" s="1408" t="s">
        <v>1215</v>
      </c>
      <c r="J14" s="1405" t="s">
        <v>30</v>
      </c>
    </row>
    <row r="15" spans="1:10" ht="12.95" customHeight="1" x14ac:dyDescent="0.15">
      <c r="C15" s="504"/>
      <c r="D15" s="503"/>
      <c r="E15" s="504"/>
      <c r="G15" s="721"/>
      <c r="H15" s="1406"/>
      <c r="I15" s="1409"/>
      <c r="J15" s="1406"/>
    </row>
    <row r="16" spans="1:10" ht="12.95" customHeight="1" x14ac:dyDescent="0.15">
      <c r="B16" s="1399"/>
      <c r="C16" s="1401" t="s">
        <v>1185</v>
      </c>
      <c r="D16" s="1403" t="s">
        <v>1188</v>
      </c>
      <c r="E16" s="1401" t="s">
        <v>1186</v>
      </c>
      <c r="G16" s="721"/>
      <c r="H16" s="1406"/>
      <c r="I16" s="1409"/>
      <c r="J16" s="1406"/>
    </row>
    <row r="17" spans="2:10" ht="12.95" customHeight="1" x14ac:dyDescent="0.15">
      <c r="B17" s="1400"/>
      <c r="C17" s="1402"/>
      <c r="D17" s="1404"/>
      <c r="E17" s="1402"/>
      <c r="G17" s="1400"/>
      <c r="H17" s="1407"/>
      <c r="I17" s="1410"/>
      <c r="J17" s="1407"/>
    </row>
    <row r="18" spans="2:10" ht="12.95" customHeight="1" x14ac:dyDescent="0.15">
      <c r="B18" s="1399" t="s">
        <v>679</v>
      </c>
      <c r="C18" s="1405" t="s">
        <v>30</v>
      </c>
      <c r="D18" s="1408" t="s">
        <v>1215</v>
      </c>
      <c r="E18" s="1405" t="s">
        <v>30</v>
      </c>
      <c r="G18" s="726" t="s">
        <v>1202</v>
      </c>
      <c r="H18" s="1393" t="s">
        <v>30</v>
      </c>
      <c r="I18" s="1394" t="s">
        <v>1216</v>
      </c>
      <c r="J18" s="1393" t="s">
        <v>30</v>
      </c>
    </row>
    <row r="19" spans="2:10" ht="12.95" customHeight="1" x14ac:dyDescent="0.15">
      <c r="B19" s="721"/>
      <c r="C19" s="1406"/>
      <c r="D19" s="1409"/>
      <c r="E19" s="1406"/>
      <c r="G19" s="726"/>
      <c r="H19" s="1393"/>
      <c r="I19" s="1394"/>
      <c r="J19" s="1393"/>
    </row>
    <row r="20" spans="2:10" ht="12.95" customHeight="1" x14ac:dyDescent="0.15">
      <c r="B20" s="721"/>
      <c r="C20" s="1406"/>
      <c r="D20" s="1409"/>
      <c r="E20" s="1406"/>
      <c r="G20" s="726"/>
      <c r="H20" s="1393"/>
      <c r="I20" s="1394"/>
      <c r="J20" s="1393"/>
    </row>
    <row r="21" spans="2:10" ht="12.95" customHeight="1" x14ac:dyDescent="0.15">
      <c r="B21" s="1400"/>
      <c r="C21" s="1407"/>
      <c r="D21" s="1410"/>
      <c r="E21" s="1407"/>
      <c r="G21" s="726"/>
      <c r="H21" s="1393"/>
      <c r="I21" s="1394"/>
      <c r="J21" s="1393"/>
    </row>
    <row r="22" spans="2:10" ht="12.95" customHeight="1" x14ac:dyDescent="0.15">
      <c r="B22" s="726" t="s">
        <v>1189</v>
      </c>
      <c r="C22" s="1393" t="s">
        <v>30</v>
      </c>
      <c r="D22" s="1394" t="s">
        <v>1216</v>
      </c>
      <c r="E22" s="1393" t="s">
        <v>30</v>
      </c>
      <c r="G22" s="726" t="s">
        <v>1204</v>
      </c>
      <c r="H22" s="1393" t="s">
        <v>30</v>
      </c>
      <c r="I22" s="1394" t="s">
        <v>1220</v>
      </c>
      <c r="J22" s="1393" t="s">
        <v>30</v>
      </c>
    </row>
    <row r="23" spans="2:10" ht="12.95" customHeight="1" x14ac:dyDescent="0.15">
      <c r="B23" s="726"/>
      <c r="C23" s="1393"/>
      <c r="D23" s="1394"/>
      <c r="E23" s="1393"/>
      <c r="G23" s="726"/>
      <c r="H23" s="1393"/>
      <c r="I23" s="1394"/>
      <c r="J23" s="1393"/>
    </row>
    <row r="24" spans="2:10" ht="12.95" customHeight="1" x14ac:dyDescent="0.15">
      <c r="B24" s="726"/>
      <c r="C24" s="1393"/>
      <c r="D24" s="1394"/>
      <c r="E24" s="1393"/>
      <c r="G24" s="726"/>
      <c r="H24" s="1393"/>
      <c r="I24" s="1394"/>
      <c r="J24" s="1393"/>
    </row>
    <row r="25" spans="2:10" ht="12.95" customHeight="1" x14ac:dyDescent="0.15">
      <c r="B25" s="726"/>
      <c r="C25" s="1393"/>
      <c r="D25" s="1394"/>
      <c r="E25" s="1393"/>
      <c r="G25" s="726"/>
      <c r="H25" s="1393"/>
      <c r="I25" s="1394"/>
      <c r="J25" s="1393"/>
    </row>
    <row r="26" spans="2:10" ht="12.95" customHeight="1" x14ac:dyDescent="0.15">
      <c r="C26" s="504"/>
      <c r="D26" s="503"/>
      <c r="E26" s="504"/>
      <c r="G26" s="726"/>
      <c r="H26" s="1393"/>
      <c r="I26" s="1394"/>
      <c r="J26" s="1393"/>
    </row>
    <row r="27" spans="2:10" ht="12.95" customHeight="1" x14ac:dyDescent="0.15">
      <c r="B27" s="1399"/>
      <c r="C27" s="1401" t="s">
        <v>1185</v>
      </c>
      <c r="D27" s="1403" t="s">
        <v>1190</v>
      </c>
      <c r="E27" s="1401" t="s">
        <v>1186</v>
      </c>
    </row>
    <row r="28" spans="2:10" ht="12.95" customHeight="1" x14ac:dyDescent="0.15">
      <c r="B28" s="1400"/>
      <c r="C28" s="1402"/>
      <c r="D28" s="1404"/>
      <c r="E28" s="1402"/>
      <c r="G28" s="726"/>
      <c r="H28" s="1396" t="s">
        <v>1185</v>
      </c>
      <c r="I28" s="1397" t="s">
        <v>1206</v>
      </c>
      <c r="J28" s="1396" t="s">
        <v>1186</v>
      </c>
    </row>
    <row r="29" spans="2:10" ht="12.95" customHeight="1" x14ac:dyDescent="0.15">
      <c r="B29" s="1399" t="s">
        <v>1191</v>
      </c>
      <c r="C29" s="1405" t="s">
        <v>30</v>
      </c>
      <c r="D29" s="1408" t="s">
        <v>1217</v>
      </c>
      <c r="E29" s="1405" t="s">
        <v>30</v>
      </c>
      <c r="G29" s="726"/>
      <c r="H29" s="1396"/>
      <c r="I29" s="1397"/>
      <c r="J29" s="1396"/>
    </row>
    <row r="30" spans="2:10" ht="12.95" customHeight="1" x14ac:dyDescent="0.15">
      <c r="B30" s="721"/>
      <c r="C30" s="1406"/>
      <c r="D30" s="1409"/>
      <c r="E30" s="1406"/>
      <c r="G30" s="726" t="s">
        <v>1205</v>
      </c>
      <c r="H30" s="1393" t="s">
        <v>30</v>
      </c>
      <c r="I30" s="1395" t="s">
        <v>1207</v>
      </c>
      <c r="J30" s="1393" t="s">
        <v>30</v>
      </c>
    </row>
    <row r="31" spans="2:10" ht="12.95" customHeight="1" x14ac:dyDescent="0.15">
      <c r="B31" s="721"/>
      <c r="C31" s="1406"/>
      <c r="D31" s="1409"/>
      <c r="E31" s="1406"/>
      <c r="G31" s="726"/>
      <c r="H31" s="1393"/>
      <c r="I31" s="1395"/>
      <c r="J31" s="1393"/>
    </row>
    <row r="32" spans="2:10" ht="12.95" customHeight="1" x14ac:dyDescent="0.15">
      <c r="B32" s="721"/>
      <c r="C32" s="1406"/>
      <c r="D32" s="1409"/>
      <c r="E32" s="1406"/>
      <c r="G32" s="726"/>
      <c r="H32" s="1393"/>
      <c r="I32" s="1395"/>
      <c r="J32" s="1393"/>
    </row>
    <row r="33" spans="2:10" ht="12.95" customHeight="1" x14ac:dyDescent="0.15">
      <c r="B33" s="1400"/>
      <c r="C33" s="1407"/>
      <c r="D33" s="1410"/>
      <c r="E33" s="1407"/>
      <c r="G33" s="726" t="s">
        <v>1208</v>
      </c>
      <c r="H33" s="1393" t="s">
        <v>30</v>
      </c>
      <c r="I33" s="1398" t="s">
        <v>1209</v>
      </c>
      <c r="J33" s="1393" t="s">
        <v>30</v>
      </c>
    </row>
    <row r="34" spans="2:10" ht="12.95" customHeight="1" x14ac:dyDescent="0.15">
      <c r="B34" s="726" t="s">
        <v>1192</v>
      </c>
      <c r="C34" s="1393" t="s">
        <v>30</v>
      </c>
      <c r="D34" s="1394" t="s">
        <v>1218</v>
      </c>
      <c r="E34" s="1393" t="s">
        <v>30</v>
      </c>
      <c r="G34" s="726"/>
      <c r="H34" s="1393"/>
      <c r="I34" s="1398"/>
      <c r="J34" s="1393"/>
    </row>
    <row r="35" spans="2:10" ht="12.95" customHeight="1" x14ac:dyDescent="0.15">
      <c r="B35" s="726"/>
      <c r="C35" s="1393"/>
      <c r="D35" s="1394"/>
      <c r="E35" s="1393"/>
      <c r="G35" s="726" t="s">
        <v>1211</v>
      </c>
      <c r="H35" s="1393" t="s">
        <v>30</v>
      </c>
      <c r="I35" s="1394" t="s">
        <v>1219</v>
      </c>
      <c r="J35" s="1393" t="s">
        <v>30</v>
      </c>
    </row>
    <row r="36" spans="2:10" ht="12.95" customHeight="1" x14ac:dyDescent="0.15">
      <c r="B36" s="726"/>
      <c r="C36" s="1393"/>
      <c r="D36" s="1394"/>
      <c r="E36" s="1393"/>
      <c r="G36" s="726"/>
      <c r="H36" s="1393"/>
      <c r="I36" s="1394"/>
      <c r="J36" s="1393"/>
    </row>
    <row r="37" spans="2:10" ht="12.95" customHeight="1" x14ac:dyDescent="0.15">
      <c r="B37" s="726"/>
      <c r="C37" s="1393"/>
      <c r="D37" s="1394"/>
      <c r="E37" s="1393"/>
      <c r="G37" s="726"/>
      <c r="H37" s="1393"/>
      <c r="I37" s="1394"/>
      <c r="J37" s="1393"/>
    </row>
    <row r="38" spans="2:10" ht="12.95" customHeight="1" x14ac:dyDescent="0.15">
      <c r="B38" s="726"/>
      <c r="C38" s="1393"/>
      <c r="D38" s="1394"/>
      <c r="E38" s="1393"/>
      <c r="G38" s="726"/>
      <c r="H38" s="1393"/>
      <c r="I38" s="1394"/>
      <c r="J38" s="1393"/>
    </row>
    <row r="39" spans="2:10" ht="12.95" customHeight="1" x14ac:dyDescent="0.15">
      <c r="B39" s="726"/>
      <c r="C39" s="1393"/>
      <c r="D39" s="1394"/>
      <c r="E39" s="1393"/>
      <c r="G39" s="726" t="s">
        <v>1210</v>
      </c>
      <c r="H39" s="1393" t="s">
        <v>30</v>
      </c>
      <c r="I39" s="1398" t="s">
        <v>1212</v>
      </c>
      <c r="J39" s="1393" t="s">
        <v>30</v>
      </c>
    </row>
    <row r="40" spans="2:10" ht="12.95" customHeight="1" x14ac:dyDescent="0.15">
      <c r="C40" s="504"/>
      <c r="D40" s="113"/>
      <c r="E40" s="504"/>
      <c r="G40" s="726"/>
      <c r="H40" s="1393"/>
      <c r="I40" s="1398"/>
      <c r="J40" s="1393"/>
    </row>
    <row r="41" spans="2:10" ht="12.95" customHeight="1" x14ac:dyDescent="0.15">
      <c r="B41" s="726"/>
      <c r="C41" s="1396" t="s">
        <v>1185</v>
      </c>
      <c r="D41" s="1397" t="s">
        <v>1194</v>
      </c>
      <c r="E41" s="1396" t="s">
        <v>1186</v>
      </c>
    </row>
    <row r="42" spans="2:10" ht="12.95" customHeight="1" x14ac:dyDescent="0.15">
      <c r="B42" s="726"/>
      <c r="C42" s="1396"/>
      <c r="D42" s="1397"/>
      <c r="E42" s="1396"/>
    </row>
    <row r="43" spans="2:10" ht="12.95" customHeight="1" x14ac:dyDescent="0.15">
      <c r="B43" s="726" t="s">
        <v>1193</v>
      </c>
      <c r="C43" s="1393" t="s">
        <v>30</v>
      </c>
      <c r="D43" s="1395" t="s">
        <v>1195</v>
      </c>
      <c r="E43" s="1393" t="s">
        <v>30</v>
      </c>
    </row>
    <row r="44" spans="2:10" ht="12.95" customHeight="1" x14ac:dyDescent="0.15">
      <c r="B44" s="726"/>
      <c r="C44" s="1393"/>
      <c r="D44" s="1395"/>
      <c r="E44" s="1393"/>
    </row>
    <row r="45" spans="2:10" ht="12.95" customHeight="1" x14ac:dyDescent="0.15">
      <c r="B45" s="726"/>
      <c r="C45" s="1393"/>
      <c r="D45" s="1395"/>
      <c r="E45" s="1393"/>
    </row>
    <row r="46" spans="2:10" ht="13.5" customHeight="1" x14ac:dyDescent="0.15"/>
    <row r="47" spans="2:10" x14ac:dyDescent="0.15">
      <c r="B47" s="1392" t="s">
        <v>1221</v>
      </c>
      <c r="C47" s="1392"/>
      <c r="D47" s="1392"/>
      <c r="E47" s="1392"/>
      <c r="F47" s="1392"/>
      <c r="G47" s="1392"/>
      <c r="H47" s="1392"/>
      <c r="I47" s="1392"/>
    </row>
    <row r="48" spans="2:10" ht="35.25" customHeight="1" x14ac:dyDescent="0.15">
      <c r="B48" s="916" t="s">
        <v>1222</v>
      </c>
      <c r="C48" s="916"/>
      <c r="D48" s="916"/>
      <c r="E48" s="916"/>
      <c r="F48" s="916"/>
      <c r="G48" s="916"/>
      <c r="H48" s="916"/>
      <c r="I48" s="916"/>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3011"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3021"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3023"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3024"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3025"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3026"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3027"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3028"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80" zoomScaleNormal="70" zoomScaleSheetLayoutView="100" workbookViewId="0">
      <selection activeCell="G51" sqref="G51"/>
    </sheetView>
  </sheetViews>
  <sheetFormatPr defaultRowHeight="13.5" x14ac:dyDescent="0.15"/>
  <cols>
    <col min="1" max="1" width="2.625" customWidth="1"/>
    <col min="2" max="2" width="3.625" style="501" customWidth="1"/>
    <col min="3" max="3" width="10.625" style="501" customWidth="1"/>
    <col min="4" max="4" width="45.625" customWidth="1"/>
    <col min="5" max="5" width="10.625" style="501"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223" t="s">
        <v>1224</v>
      </c>
    </row>
    <row r="3" spans="1:10" ht="21" x14ac:dyDescent="0.15">
      <c r="A3" s="502"/>
      <c r="D3" s="1391" t="s">
        <v>1223</v>
      </c>
      <c r="E3" s="1391"/>
      <c r="F3" s="1391"/>
      <c r="G3" s="1391"/>
      <c r="H3" s="1391"/>
      <c r="I3" s="1391"/>
    </row>
    <row r="5" spans="1:10" ht="12.95" customHeight="1" x14ac:dyDescent="0.15">
      <c r="B5" s="1399"/>
      <c r="C5" s="1401" t="s">
        <v>1185</v>
      </c>
      <c r="D5" s="1403" t="s">
        <v>1187</v>
      </c>
      <c r="E5" s="1401" t="s">
        <v>1186</v>
      </c>
      <c r="G5" s="1399"/>
      <c r="H5" s="1401" t="s">
        <v>1185</v>
      </c>
      <c r="I5" s="1418" t="s">
        <v>1194</v>
      </c>
      <c r="J5" s="1401" t="s">
        <v>1186</v>
      </c>
    </row>
    <row r="6" spans="1:10" ht="12.95" customHeight="1" x14ac:dyDescent="0.15">
      <c r="B6" s="1400"/>
      <c r="C6" s="1402"/>
      <c r="D6" s="1404"/>
      <c r="E6" s="1402"/>
      <c r="G6" s="1400"/>
      <c r="H6" s="1402"/>
      <c r="I6" s="1419"/>
      <c r="J6" s="1402"/>
    </row>
    <row r="7" spans="1:10" ht="12.95" customHeight="1" x14ac:dyDescent="0.15">
      <c r="B7" s="726" t="s">
        <v>677</v>
      </c>
      <c r="C7" s="1393" t="s">
        <v>30</v>
      </c>
      <c r="D7" s="1416" t="s">
        <v>1225</v>
      </c>
      <c r="E7" s="1393" t="s">
        <v>30</v>
      </c>
      <c r="G7" s="1399" t="s">
        <v>1205</v>
      </c>
      <c r="H7" s="1405" t="s">
        <v>30</v>
      </c>
      <c r="I7" s="1414" t="s">
        <v>1237</v>
      </c>
      <c r="J7" s="1405" t="s">
        <v>30</v>
      </c>
    </row>
    <row r="8" spans="1:10" ht="12.95" customHeight="1" x14ac:dyDescent="0.15">
      <c r="B8" s="726"/>
      <c r="C8" s="1393"/>
      <c r="D8" s="1416"/>
      <c r="E8" s="1393"/>
      <c r="G8" s="1400"/>
      <c r="H8" s="1407"/>
      <c r="I8" s="1415"/>
      <c r="J8" s="1407"/>
    </row>
    <row r="9" spans="1:10" ht="12.95" customHeight="1" x14ac:dyDescent="0.15">
      <c r="B9" s="726" t="s">
        <v>678</v>
      </c>
      <c r="C9" s="1393" t="s">
        <v>30</v>
      </c>
      <c r="D9" s="1416" t="s">
        <v>1226</v>
      </c>
      <c r="E9" s="1393" t="s">
        <v>30</v>
      </c>
      <c r="G9" s="456"/>
      <c r="H9" s="505"/>
      <c r="I9" s="507"/>
      <c r="J9" s="505"/>
    </row>
    <row r="10" spans="1:10" ht="12.95" customHeight="1" x14ac:dyDescent="0.15">
      <c r="B10" s="726"/>
      <c r="C10" s="1393"/>
      <c r="D10" s="1416"/>
      <c r="E10" s="1393"/>
      <c r="G10" s="1399"/>
      <c r="H10" s="1401" t="s">
        <v>1185</v>
      </c>
      <c r="I10" s="1397" t="s">
        <v>1196</v>
      </c>
      <c r="J10" s="1401" t="s">
        <v>1186</v>
      </c>
    </row>
    <row r="11" spans="1:10" ht="12.95" customHeight="1" x14ac:dyDescent="0.15">
      <c r="B11" s="726" t="s">
        <v>679</v>
      </c>
      <c r="C11" s="1393" t="s">
        <v>30</v>
      </c>
      <c r="D11" s="1416" t="s">
        <v>1227</v>
      </c>
      <c r="E11" s="1393" t="s">
        <v>30</v>
      </c>
      <c r="G11" s="721"/>
      <c r="H11" s="1417"/>
      <c r="I11" s="1397"/>
      <c r="J11" s="1417"/>
    </row>
    <row r="12" spans="1:10" ht="12.95" customHeight="1" x14ac:dyDescent="0.15">
      <c r="B12" s="726"/>
      <c r="C12" s="1393"/>
      <c r="D12" s="1416"/>
      <c r="E12" s="1393"/>
      <c r="G12" s="1400"/>
      <c r="H12" s="1402"/>
      <c r="I12" s="1397"/>
      <c r="J12" s="1402"/>
    </row>
    <row r="13" spans="1:10" ht="12.95" customHeight="1" x14ac:dyDescent="0.15">
      <c r="B13" s="726" t="s">
        <v>1189</v>
      </c>
      <c r="C13" s="1393" t="s">
        <v>30</v>
      </c>
      <c r="D13" s="1416" t="s">
        <v>1228</v>
      </c>
      <c r="E13" s="1393" t="s">
        <v>30</v>
      </c>
      <c r="G13" s="726" t="s">
        <v>1208</v>
      </c>
      <c r="H13" s="1393" t="s">
        <v>30</v>
      </c>
      <c r="I13" s="1416" t="s">
        <v>1238</v>
      </c>
      <c r="J13" s="1393" t="s">
        <v>30</v>
      </c>
    </row>
    <row r="14" spans="1:10" ht="12.95" customHeight="1" x14ac:dyDescent="0.15">
      <c r="B14" s="726"/>
      <c r="C14" s="1393"/>
      <c r="D14" s="1416"/>
      <c r="E14" s="1393"/>
      <c r="G14" s="726"/>
      <c r="H14" s="1393"/>
      <c r="I14" s="1416"/>
      <c r="J14" s="1393"/>
    </row>
    <row r="15" spans="1:10" ht="12.95" customHeight="1" x14ac:dyDescent="0.15">
      <c r="C15" s="504"/>
      <c r="D15" s="503"/>
      <c r="E15" s="504"/>
      <c r="G15" s="456"/>
      <c r="H15" s="505"/>
      <c r="I15" s="507"/>
      <c r="J15" s="505"/>
    </row>
    <row r="16" spans="1:10" ht="12.95" customHeight="1" x14ac:dyDescent="0.15">
      <c r="B16" s="1399"/>
      <c r="C16" s="1401" t="s">
        <v>1185</v>
      </c>
      <c r="D16" s="1403" t="s">
        <v>1188</v>
      </c>
      <c r="E16" s="1401" t="s">
        <v>1186</v>
      </c>
      <c r="G16" s="1399"/>
      <c r="H16" s="1401" t="s">
        <v>1185</v>
      </c>
      <c r="I16" s="1403" t="s">
        <v>1203</v>
      </c>
      <c r="J16" s="1401" t="s">
        <v>1186</v>
      </c>
    </row>
    <row r="17" spans="2:10" ht="12.95" customHeight="1" x14ac:dyDescent="0.15">
      <c r="B17" s="1400"/>
      <c r="C17" s="1402"/>
      <c r="D17" s="1404"/>
      <c r="E17" s="1402"/>
      <c r="G17" s="1400"/>
      <c r="H17" s="1402"/>
      <c r="I17" s="1404"/>
      <c r="J17" s="1402"/>
    </row>
    <row r="18" spans="2:10" ht="12.95" customHeight="1" x14ac:dyDescent="0.15">
      <c r="B18" s="726" t="s">
        <v>1191</v>
      </c>
      <c r="C18" s="1393" t="s">
        <v>30</v>
      </c>
      <c r="D18" s="1416" t="s">
        <v>1229</v>
      </c>
      <c r="E18" s="1393" t="s">
        <v>30</v>
      </c>
      <c r="G18" s="1399" t="s">
        <v>1211</v>
      </c>
      <c r="H18" s="1405" t="s">
        <v>30</v>
      </c>
      <c r="I18" s="1414" t="s">
        <v>1239</v>
      </c>
      <c r="J18" s="1405" t="s">
        <v>30</v>
      </c>
    </row>
    <row r="19" spans="2:10" ht="12.95" customHeight="1" x14ac:dyDescent="0.15">
      <c r="B19" s="726"/>
      <c r="C19" s="1393"/>
      <c r="D19" s="1416"/>
      <c r="E19" s="1393"/>
      <c r="G19" s="721"/>
      <c r="H19" s="1406"/>
      <c r="I19" s="1412"/>
      <c r="J19" s="1406"/>
    </row>
    <row r="20" spans="2:10" ht="12.95" customHeight="1" x14ac:dyDescent="0.15">
      <c r="B20" s="1399" t="s">
        <v>1192</v>
      </c>
      <c r="C20" s="1405" t="s">
        <v>30</v>
      </c>
      <c r="D20" s="1414" t="s">
        <v>1230</v>
      </c>
      <c r="E20" s="1405" t="s">
        <v>30</v>
      </c>
      <c r="G20" s="1400"/>
      <c r="H20" s="1407"/>
      <c r="I20" s="1413"/>
      <c r="J20" s="1407"/>
    </row>
    <row r="21" spans="2:10" ht="12.95" customHeight="1" x14ac:dyDescent="0.15">
      <c r="B21" s="721"/>
      <c r="C21" s="1406"/>
      <c r="D21" s="1412"/>
      <c r="E21" s="1406"/>
      <c r="G21" s="1399" t="s">
        <v>1210</v>
      </c>
      <c r="H21" s="1405" t="s">
        <v>30</v>
      </c>
      <c r="I21" s="1414" t="s">
        <v>1240</v>
      </c>
      <c r="J21" s="1405" t="s">
        <v>30</v>
      </c>
    </row>
    <row r="22" spans="2:10" ht="12.95" customHeight="1" x14ac:dyDescent="0.15">
      <c r="B22" s="1400"/>
      <c r="C22" s="1407"/>
      <c r="D22" s="1413"/>
      <c r="E22" s="1407"/>
      <c r="G22" s="721"/>
      <c r="H22" s="1406"/>
      <c r="I22" s="1412"/>
      <c r="J22" s="1406"/>
    </row>
    <row r="23" spans="2:10" ht="12.95" customHeight="1" x14ac:dyDescent="0.15">
      <c r="B23" s="1399" t="s">
        <v>1193</v>
      </c>
      <c r="C23" s="1405" t="s">
        <v>30</v>
      </c>
      <c r="D23" s="1414" t="s">
        <v>1231</v>
      </c>
      <c r="E23" s="1405" t="s">
        <v>30</v>
      </c>
      <c r="G23" s="1400"/>
      <c r="H23" s="1407"/>
      <c r="I23" s="1413"/>
      <c r="J23" s="1407"/>
    </row>
    <row r="24" spans="2:10" ht="12.95" customHeight="1" x14ac:dyDescent="0.15">
      <c r="B24" s="721"/>
      <c r="C24" s="1406"/>
      <c r="D24" s="1412"/>
      <c r="E24" s="1406"/>
      <c r="G24" s="456"/>
      <c r="H24" s="505"/>
      <c r="I24" s="506"/>
      <c r="J24" s="505"/>
    </row>
    <row r="25" spans="2:10" ht="12.95" customHeight="1" x14ac:dyDescent="0.15">
      <c r="B25" s="1400"/>
      <c r="C25" s="1407"/>
      <c r="D25" s="1413"/>
      <c r="E25" s="1407"/>
      <c r="G25" s="726"/>
      <c r="H25" s="1396" t="s">
        <v>1185</v>
      </c>
      <c r="I25" s="1397" t="s">
        <v>1206</v>
      </c>
      <c r="J25" s="1396" t="s">
        <v>1186</v>
      </c>
    </row>
    <row r="26" spans="2:10" ht="12.95" customHeight="1" x14ac:dyDescent="0.15">
      <c r="B26" s="726" t="s">
        <v>1198</v>
      </c>
      <c r="C26" s="1393" t="s">
        <v>30</v>
      </c>
      <c r="D26" s="1416" t="s">
        <v>1232</v>
      </c>
      <c r="E26" s="1393" t="s">
        <v>30</v>
      </c>
      <c r="G26" s="726"/>
      <c r="H26" s="1396"/>
      <c r="I26" s="1397"/>
      <c r="J26" s="1396"/>
    </row>
    <row r="27" spans="2:10" ht="12.95" customHeight="1" x14ac:dyDescent="0.15">
      <c r="B27" s="726"/>
      <c r="C27" s="1393"/>
      <c r="D27" s="1416"/>
      <c r="E27" s="1393"/>
      <c r="G27" s="1399" t="s">
        <v>1241</v>
      </c>
      <c r="H27" s="1405" t="s">
        <v>30</v>
      </c>
      <c r="I27" s="1414" t="s">
        <v>1207</v>
      </c>
      <c r="J27" s="1405" t="s">
        <v>30</v>
      </c>
    </row>
    <row r="28" spans="2:10" ht="12.95" customHeight="1" x14ac:dyDescent="0.15">
      <c r="B28" s="726" t="s">
        <v>1201</v>
      </c>
      <c r="C28" s="1393" t="s">
        <v>30</v>
      </c>
      <c r="D28" s="1416" t="s">
        <v>1233</v>
      </c>
      <c r="E28" s="1393" t="s">
        <v>30</v>
      </c>
      <c r="G28" s="721"/>
      <c r="H28" s="1406"/>
      <c r="I28" s="1412"/>
      <c r="J28" s="1406"/>
    </row>
    <row r="29" spans="2:10" ht="12.95" customHeight="1" x14ac:dyDescent="0.15">
      <c r="B29" s="726"/>
      <c r="C29" s="1393"/>
      <c r="D29" s="1416"/>
      <c r="E29" s="1393"/>
      <c r="G29" s="1400"/>
      <c r="H29" s="1407"/>
      <c r="I29" s="1413"/>
      <c r="J29" s="1407"/>
    </row>
    <row r="30" spans="2:10" ht="12.95" customHeight="1" x14ac:dyDescent="0.15">
      <c r="C30" s="504"/>
      <c r="D30" s="503"/>
      <c r="E30" s="504"/>
      <c r="G30" s="726" t="s">
        <v>1242</v>
      </c>
      <c r="H30" s="1393" t="s">
        <v>30</v>
      </c>
      <c r="I30" s="1398" t="s">
        <v>1209</v>
      </c>
      <c r="J30" s="1393" t="s">
        <v>30</v>
      </c>
    </row>
    <row r="31" spans="2:10" ht="12.95" customHeight="1" x14ac:dyDescent="0.15">
      <c r="B31" s="1399"/>
      <c r="C31" s="1401" t="s">
        <v>1185</v>
      </c>
      <c r="D31" s="1403" t="s">
        <v>1190</v>
      </c>
      <c r="E31" s="1401" t="s">
        <v>1186</v>
      </c>
      <c r="G31" s="726"/>
      <c r="H31" s="1393"/>
      <c r="I31" s="1398"/>
      <c r="J31" s="1393"/>
    </row>
    <row r="32" spans="2:10" ht="12.95" customHeight="1" x14ac:dyDescent="0.15">
      <c r="B32" s="1400"/>
      <c r="C32" s="1402"/>
      <c r="D32" s="1404"/>
      <c r="E32" s="1402"/>
      <c r="G32" s="726" t="s">
        <v>1243</v>
      </c>
      <c r="H32" s="1393" t="s">
        <v>30</v>
      </c>
      <c r="I32" s="1398" t="s">
        <v>1244</v>
      </c>
      <c r="J32" s="1393" t="s">
        <v>30</v>
      </c>
    </row>
    <row r="33" spans="2:10" ht="12.95" customHeight="1" x14ac:dyDescent="0.15">
      <c r="B33" s="1399" t="s">
        <v>1236</v>
      </c>
      <c r="C33" s="1405" t="s">
        <v>30</v>
      </c>
      <c r="D33" s="1420" t="s">
        <v>1234</v>
      </c>
      <c r="E33" s="1405" t="s">
        <v>30</v>
      </c>
      <c r="G33" s="726"/>
      <c r="H33" s="1393"/>
      <c r="I33" s="1398"/>
      <c r="J33" s="1393"/>
    </row>
    <row r="34" spans="2:10" ht="12.95" customHeight="1" x14ac:dyDescent="0.15">
      <c r="B34" s="721"/>
      <c r="C34" s="1406"/>
      <c r="D34" s="1409"/>
      <c r="E34" s="1406"/>
      <c r="G34" s="1399" t="s">
        <v>1236</v>
      </c>
      <c r="H34" s="1405" t="s">
        <v>30</v>
      </c>
      <c r="I34" s="1411" t="s">
        <v>1219</v>
      </c>
      <c r="J34" s="1405" t="s">
        <v>30</v>
      </c>
    </row>
    <row r="35" spans="2:10" ht="12.95" customHeight="1" x14ac:dyDescent="0.15">
      <c r="B35" s="1400"/>
      <c r="C35" s="1407"/>
      <c r="D35" s="1410"/>
      <c r="E35" s="1407"/>
      <c r="G35" s="721"/>
      <c r="H35" s="1406"/>
      <c r="I35" s="1412"/>
      <c r="J35" s="1406"/>
    </row>
    <row r="36" spans="2:10" ht="12.95" customHeight="1" x14ac:dyDescent="0.15">
      <c r="B36" s="726" t="s">
        <v>1204</v>
      </c>
      <c r="C36" s="1393" t="s">
        <v>30</v>
      </c>
      <c r="D36" s="1395" t="s">
        <v>1235</v>
      </c>
      <c r="E36" s="1393" t="s">
        <v>30</v>
      </c>
      <c r="G36" s="721"/>
      <c r="H36" s="1406"/>
      <c r="I36" s="1412"/>
      <c r="J36" s="1406"/>
    </row>
    <row r="37" spans="2:10" ht="12.95" customHeight="1" x14ac:dyDescent="0.15">
      <c r="B37" s="726"/>
      <c r="C37" s="1393"/>
      <c r="D37" s="1394"/>
      <c r="E37" s="1393"/>
      <c r="G37" s="1400"/>
      <c r="H37" s="1407"/>
      <c r="I37" s="1413"/>
      <c r="J37" s="1407"/>
    </row>
    <row r="38" spans="2:10" ht="12.95" customHeight="1" x14ac:dyDescent="0.15">
      <c r="B38" s="726"/>
      <c r="C38" s="1393"/>
      <c r="D38" s="1394"/>
      <c r="E38" s="1393"/>
      <c r="G38" s="726" t="s">
        <v>1245</v>
      </c>
      <c r="H38" s="1393" t="s">
        <v>30</v>
      </c>
      <c r="I38" s="1398" t="s">
        <v>1212</v>
      </c>
      <c r="J38" s="1393" t="s">
        <v>30</v>
      </c>
    </row>
    <row r="39" spans="2:10" ht="12.75" customHeight="1" x14ac:dyDescent="0.15">
      <c r="C39" s="504"/>
      <c r="D39" s="113"/>
      <c r="E39" s="504"/>
      <c r="G39" s="726"/>
      <c r="H39" s="1393"/>
      <c r="I39" s="1398"/>
      <c r="J39" s="1393"/>
    </row>
    <row r="40" spans="2:10" ht="12.75" customHeight="1" x14ac:dyDescent="0.15">
      <c r="C40" s="504"/>
      <c r="D40" s="113"/>
      <c r="E40" s="504"/>
      <c r="G40" s="501"/>
      <c r="H40" s="504"/>
      <c r="I40" s="12"/>
      <c r="J40" s="504"/>
    </row>
    <row r="41" spans="2:10" x14ac:dyDescent="0.15">
      <c r="B41" s="1392" t="s">
        <v>1221</v>
      </c>
      <c r="C41" s="1392"/>
      <c r="D41" s="1392"/>
      <c r="E41" s="1392"/>
      <c r="F41" s="1392"/>
      <c r="G41" s="1392"/>
      <c r="H41" s="1392"/>
      <c r="I41" s="1392"/>
    </row>
    <row r="42" spans="2:10" ht="35.25" customHeight="1" x14ac:dyDescent="0.15">
      <c r="B42" s="916" t="s">
        <v>1222</v>
      </c>
      <c r="C42" s="916"/>
      <c r="D42" s="916"/>
      <c r="E42" s="916"/>
      <c r="F42" s="916"/>
      <c r="G42" s="916"/>
      <c r="H42" s="916"/>
      <c r="I42" s="916"/>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zoomScaleNormal="100" zoomScaleSheetLayoutView="100" workbookViewId="0">
      <selection activeCell="B17" sqref="B17:C21"/>
    </sheetView>
  </sheetViews>
  <sheetFormatPr defaultColWidth="4.125" defaultRowHeight="18" customHeight="1" x14ac:dyDescent="0.15"/>
  <cols>
    <col min="1" max="1" width="1.875" style="257" customWidth="1"/>
    <col min="2" max="2" width="4.625" style="257" customWidth="1"/>
    <col min="3" max="3" width="7.25" style="257" customWidth="1"/>
    <col min="4" max="4" width="3.5" style="257" customWidth="1"/>
    <col min="5" max="5" width="11.5" style="257" customWidth="1"/>
    <col min="6" max="6" width="10.5" style="257" customWidth="1"/>
    <col min="7" max="7" width="7.75" style="257" customWidth="1"/>
    <col min="8" max="8" width="3.5" style="257" customWidth="1"/>
    <col min="9" max="9" width="7.375" style="257" customWidth="1"/>
    <col min="10" max="10" width="3.5" style="257" customWidth="1"/>
    <col min="11" max="11" width="8" style="257" customWidth="1"/>
    <col min="12" max="12" width="15.25" style="257" customWidth="1"/>
    <col min="13" max="13" width="7.375" style="257" customWidth="1"/>
    <col min="14" max="14" width="12.25" style="257" customWidth="1"/>
    <col min="15" max="15" width="2.625" style="257" customWidth="1"/>
    <col min="16" max="16" width="5.875" style="257" customWidth="1"/>
    <col min="17" max="122" width="4.625" style="257" customWidth="1"/>
    <col min="123" max="255" width="8.625" style="257" customWidth="1"/>
    <col min="256" max="16384" width="4.125" style="257"/>
  </cols>
  <sheetData>
    <row r="2" spans="1:34" ht="24.4" customHeight="1" x14ac:dyDescent="0.15">
      <c r="B2" s="1422" t="s">
        <v>457</v>
      </c>
      <c r="C2" s="1423"/>
      <c r="D2" s="1423"/>
      <c r="E2" s="1423"/>
      <c r="F2" s="1423"/>
      <c r="G2" s="1423"/>
      <c r="H2" s="1423"/>
      <c r="I2" s="1423"/>
      <c r="J2" s="1423"/>
      <c r="K2" s="1423"/>
      <c r="L2" s="1423"/>
      <c r="M2" s="1423"/>
      <c r="N2" s="1424"/>
    </row>
    <row r="3" spans="1:34" ht="21.75" customHeight="1" x14ac:dyDescent="0.15">
      <c r="B3" s="259"/>
      <c r="C3" s="259"/>
      <c r="D3" s="259"/>
      <c r="E3" s="259"/>
    </row>
    <row r="4" spans="1:34" ht="19.7" customHeight="1" x14ac:dyDescent="0.15">
      <c r="A4" s="260" t="s">
        <v>437</v>
      </c>
      <c r="B4" s="261"/>
      <c r="C4" s="261"/>
      <c r="D4" s="261"/>
      <c r="E4" s="261"/>
      <c r="F4" s="261"/>
      <c r="G4" s="261"/>
      <c r="H4" s="261"/>
      <c r="I4" s="261"/>
    </row>
    <row r="5" spans="1:34" ht="20.25" customHeight="1" x14ac:dyDescent="0.15">
      <c r="A5" s="260"/>
      <c r="B5" s="255" t="s">
        <v>458</v>
      </c>
      <c r="C5" s="255"/>
      <c r="F5" s="262"/>
      <c r="G5" s="262"/>
      <c r="H5" s="263"/>
      <c r="I5" s="263"/>
    </row>
    <row r="6" spans="1:34" ht="30.75" customHeight="1" x14ac:dyDescent="0.15">
      <c r="A6" s="264"/>
      <c r="B6" s="1425" t="str">
        <f>はじめに!D5</f>
        <v>　　　　　集落協定</v>
      </c>
      <c r="C6" s="1426"/>
      <c r="D6" s="1426"/>
      <c r="E6" s="1426"/>
      <c r="F6" s="1426"/>
      <c r="G6" s="1426"/>
      <c r="H6" s="1426"/>
      <c r="I6" s="1426"/>
      <c r="J6" s="1426"/>
      <c r="K6" s="1426"/>
      <c r="L6" s="1426"/>
      <c r="M6" s="1427"/>
    </row>
    <row r="7" spans="1:34" ht="20.100000000000001" customHeight="1" x14ac:dyDescent="0.15">
      <c r="A7" s="264"/>
      <c r="B7" s="265"/>
      <c r="C7" s="265"/>
      <c r="D7" s="266"/>
      <c r="E7" s="266"/>
      <c r="F7" s="266"/>
      <c r="G7" s="266"/>
      <c r="H7" s="267"/>
      <c r="I7" s="267"/>
      <c r="J7" s="266"/>
      <c r="K7" s="266"/>
      <c r="L7" s="266"/>
      <c r="M7" s="268"/>
    </row>
    <row r="8" spans="1:34" s="255" customFormat="1" ht="22.5" customHeight="1" x14ac:dyDescent="0.15">
      <c r="A8" s="260"/>
      <c r="B8" s="255" t="s">
        <v>459</v>
      </c>
      <c r="M8" s="256"/>
      <c r="N8" s="256"/>
      <c r="Q8" s="269"/>
    </row>
    <row r="9" spans="1:34" ht="24" customHeight="1" x14ac:dyDescent="0.15">
      <c r="A9" s="264"/>
      <c r="B9" s="1428" t="s">
        <v>460</v>
      </c>
      <c r="C9" s="1428"/>
      <c r="D9" s="1428"/>
      <c r="E9" s="1428"/>
      <c r="F9" s="1429"/>
      <c r="G9" s="1429"/>
      <c r="H9" s="1429"/>
      <c r="I9" s="1429"/>
      <c r="J9" s="1429"/>
      <c r="K9" s="1429"/>
      <c r="L9" s="1429"/>
    </row>
    <row r="10" spans="1:34" ht="24" customHeight="1" x14ac:dyDescent="0.15">
      <c r="A10" s="264"/>
      <c r="B10" s="1428" t="s">
        <v>461</v>
      </c>
      <c r="C10" s="1428"/>
      <c r="D10" s="1428"/>
      <c r="E10" s="1428"/>
      <c r="F10" s="1430"/>
      <c r="G10" s="1430"/>
      <c r="H10" s="1430"/>
      <c r="I10" s="1430"/>
      <c r="J10" s="1430"/>
      <c r="K10" s="1430"/>
      <c r="L10" s="1430"/>
    </row>
    <row r="11" spans="1:34" ht="24" customHeight="1" x14ac:dyDescent="0.15">
      <c r="A11" s="264"/>
      <c r="B11" s="1428" t="s">
        <v>462</v>
      </c>
      <c r="C11" s="1428"/>
      <c r="D11" s="1428"/>
      <c r="E11" s="1428"/>
      <c r="F11" s="1430"/>
      <c r="G11" s="1430"/>
      <c r="H11" s="1430"/>
      <c r="I11" s="1430"/>
      <c r="J11" s="1430"/>
      <c r="K11" s="1430"/>
      <c r="L11" s="1430"/>
    </row>
    <row r="12" spans="1:34" ht="24" customHeight="1" x14ac:dyDescent="0.15">
      <c r="A12" s="264"/>
      <c r="B12" s="1428" t="s">
        <v>463</v>
      </c>
      <c r="C12" s="1428"/>
      <c r="D12" s="1428"/>
      <c r="E12" s="1428"/>
      <c r="F12" s="1430"/>
      <c r="G12" s="1430"/>
      <c r="H12" s="1430"/>
      <c r="I12" s="1430"/>
      <c r="J12" s="1430"/>
      <c r="K12" s="1430"/>
      <c r="L12" s="1430"/>
    </row>
    <row r="13" spans="1:34" ht="94.5" customHeight="1" x14ac:dyDescent="0.15">
      <c r="A13" s="264"/>
      <c r="B13" s="1431" t="s">
        <v>438</v>
      </c>
      <c r="C13" s="1431"/>
      <c r="D13" s="1431"/>
      <c r="E13" s="1431"/>
      <c r="F13" s="1431"/>
      <c r="G13" s="1431"/>
      <c r="H13" s="1431"/>
      <c r="I13" s="1431"/>
      <c r="J13" s="1431"/>
      <c r="K13" s="1431"/>
      <c r="L13" s="1431"/>
      <c r="M13" s="258"/>
      <c r="N13" s="258"/>
      <c r="O13" s="258"/>
      <c r="P13" s="258"/>
      <c r="Q13" s="258"/>
      <c r="R13" s="258"/>
      <c r="S13" s="258"/>
      <c r="T13" s="258"/>
      <c r="U13" s="258"/>
      <c r="V13" s="258"/>
      <c r="W13" s="258"/>
      <c r="X13" s="258"/>
      <c r="Y13" s="258"/>
      <c r="Z13" s="258"/>
      <c r="AA13" s="258"/>
      <c r="AB13" s="258"/>
      <c r="AC13" s="258"/>
      <c r="AD13" s="258"/>
      <c r="AE13" s="258"/>
      <c r="AF13" s="258"/>
      <c r="AG13" s="258"/>
      <c r="AH13" s="258"/>
    </row>
    <row r="14" spans="1:34" ht="20.100000000000001" customHeight="1" x14ac:dyDescent="0.15">
      <c r="A14" s="264"/>
      <c r="B14" s="270"/>
      <c r="C14" s="270"/>
      <c r="D14" s="270"/>
      <c r="E14" s="270"/>
      <c r="F14" s="270"/>
      <c r="G14" s="270"/>
      <c r="H14" s="270"/>
      <c r="I14" s="270"/>
      <c r="J14" s="270"/>
      <c r="K14" s="270"/>
      <c r="L14" s="270"/>
      <c r="M14" s="270"/>
      <c r="N14" s="270"/>
      <c r="O14" s="258"/>
      <c r="P14" s="258"/>
      <c r="Q14" s="258"/>
      <c r="R14" s="258"/>
      <c r="S14" s="258"/>
      <c r="T14" s="258"/>
      <c r="U14" s="258"/>
      <c r="V14" s="258"/>
      <c r="W14" s="258"/>
      <c r="X14" s="258"/>
      <c r="Y14" s="258"/>
      <c r="Z14" s="258"/>
      <c r="AA14" s="258"/>
      <c r="AB14" s="258"/>
      <c r="AC14" s="258"/>
      <c r="AD14" s="258"/>
      <c r="AE14" s="258"/>
      <c r="AF14" s="258"/>
      <c r="AG14" s="258"/>
      <c r="AH14" s="258"/>
    </row>
    <row r="15" spans="1:34" s="255" customFormat="1" ht="22.5" customHeight="1" x14ac:dyDescent="0.15">
      <c r="A15" s="260"/>
      <c r="B15" s="255" t="s">
        <v>439</v>
      </c>
      <c r="M15" s="256"/>
      <c r="N15" s="256"/>
      <c r="Q15" s="269"/>
    </row>
    <row r="16" spans="1:34" ht="24" customHeight="1" thickBot="1" x14ac:dyDescent="0.2">
      <c r="A16" s="264"/>
      <c r="B16" s="1421" t="s">
        <v>440</v>
      </c>
      <c r="C16" s="1421"/>
      <c r="D16" s="1421" t="s">
        <v>441</v>
      </c>
      <c r="E16" s="1421"/>
      <c r="F16" s="1421"/>
      <c r="G16" s="1421" t="s">
        <v>442</v>
      </c>
      <c r="H16" s="1421"/>
      <c r="I16" s="1421"/>
      <c r="J16" s="1421"/>
      <c r="K16" s="1421"/>
      <c r="L16" s="1421" t="s">
        <v>443</v>
      </c>
      <c r="M16" s="1421"/>
    </row>
    <row r="17" spans="1:34" ht="47.65" customHeight="1" thickTop="1" x14ac:dyDescent="0.15">
      <c r="A17" s="264"/>
      <c r="B17" s="1432"/>
      <c r="C17" s="1433"/>
      <c r="D17" s="1436" t="s">
        <v>444</v>
      </c>
      <c r="E17" s="1436"/>
      <c r="F17" s="1436"/>
      <c r="G17" s="1436" t="s">
        <v>445</v>
      </c>
      <c r="H17" s="1436"/>
      <c r="I17" s="1436"/>
      <c r="J17" s="1436"/>
      <c r="K17" s="1436"/>
      <c r="L17" s="1436" t="s">
        <v>446</v>
      </c>
      <c r="M17" s="1436"/>
    </row>
    <row r="18" spans="1:34" ht="85.9" customHeight="1" x14ac:dyDescent="0.15">
      <c r="A18" s="264"/>
      <c r="B18" s="1434"/>
      <c r="C18" s="1435"/>
      <c r="D18" s="1428"/>
      <c r="E18" s="1428"/>
      <c r="F18" s="1428"/>
      <c r="G18" s="1428" t="s">
        <v>447</v>
      </c>
      <c r="H18" s="1428"/>
      <c r="I18" s="1428"/>
      <c r="J18" s="1428"/>
      <c r="K18" s="1428"/>
      <c r="L18" s="1428"/>
      <c r="M18" s="1428"/>
    </row>
    <row r="19" spans="1:34" ht="43.15" customHeight="1" x14ac:dyDescent="0.15">
      <c r="A19" s="264"/>
      <c r="B19" s="1437"/>
      <c r="C19" s="1438"/>
      <c r="D19" s="1428" t="s">
        <v>448</v>
      </c>
      <c r="E19" s="1428"/>
      <c r="F19" s="1428"/>
      <c r="G19" s="1428" t="s">
        <v>449</v>
      </c>
      <c r="H19" s="1428"/>
      <c r="I19" s="1428"/>
      <c r="J19" s="1428"/>
      <c r="K19" s="1428"/>
      <c r="L19" s="1428" t="s">
        <v>450</v>
      </c>
      <c r="M19" s="1428"/>
    </row>
    <row r="20" spans="1:34" ht="62.65" customHeight="1" x14ac:dyDescent="0.15">
      <c r="A20" s="264"/>
      <c r="B20" s="1439"/>
      <c r="C20" s="1440"/>
      <c r="D20" s="1428"/>
      <c r="E20" s="1428"/>
      <c r="F20" s="1428"/>
      <c r="G20" s="1428" t="s">
        <v>451</v>
      </c>
      <c r="H20" s="1428"/>
      <c r="I20" s="1428"/>
      <c r="J20" s="1428"/>
      <c r="K20" s="1428"/>
      <c r="L20" s="1428" t="s">
        <v>452</v>
      </c>
      <c r="M20" s="1428"/>
    </row>
    <row r="21" spans="1:34" ht="68.25" customHeight="1" x14ac:dyDescent="0.15">
      <c r="A21" s="264"/>
      <c r="B21" s="1441"/>
      <c r="C21" s="1441"/>
      <c r="D21" s="1428" t="s">
        <v>453</v>
      </c>
      <c r="E21" s="1428"/>
      <c r="F21" s="1428"/>
      <c r="G21" s="1428" t="s">
        <v>454</v>
      </c>
      <c r="H21" s="1428"/>
      <c r="I21" s="1428"/>
      <c r="J21" s="1428"/>
      <c r="K21" s="1428"/>
      <c r="L21" s="1428" t="s">
        <v>455</v>
      </c>
      <c r="M21" s="1428"/>
    </row>
    <row r="22" spans="1:34" ht="288" customHeight="1" x14ac:dyDescent="0.15">
      <c r="A22" s="264"/>
      <c r="B22" s="1431" t="s">
        <v>456</v>
      </c>
      <c r="C22" s="1431"/>
      <c r="D22" s="1431"/>
      <c r="E22" s="1431"/>
      <c r="F22" s="1431"/>
      <c r="G22" s="1431"/>
      <c r="H22" s="1431"/>
      <c r="I22" s="1431"/>
      <c r="J22" s="1431"/>
      <c r="K22" s="1431"/>
      <c r="L22" s="1431"/>
      <c r="M22" s="1431"/>
      <c r="N22" s="258"/>
      <c r="O22" s="258"/>
      <c r="P22" s="258"/>
      <c r="Q22" s="258"/>
      <c r="R22" s="258"/>
      <c r="S22" s="258"/>
      <c r="T22" s="258"/>
      <c r="U22" s="258"/>
      <c r="V22" s="258"/>
      <c r="W22" s="258"/>
      <c r="X22" s="258"/>
      <c r="Y22" s="258"/>
      <c r="Z22" s="258"/>
      <c r="AA22" s="258"/>
      <c r="AB22" s="258"/>
      <c r="AC22" s="258"/>
      <c r="AD22" s="258"/>
      <c r="AE22" s="258"/>
      <c r="AF22" s="258"/>
      <c r="AG22" s="258"/>
      <c r="AH22" s="258"/>
    </row>
    <row r="23" spans="1:34" ht="20.100000000000001" customHeight="1" x14ac:dyDescent="0.15">
      <c r="A23" s="264"/>
      <c r="B23" s="270"/>
      <c r="C23" s="270"/>
      <c r="D23" s="270"/>
      <c r="E23" s="270"/>
      <c r="F23" s="270"/>
      <c r="G23" s="270"/>
      <c r="H23" s="270"/>
      <c r="I23" s="270"/>
      <c r="J23" s="270"/>
      <c r="K23" s="270"/>
      <c r="L23" s="270"/>
      <c r="M23" s="270"/>
      <c r="N23" s="270"/>
      <c r="O23" s="258"/>
      <c r="P23" s="258"/>
      <c r="Q23" s="258"/>
      <c r="R23" s="258"/>
      <c r="S23" s="258"/>
      <c r="T23" s="258"/>
      <c r="U23" s="258"/>
      <c r="V23" s="258"/>
      <c r="W23" s="258"/>
      <c r="X23" s="258"/>
      <c r="Y23" s="258"/>
      <c r="Z23" s="258"/>
      <c r="AA23" s="258"/>
      <c r="AB23" s="258"/>
      <c r="AC23" s="258"/>
      <c r="AD23" s="258"/>
      <c r="AE23" s="258"/>
      <c r="AF23" s="258"/>
      <c r="AG23" s="258"/>
      <c r="AH23" s="258"/>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topLeftCell="A55" zoomScale="125" zoomScaleNormal="100" zoomScaleSheetLayoutView="100" workbookViewId="0">
      <selection activeCell="B66" sqref="B66:C66"/>
    </sheetView>
  </sheetViews>
  <sheetFormatPr defaultColWidth="4.125" defaultRowHeight="18" customHeight="1" x14ac:dyDescent="0.15"/>
  <cols>
    <col min="1" max="1" width="1.875" style="257" customWidth="1"/>
    <col min="2" max="3" width="9.625" style="257" customWidth="1"/>
    <col min="4" max="4" width="7.5" style="257" customWidth="1"/>
    <col min="5" max="5" width="9" style="257" customWidth="1"/>
    <col min="6" max="6" width="8.5" style="257" customWidth="1"/>
    <col min="7" max="7" width="7.5" style="257" customWidth="1"/>
    <col min="8" max="14" width="9.625" style="257" customWidth="1"/>
    <col min="15" max="15" width="2.625" style="257" customWidth="1"/>
    <col min="16" max="16" width="5.875" style="257" customWidth="1"/>
    <col min="17" max="122" width="4.625" style="257" customWidth="1"/>
    <col min="123" max="255" width="8.625" style="257" customWidth="1"/>
    <col min="256" max="16384" width="4.125" style="257"/>
  </cols>
  <sheetData>
    <row r="2" spans="1:34" ht="19.7" customHeight="1" x14ac:dyDescent="0.15">
      <c r="A2" s="260" t="s">
        <v>464</v>
      </c>
      <c r="B2" s="261"/>
      <c r="C2" s="261"/>
      <c r="D2" s="261"/>
      <c r="E2" s="261"/>
      <c r="F2" s="261"/>
      <c r="G2" s="261"/>
      <c r="H2" s="261"/>
      <c r="I2" s="261"/>
    </row>
    <row r="3" spans="1:34" ht="66.95" customHeight="1" x14ac:dyDescent="0.15">
      <c r="A3" s="264"/>
      <c r="B3" s="1442" t="s">
        <v>465</v>
      </c>
      <c r="C3" s="1442"/>
      <c r="D3" s="1442"/>
      <c r="E3" s="1442"/>
      <c r="F3" s="1442"/>
      <c r="G3" s="1442"/>
      <c r="H3" s="1442"/>
      <c r="I3" s="1442"/>
      <c r="J3" s="1442"/>
      <c r="K3" s="1442"/>
      <c r="L3" s="1442"/>
      <c r="M3" s="1442"/>
      <c r="N3" s="1442"/>
      <c r="O3" s="258"/>
      <c r="P3" s="258"/>
      <c r="Q3" s="258"/>
      <c r="R3" s="258"/>
      <c r="S3" s="258"/>
      <c r="T3" s="258"/>
      <c r="U3" s="258"/>
      <c r="V3" s="258"/>
      <c r="W3" s="258"/>
      <c r="X3" s="258"/>
      <c r="Y3" s="258"/>
      <c r="Z3" s="258"/>
      <c r="AA3" s="258"/>
      <c r="AB3" s="258"/>
      <c r="AC3" s="258"/>
      <c r="AD3" s="258"/>
      <c r="AE3" s="258"/>
      <c r="AF3" s="258"/>
      <c r="AG3" s="258"/>
      <c r="AH3" s="258"/>
    </row>
    <row r="4" spans="1:34" ht="20.100000000000001" customHeight="1" x14ac:dyDescent="0.15">
      <c r="A4" s="264"/>
      <c r="B4" s="265"/>
      <c r="C4" s="265"/>
      <c r="D4" s="266"/>
      <c r="E4" s="266"/>
      <c r="F4" s="266"/>
      <c r="G4" s="266"/>
      <c r="H4" s="267"/>
      <c r="I4" s="267"/>
      <c r="J4" s="266"/>
      <c r="K4" s="266"/>
      <c r="L4" s="266"/>
      <c r="M4" s="268"/>
    </row>
    <row r="5" spans="1:34" ht="20.25" customHeight="1" x14ac:dyDescent="0.15">
      <c r="A5" s="260"/>
      <c r="B5" s="255" t="s">
        <v>466</v>
      </c>
      <c r="C5" s="255"/>
      <c r="F5" s="262"/>
      <c r="G5" s="262"/>
      <c r="H5" s="263"/>
      <c r="I5" s="263"/>
    </row>
    <row r="6" spans="1:34" ht="30.75" customHeight="1" x14ac:dyDescent="0.15">
      <c r="A6" s="264"/>
      <c r="B6" s="1443"/>
      <c r="C6" s="1444"/>
      <c r="D6" s="1444"/>
      <c r="E6" s="1444"/>
      <c r="F6" s="1444"/>
      <c r="G6" s="1444"/>
      <c r="H6" s="1444"/>
      <c r="I6" s="1444"/>
      <c r="J6" s="1444"/>
      <c r="K6" s="1444"/>
      <c r="L6" s="1444"/>
      <c r="M6" s="1445"/>
    </row>
    <row r="7" spans="1:34" ht="20.100000000000001" customHeight="1" x14ac:dyDescent="0.15">
      <c r="A7" s="264"/>
      <c r="B7" s="265"/>
      <c r="C7" s="265"/>
      <c r="D7" s="266"/>
      <c r="E7" s="266"/>
      <c r="F7" s="266"/>
      <c r="G7" s="266"/>
      <c r="H7" s="267"/>
      <c r="I7" s="267"/>
      <c r="J7" s="266"/>
      <c r="K7" s="266"/>
      <c r="L7" s="266"/>
      <c r="M7" s="268"/>
    </row>
    <row r="8" spans="1:34" s="255" customFormat="1" ht="22.5" customHeight="1" x14ac:dyDescent="0.15">
      <c r="A8" s="260"/>
      <c r="B8" s="255" t="s">
        <v>467</v>
      </c>
      <c r="M8" s="256"/>
      <c r="N8" s="256"/>
      <c r="Q8" s="269"/>
    </row>
    <row r="9" spans="1:34" ht="24" customHeight="1" x14ac:dyDescent="0.15">
      <c r="A9" s="264"/>
      <c r="B9" s="1446" t="s">
        <v>468</v>
      </c>
      <c r="C9" s="1446"/>
      <c r="D9" s="1446"/>
      <c r="E9" s="1446"/>
      <c r="F9" s="1447" t="s">
        <v>469</v>
      </c>
      <c r="G9" s="1447"/>
      <c r="H9" s="1447" t="s">
        <v>470</v>
      </c>
      <c r="I9" s="1447"/>
      <c r="J9" s="1447"/>
      <c r="K9" s="1447"/>
      <c r="L9" s="1449" t="s">
        <v>471</v>
      </c>
      <c r="M9" s="1450"/>
    </row>
    <row r="10" spans="1:34" ht="49.5" customHeight="1" thickBot="1" x14ac:dyDescent="0.2">
      <c r="A10" s="264"/>
      <c r="B10" s="1421"/>
      <c r="C10" s="1421"/>
      <c r="D10" s="1421"/>
      <c r="E10" s="1421"/>
      <c r="F10" s="1448"/>
      <c r="G10" s="1448"/>
      <c r="H10" s="1451" t="s">
        <v>472</v>
      </c>
      <c r="I10" s="1451"/>
      <c r="J10" s="1451" t="s">
        <v>473</v>
      </c>
      <c r="K10" s="1451"/>
      <c r="L10" s="271" t="s">
        <v>474</v>
      </c>
      <c r="M10" s="272" t="s">
        <v>475</v>
      </c>
    </row>
    <row r="11" spans="1:34" ht="24" customHeight="1" thickTop="1" x14ac:dyDescent="0.15">
      <c r="A11" s="264"/>
      <c r="B11" s="1456" t="str">
        <f>"（自協定）"&amp;はじめに!D5</f>
        <v>（自協定）　　　　　集落協定</v>
      </c>
      <c r="C11" s="1456" t="s">
        <v>476</v>
      </c>
      <c r="D11" s="1456" t="s">
        <v>476</v>
      </c>
      <c r="E11" s="1456" t="s">
        <v>476</v>
      </c>
      <c r="F11" s="1457">
        <f>別紙１④!$C$63/100</f>
        <v>0</v>
      </c>
      <c r="G11" s="1457"/>
      <c r="H11" s="1458"/>
      <c r="I11" s="1458"/>
      <c r="J11" s="1458"/>
      <c r="K11" s="1458"/>
      <c r="L11" s="273"/>
      <c r="M11" s="273"/>
    </row>
    <row r="12" spans="1:34" ht="24" customHeight="1" x14ac:dyDescent="0.15">
      <c r="A12" s="264"/>
      <c r="B12" s="1452"/>
      <c r="C12" s="1452"/>
      <c r="D12" s="1452"/>
      <c r="E12" s="1452"/>
      <c r="F12" s="1453"/>
      <c r="G12" s="1453"/>
      <c r="H12" s="1441"/>
      <c r="I12" s="1441"/>
      <c r="J12" s="1441"/>
      <c r="K12" s="1441"/>
      <c r="L12" s="578"/>
      <c r="M12" s="579"/>
    </row>
    <row r="13" spans="1:34" ht="24" customHeight="1" x14ac:dyDescent="0.15">
      <c r="A13" s="264"/>
      <c r="B13" s="1452"/>
      <c r="C13" s="1452"/>
      <c r="D13" s="1452"/>
      <c r="E13" s="1452"/>
      <c r="F13" s="1453"/>
      <c r="G13" s="1453"/>
      <c r="H13" s="1441"/>
      <c r="I13" s="1441"/>
      <c r="J13" s="1441"/>
      <c r="K13" s="1441"/>
      <c r="L13" s="579"/>
      <c r="M13" s="578"/>
    </row>
    <row r="14" spans="1:34" ht="24" customHeight="1" x14ac:dyDescent="0.15">
      <c r="A14" s="264"/>
      <c r="B14" s="1452"/>
      <c r="C14" s="1452"/>
      <c r="D14" s="1452"/>
      <c r="E14" s="1452"/>
      <c r="F14" s="1453"/>
      <c r="G14" s="1453"/>
      <c r="H14" s="1441"/>
      <c r="I14" s="1441"/>
      <c r="J14" s="1441"/>
      <c r="K14" s="1441"/>
      <c r="L14" s="579"/>
      <c r="M14" s="578"/>
    </row>
    <row r="15" spans="1:34" ht="24" customHeight="1" x14ac:dyDescent="0.15">
      <c r="A15" s="264"/>
      <c r="B15" s="1428" t="s">
        <v>477</v>
      </c>
      <c r="C15" s="1428" t="s">
        <v>477</v>
      </c>
      <c r="D15" s="1428" t="s">
        <v>477</v>
      </c>
      <c r="E15" s="1428" t="s">
        <v>477</v>
      </c>
      <c r="F15" s="1454">
        <f>SUM(F11:G14)</f>
        <v>0</v>
      </c>
      <c r="G15" s="1454"/>
      <c r="H15" s="1455"/>
      <c r="I15" s="1455"/>
      <c r="J15" s="1455"/>
      <c r="K15" s="1455"/>
      <c r="L15" s="274"/>
      <c r="M15" s="274"/>
    </row>
    <row r="16" spans="1:34" ht="27.6" customHeight="1" x14ac:dyDescent="0.15">
      <c r="A16" s="264"/>
      <c r="B16" s="1442" t="s">
        <v>478</v>
      </c>
      <c r="C16" s="1442"/>
      <c r="D16" s="1442"/>
      <c r="E16" s="1442"/>
      <c r="F16" s="1442"/>
      <c r="G16" s="1442"/>
      <c r="H16" s="1442"/>
      <c r="I16" s="1442"/>
      <c r="J16" s="1442"/>
      <c r="K16" s="1442"/>
      <c r="L16" s="1442"/>
      <c r="M16" s="1442"/>
      <c r="N16" s="1442"/>
      <c r="O16" s="258"/>
      <c r="P16" s="258"/>
      <c r="Q16" s="258"/>
      <c r="R16" s="258"/>
      <c r="S16" s="258"/>
      <c r="T16" s="258"/>
      <c r="U16" s="258"/>
      <c r="V16" s="258"/>
      <c r="W16" s="258"/>
      <c r="X16" s="258"/>
      <c r="Y16" s="258"/>
      <c r="Z16" s="258"/>
      <c r="AA16" s="258"/>
      <c r="AB16" s="258"/>
      <c r="AC16" s="258"/>
      <c r="AD16" s="258"/>
      <c r="AE16" s="258"/>
      <c r="AF16" s="258"/>
      <c r="AG16" s="258"/>
      <c r="AH16" s="258"/>
    </row>
    <row r="17" spans="1:34" ht="20.100000000000001" customHeight="1" x14ac:dyDescent="0.15">
      <c r="A17" s="264"/>
      <c r="B17" s="270"/>
      <c r="C17" s="270"/>
      <c r="D17" s="270"/>
      <c r="E17" s="270"/>
      <c r="F17" s="270"/>
      <c r="G17" s="270"/>
      <c r="H17" s="270"/>
      <c r="I17" s="270"/>
      <c r="J17" s="270"/>
      <c r="K17" s="270"/>
      <c r="L17" s="270"/>
      <c r="M17" s="270"/>
      <c r="N17" s="270"/>
      <c r="O17" s="258"/>
      <c r="P17" s="258"/>
      <c r="Q17" s="258"/>
      <c r="R17" s="258"/>
      <c r="S17" s="258"/>
      <c r="T17" s="258"/>
      <c r="U17" s="258"/>
      <c r="V17" s="258"/>
      <c r="W17" s="258"/>
      <c r="X17" s="258"/>
      <c r="Y17" s="258"/>
      <c r="Z17" s="258"/>
      <c r="AA17" s="258"/>
      <c r="AB17" s="258"/>
      <c r="AC17" s="258"/>
      <c r="AD17" s="258"/>
      <c r="AE17" s="258"/>
      <c r="AF17" s="258"/>
      <c r="AG17" s="258"/>
      <c r="AH17" s="258"/>
    </row>
    <row r="18" spans="1:34" s="255" customFormat="1" ht="22.5" customHeight="1" x14ac:dyDescent="0.15">
      <c r="A18" s="260"/>
      <c r="B18" s="255" t="s">
        <v>479</v>
      </c>
      <c r="M18" s="256"/>
      <c r="N18" s="256"/>
      <c r="Q18" s="269"/>
    </row>
    <row r="19" spans="1:34" ht="24" customHeight="1" thickBot="1" x14ac:dyDescent="0.2">
      <c r="A19" s="264"/>
      <c r="B19" s="1421" t="s">
        <v>480</v>
      </c>
      <c r="C19" s="1421"/>
      <c r="D19" s="1448"/>
      <c r="E19" s="1448"/>
      <c r="F19" s="1448"/>
      <c r="G19" s="1448"/>
      <c r="H19" s="1448" t="s">
        <v>480</v>
      </c>
      <c r="I19" s="1448"/>
      <c r="J19" s="1448"/>
      <c r="K19" s="1448"/>
      <c r="L19" s="1448"/>
      <c r="M19" s="1448"/>
    </row>
    <row r="20" spans="1:34" ht="23.85" customHeight="1" thickTop="1" x14ac:dyDescent="0.15">
      <c r="A20" s="264"/>
      <c r="B20" s="1441"/>
      <c r="C20" s="1441"/>
      <c r="D20" s="1459" t="s">
        <v>481</v>
      </c>
      <c r="E20" s="1459"/>
      <c r="F20" s="1459"/>
      <c r="G20" s="1459"/>
      <c r="H20" s="1441" t="s">
        <v>69</v>
      </c>
      <c r="I20" s="1441"/>
      <c r="J20" s="1460" t="s">
        <v>482</v>
      </c>
      <c r="K20" s="1460"/>
      <c r="L20" s="1460"/>
      <c r="M20" s="1460"/>
    </row>
    <row r="21" spans="1:34" ht="24" customHeight="1" x14ac:dyDescent="0.15">
      <c r="A21" s="264"/>
      <c r="B21" s="1441"/>
      <c r="C21" s="1441"/>
      <c r="D21" s="1461" t="s">
        <v>483</v>
      </c>
      <c r="E21" s="1461"/>
      <c r="F21" s="1461"/>
      <c r="G21" s="1461"/>
      <c r="H21" s="1441"/>
      <c r="I21" s="1441"/>
      <c r="J21" s="1462" t="s">
        <v>484</v>
      </c>
      <c r="K21" s="1462"/>
      <c r="L21" s="1462"/>
      <c r="M21" s="1462"/>
    </row>
    <row r="22" spans="1:34" ht="24" customHeight="1" x14ac:dyDescent="0.15">
      <c r="A22" s="264"/>
      <c r="B22" s="1441"/>
      <c r="C22" s="1441"/>
      <c r="D22" s="1461" t="s">
        <v>485</v>
      </c>
      <c r="E22" s="1461"/>
      <c r="F22" s="1461"/>
      <c r="G22" s="1461"/>
      <c r="H22" s="1437" t="s">
        <v>69</v>
      </c>
      <c r="I22" s="1438"/>
      <c r="J22" s="584" t="s">
        <v>1253</v>
      </c>
      <c r="K22" s="585"/>
      <c r="L22" s="585"/>
      <c r="M22" s="586"/>
    </row>
    <row r="23" spans="1:34" ht="24" customHeight="1" x14ac:dyDescent="0.15">
      <c r="A23" s="264"/>
      <c r="B23" s="1441"/>
      <c r="C23" s="1441"/>
      <c r="D23" s="1461" t="s">
        <v>486</v>
      </c>
      <c r="E23" s="1461"/>
      <c r="F23" s="1461"/>
      <c r="G23" s="1461"/>
      <c r="H23" s="1439"/>
      <c r="I23" s="1440"/>
      <c r="J23" s="1463"/>
      <c r="K23" s="1464"/>
      <c r="L23" s="1464"/>
      <c r="M23" s="1465"/>
    </row>
    <row r="24" spans="1:34" ht="108.4" customHeight="1" x14ac:dyDescent="0.15">
      <c r="A24" s="264"/>
      <c r="B24" s="1466" t="s">
        <v>1466</v>
      </c>
      <c r="C24" s="1466"/>
      <c r="D24" s="1466"/>
      <c r="E24" s="1466"/>
      <c r="F24" s="1466"/>
      <c r="G24" s="1466"/>
      <c r="H24" s="1466"/>
      <c r="I24" s="1466"/>
      <c r="J24" s="1466"/>
      <c r="K24" s="1466"/>
      <c r="L24" s="1466"/>
      <c r="M24" s="1466"/>
    </row>
    <row r="25" spans="1:34" ht="40.15" customHeight="1" x14ac:dyDescent="0.15">
      <c r="A25" s="264"/>
      <c r="B25" s="1442" t="s">
        <v>487</v>
      </c>
      <c r="C25" s="1442"/>
      <c r="D25" s="1442"/>
      <c r="E25" s="1442"/>
      <c r="F25" s="1442"/>
      <c r="G25" s="1442"/>
      <c r="H25" s="1442"/>
      <c r="I25" s="1442"/>
      <c r="J25" s="1442"/>
      <c r="K25" s="1442"/>
      <c r="L25" s="1442"/>
      <c r="M25" s="1442"/>
      <c r="N25" s="258"/>
      <c r="O25" s="258"/>
      <c r="P25" s="258"/>
      <c r="Q25" s="258"/>
      <c r="R25" s="258"/>
      <c r="S25" s="258"/>
      <c r="T25" s="258"/>
      <c r="U25" s="258"/>
      <c r="V25" s="258"/>
      <c r="W25" s="258"/>
      <c r="X25" s="258"/>
      <c r="Y25" s="258"/>
      <c r="Z25" s="258"/>
      <c r="AA25" s="258"/>
      <c r="AB25" s="258"/>
      <c r="AC25" s="258"/>
      <c r="AD25" s="258"/>
      <c r="AE25" s="258"/>
      <c r="AF25" s="258"/>
      <c r="AG25" s="258"/>
      <c r="AH25" s="258"/>
    </row>
    <row r="26" spans="1:34" ht="20.100000000000001" customHeight="1" x14ac:dyDescent="0.15">
      <c r="A26" s="264"/>
      <c r="B26" s="270"/>
      <c r="C26" s="270"/>
      <c r="D26" s="270"/>
      <c r="E26" s="270"/>
      <c r="F26" s="270"/>
      <c r="G26" s="270"/>
      <c r="H26" s="270"/>
      <c r="I26" s="270"/>
      <c r="J26" s="270"/>
      <c r="K26" s="270"/>
      <c r="L26" s="270"/>
      <c r="M26" s="270"/>
      <c r="N26" s="270"/>
      <c r="O26" s="258"/>
      <c r="P26" s="258"/>
      <c r="Q26" s="258"/>
      <c r="R26" s="258"/>
      <c r="S26" s="258"/>
      <c r="T26" s="258"/>
      <c r="U26" s="258"/>
      <c r="V26" s="258"/>
      <c r="W26" s="258"/>
      <c r="X26" s="258"/>
      <c r="Y26" s="258"/>
      <c r="Z26" s="258"/>
      <c r="AA26" s="258"/>
      <c r="AB26" s="258"/>
      <c r="AC26" s="258"/>
      <c r="AD26" s="258"/>
      <c r="AE26" s="258"/>
      <c r="AF26" s="258"/>
      <c r="AG26" s="258"/>
      <c r="AH26" s="258"/>
    </row>
    <row r="27" spans="1:34" s="255" customFormat="1" ht="22.5" customHeight="1" x14ac:dyDescent="0.15">
      <c r="A27" s="260"/>
      <c r="B27" s="255" t="s">
        <v>488</v>
      </c>
      <c r="M27" s="256"/>
      <c r="N27" s="256"/>
      <c r="Q27" s="269"/>
    </row>
    <row r="28" spans="1:34" ht="24" customHeight="1" thickBot="1" x14ac:dyDescent="0.2">
      <c r="A28" s="264"/>
      <c r="B28" s="1421" t="s">
        <v>480</v>
      </c>
      <c r="C28" s="1421"/>
      <c r="D28" s="1448" t="s">
        <v>489</v>
      </c>
      <c r="E28" s="1448"/>
      <c r="F28" s="1448"/>
      <c r="G28" s="1448"/>
      <c r="H28" s="1448" t="s">
        <v>480</v>
      </c>
      <c r="I28" s="1448"/>
      <c r="J28" s="1448" t="s">
        <v>489</v>
      </c>
      <c r="K28" s="1448"/>
      <c r="L28" s="1448"/>
    </row>
    <row r="29" spans="1:34" ht="24" customHeight="1" thickTop="1" x14ac:dyDescent="0.15">
      <c r="A29" s="264"/>
      <c r="B29" s="1437"/>
      <c r="C29" s="1438"/>
      <c r="D29" s="1459" t="s">
        <v>490</v>
      </c>
      <c r="E29" s="1459"/>
      <c r="F29" s="1459"/>
      <c r="G29" s="1459"/>
      <c r="H29" s="1441"/>
      <c r="I29" s="1441"/>
      <c r="J29" s="1460" t="s">
        <v>491</v>
      </c>
      <c r="K29" s="1460"/>
      <c r="L29" s="1460"/>
    </row>
    <row r="30" spans="1:34" ht="23.85" customHeight="1" x14ac:dyDescent="0.15">
      <c r="A30" s="264"/>
      <c r="B30" s="1439"/>
      <c r="C30" s="1440"/>
      <c r="D30" s="1461"/>
      <c r="E30" s="1461"/>
      <c r="F30" s="1461"/>
      <c r="G30" s="1461"/>
      <c r="H30" s="1441"/>
      <c r="I30" s="1441"/>
      <c r="J30" s="1462" t="s">
        <v>492</v>
      </c>
      <c r="K30" s="1462"/>
      <c r="L30" s="1462"/>
    </row>
    <row r="31" spans="1:34" ht="39.4" customHeight="1" x14ac:dyDescent="0.15">
      <c r="A31" s="264"/>
      <c r="B31" s="1441"/>
      <c r="C31" s="1441"/>
      <c r="D31" s="1461" t="s">
        <v>493</v>
      </c>
      <c r="E31" s="1461"/>
      <c r="F31" s="1461"/>
      <c r="G31" s="1461"/>
      <c r="H31" s="1441"/>
      <c r="I31" s="1441"/>
      <c r="J31" s="1462" t="s">
        <v>494</v>
      </c>
      <c r="K31" s="1462"/>
      <c r="L31" s="1462"/>
    </row>
    <row r="32" spans="1:34" ht="24" customHeight="1" x14ac:dyDescent="0.15">
      <c r="A32" s="264"/>
      <c r="B32" s="1441"/>
      <c r="C32" s="1441"/>
      <c r="D32" s="1461" t="s">
        <v>495</v>
      </c>
      <c r="E32" s="1461"/>
      <c r="F32" s="1461"/>
      <c r="G32" s="1461"/>
      <c r="H32" s="1441" t="s">
        <v>69</v>
      </c>
      <c r="I32" s="1441"/>
      <c r="J32" s="1462" t="s">
        <v>496</v>
      </c>
      <c r="K32" s="1462"/>
      <c r="L32" s="1462"/>
    </row>
    <row r="33" spans="1:34" ht="24" customHeight="1" x14ac:dyDescent="0.15">
      <c r="A33" s="264"/>
      <c r="B33" s="1441"/>
      <c r="C33" s="1441"/>
      <c r="D33" s="1461" t="s">
        <v>497</v>
      </c>
      <c r="E33" s="1461"/>
      <c r="F33" s="1461"/>
      <c r="G33" s="1461"/>
      <c r="H33" s="1437" t="s">
        <v>69</v>
      </c>
      <c r="I33" s="1438"/>
      <c r="J33" s="583" t="s">
        <v>1252</v>
      </c>
      <c r="K33" s="583"/>
      <c r="L33" s="583"/>
    </row>
    <row r="34" spans="1:34" ht="24" customHeight="1" x14ac:dyDescent="0.15">
      <c r="A34" s="264"/>
      <c r="B34" s="1441"/>
      <c r="C34" s="1441"/>
      <c r="D34" s="1461" t="s">
        <v>498</v>
      </c>
      <c r="E34" s="1461"/>
      <c r="F34" s="1461"/>
      <c r="G34" s="1461"/>
      <c r="H34" s="1439"/>
      <c r="I34" s="1440"/>
      <c r="J34" s="1463"/>
      <c r="K34" s="1464"/>
      <c r="L34" s="1465"/>
    </row>
    <row r="35" spans="1:34" ht="20.100000000000001" customHeight="1" x14ac:dyDescent="0.15">
      <c r="A35" s="264"/>
      <c r="B35" s="270"/>
      <c r="C35" s="270"/>
      <c r="D35" s="270"/>
      <c r="E35" s="270"/>
      <c r="F35" s="270"/>
      <c r="G35" s="270"/>
      <c r="H35" s="270"/>
      <c r="I35" s="270"/>
      <c r="J35" s="270"/>
      <c r="K35" s="270"/>
      <c r="L35" s="270"/>
      <c r="M35" s="270"/>
      <c r="N35" s="270"/>
      <c r="O35" s="258"/>
      <c r="P35" s="258"/>
      <c r="Q35" s="258"/>
      <c r="R35" s="258"/>
      <c r="S35" s="258"/>
      <c r="T35" s="258"/>
      <c r="U35" s="258"/>
      <c r="V35" s="258"/>
      <c r="W35" s="258"/>
      <c r="X35" s="258"/>
      <c r="Y35" s="258"/>
      <c r="Z35" s="258"/>
      <c r="AA35" s="258"/>
      <c r="AB35" s="258"/>
      <c r="AC35" s="258"/>
      <c r="AD35" s="258"/>
      <c r="AE35" s="258"/>
      <c r="AF35" s="258"/>
      <c r="AG35" s="258"/>
      <c r="AH35" s="258"/>
    </row>
    <row r="36" spans="1:34" s="255" customFormat="1" ht="22.5" customHeight="1" x14ac:dyDescent="0.15">
      <c r="A36" s="260"/>
      <c r="B36" s="255" t="s">
        <v>499</v>
      </c>
      <c r="M36" s="256"/>
      <c r="N36" s="256"/>
      <c r="Q36" s="269"/>
    </row>
    <row r="37" spans="1:34" ht="24" customHeight="1" thickBot="1" x14ac:dyDescent="0.2">
      <c r="A37" s="264"/>
      <c r="B37" s="1421" t="s">
        <v>480</v>
      </c>
      <c r="C37" s="1421"/>
      <c r="D37" s="1448" t="s">
        <v>500</v>
      </c>
      <c r="E37" s="1448"/>
      <c r="F37" s="1448"/>
      <c r="G37" s="1448" t="s">
        <v>480</v>
      </c>
      <c r="H37" s="1448"/>
      <c r="I37" s="1467" t="s">
        <v>500</v>
      </c>
      <c r="J37" s="1468"/>
      <c r="K37" s="1468"/>
      <c r="L37" s="1469"/>
    </row>
    <row r="38" spans="1:34" ht="24" customHeight="1" thickTop="1" x14ac:dyDescent="0.15">
      <c r="A38" s="264"/>
      <c r="B38" s="1441"/>
      <c r="C38" s="1441"/>
      <c r="D38" s="1459" t="s">
        <v>501</v>
      </c>
      <c r="E38" s="1459"/>
      <c r="F38" s="1459"/>
      <c r="G38" s="1441" t="s">
        <v>69</v>
      </c>
      <c r="H38" s="1441"/>
      <c r="I38" s="1470" t="s">
        <v>502</v>
      </c>
      <c r="J38" s="1471"/>
      <c r="K38" s="1471"/>
      <c r="L38" s="1472"/>
    </row>
    <row r="39" spans="1:34" ht="23.85" customHeight="1" x14ac:dyDescent="0.15">
      <c r="A39" s="264"/>
      <c r="B39" s="1441"/>
      <c r="C39" s="1441"/>
      <c r="D39" s="1461" t="s">
        <v>503</v>
      </c>
      <c r="E39" s="1461"/>
      <c r="F39" s="1461"/>
      <c r="G39" s="1441" t="s">
        <v>69</v>
      </c>
      <c r="H39" s="1441"/>
      <c r="I39" s="510" t="s">
        <v>1254</v>
      </c>
      <c r="J39" s="1473"/>
      <c r="K39" s="1473"/>
      <c r="L39" s="511" t="s">
        <v>1255</v>
      </c>
    </row>
    <row r="40" spans="1:34" ht="92.65" customHeight="1" x14ac:dyDescent="0.15">
      <c r="A40" s="264"/>
      <c r="B40" s="1431" t="s">
        <v>504</v>
      </c>
      <c r="C40" s="1431"/>
      <c r="D40" s="1431"/>
      <c r="E40" s="1431"/>
      <c r="F40" s="1431"/>
      <c r="G40" s="1431"/>
      <c r="H40" s="1431"/>
      <c r="I40" s="1431"/>
      <c r="J40" s="1431"/>
      <c r="K40" s="1431"/>
      <c r="L40" s="258"/>
      <c r="M40" s="258"/>
      <c r="N40" s="258"/>
    </row>
    <row r="41" spans="1:34" ht="20.100000000000001" customHeight="1" x14ac:dyDescent="0.15">
      <c r="A41" s="264"/>
      <c r="B41" s="270"/>
      <c r="C41" s="270"/>
      <c r="D41" s="270"/>
      <c r="E41" s="270"/>
      <c r="F41" s="270"/>
      <c r="G41" s="270"/>
      <c r="H41" s="270"/>
      <c r="I41" s="270"/>
      <c r="J41" s="270"/>
      <c r="K41" s="270"/>
      <c r="L41" s="270"/>
      <c r="M41" s="270"/>
      <c r="N41" s="270"/>
    </row>
    <row r="42" spans="1:34" s="255" customFormat="1" ht="22.5" customHeight="1" x14ac:dyDescent="0.15">
      <c r="A42" s="260"/>
      <c r="B42" s="255" t="s">
        <v>505</v>
      </c>
      <c r="M42" s="256"/>
      <c r="N42" s="256"/>
      <c r="Q42" s="269"/>
    </row>
    <row r="43" spans="1:34" ht="24" customHeight="1" x14ac:dyDescent="0.15">
      <c r="A43" s="264"/>
      <c r="B43" s="1428" t="s">
        <v>506</v>
      </c>
      <c r="C43" s="1428"/>
      <c r="D43" s="1428"/>
      <c r="E43" s="1428"/>
      <c r="F43" s="1428"/>
      <c r="G43" s="1428"/>
      <c r="H43" s="1428"/>
      <c r="I43" s="1428"/>
      <c r="J43" s="1428"/>
      <c r="K43" s="1428"/>
      <c r="L43" s="1428"/>
      <c r="M43" s="1428"/>
      <c r="N43" s="1428"/>
    </row>
    <row r="44" spans="1:34" ht="24" customHeight="1" x14ac:dyDescent="0.15">
      <c r="A44" s="264"/>
      <c r="B44" s="1461" t="s">
        <v>441</v>
      </c>
      <c r="C44" s="1461"/>
      <c r="D44" s="1461"/>
      <c r="E44" s="1461"/>
      <c r="F44" s="1461"/>
      <c r="G44" s="1461"/>
      <c r="H44" s="275" t="s">
        <v>507</v>
      </c>
      <c r="I44" s="275" t="s">
        <v>508</v>
      </c>
      <c r="J44" s="275" t="s">
        <v>509</v>
      </c>
      <c r="K44" s="275" t="s">
        <v>510</v>
      </c>
      <c r="L44" s="275" t="s">
        <v>511</v>
      </c>
      <c r="M44" s="275" t="s">
        <v>512</v>
      </c>
      <c r="N44" s="275" t="s">
        <v>513</v>
      </c>
    </row>
    <row r="45" spans="1:34" ht="23.85" customHeight="1" x14ac:dyDescent="0.15">
      <c r="A45" s="264"/>
      <c r="B45" s="1428" t="s">
        <v>514</v>
      </c>
      <c r="C45" s="1428"/>
      <c r="D45" s="1428"/>
      <c r="E45" s="1428"/>
      <c r="F45" s="1428"/>
      <c r="G45" s="1428"/>
      <c r="H45" s="578"/>
      <c r="I45" s="578"/>
      <c r="J45" s="578"/>
      <c r="K45" s="578"/>
      <c r="L45" s="578"/>
      <c r="M45" s="578"/>
      <c r="N45" s="578" t="s">
        <v>69</v>
      </c>
    </row>
    <row r="46" spans="1:34" ht="24" customHeight="1" x14ac:dyDescent="0.15">
      <c r="A46" s="264"/>
      <c r="B46" s="1428" t="s">
        <v>515</v>
      </c>
      <c r="C46" s="1428"/>
      <c r="D46" s="1428"/>
      <c r="E46" s="1428"/>
      <c r="F46" s="1428"/>
      <c r="G46" s="1428"/>
      <c r="H46" s="578"/>
      <c r="I46" s="578"/>
      <c r="J46" s="578"/>
      <c r="K46" s="578"/>
      <c r="L46" s="578"/>
      <c r="M46" s="578"/>
      <c r="N46" s="578" t="s">
        <v>69</v>
      </c>
    </row>
    <row r="47" spans="1:34" ht="15" customHeight="1" x14ac:dyDescent="0.15">
      <c r="A47" s="264"/>
      <c r="B47" s="1484" t="s">
        <v>516</v>
      </c>
      <c r="C47" s="1485"/>
      <c r="D47" s="1485"/>
      <c r="E47" s="1485"/>
      <c r="F47" s="1485"/>
      <c r="G47" s="1486"/>
      <c r="H47" s="580"/>
      <c r="I47" s="580"/>
      <c r="J47" s="580"/>
      <c r="K47" s="580"/>
      <c r="L47" s="580"/>
      <c r="M47" s="580"/>
      <c r="N47" s="580"/>
    </row>
    <row r="48" spans="1:34" ht="15" customHeight="1" x14ac:dyDescent="0.15">
      <c r="A48" s="264"/>
      <c r="B48" s="1487"/>
      <c r="C48" s="1488"/>
      <c r="D48" s="1488"/>
      <c r="E48" s="1488"/>
      <c r="F48" s="1488"/>
      <c r="G48" s="1489"/>
      <c r="H48" s="580"/>
      <c r="I48" s="580"/>
      <c r="J48" s="580"/>
      <c r="K48" s="580"/>
      <c r="L48" s="580"/>
      <c r="M48" s="580"/>
      <c r="N48" s="580"/>
    </row>
    <row r="49" spans="1:14" ht="15" customHeight="1" x14ac:dyDescent="0.15">
      <c r="A49" s="264"/>
      <c r="B49" s="1490"/>
      <c r="C49" s="1491"/>
      <c r="D49" s="1491"/>
      <c r="E49" s="1491"/>
      <c r="F49" s="1491"/>
      <c r="G49" s="1492"/>
      <c r="H49" s="580"/>
      <c r="I49" s="580"/>
      <c r="J49" s="580"/>
      <c r="K49" s="580"/>
      <c r="L49" s="580"/>
      <c r="M49" s="580"/>
      <c r="N49" s="580"/>
    </row>
    <row r="50" spans="1:14" ht="24" customHeight="1" x14ac:dyDescent="0.15">
      <c r="A50" s="264"/>
      <c r="B50" s="1428" t="s">
        <v>517</v>
      </c>
      <c r="C50" s="1428"/>
      <c r="D50" s="1428"/>
      <c r="E50" s="1428"/>
      <c r="F50" s="1428"/>
      <c r="G50" s="1428"/>
      <c r="H50" s="578"/>
      <c r="I50" s="578"/>
      <c r="J50" s="578"/>
      <c r="K50" s="578"/>
      <c r="L50" s="578"/>
      <c r="M50" s="578"/>
      <c r="N50" s="578" t="s">
        <v>69</v>
      </c>
    </row>
    <row r="51" spans="1:14" ht="24" customHeight="1" x14ac:dyDescent="0.15">
      <c r="A51" s="264"/>
      <c r="B51" s="1428" t="s">
        <v>518</v>
      </c>
      <c r="C51" s="1428"/>
      <c r="D51" s="1428"/>
      <c r="E51" s="1428"/>
      <c r="F51" s="1428"/>
      <c r="G51" s="1428"/>
      <c r="H51" s="276"/>
      <c r="I51" s="578"/>
      <c r="J51" s="578"/>
      <c r="K51" s="578"/>
      <c r="L51" s="578"/>
      <c r="M51" s="578"/>
      <c r="N51" s="276"/>
    </row>
    <row r="52" spans="1:14" ht="22.5" customHeight="1" x14ac:dyDescent="0.15">
      <c r="A52" s="264"/>
      <c r="B52" s="1474" t="s">
        <v>1467</v>
      </c>
      <c r="C52" s="1475"/>
      <c r="D52" s="1475"/>
      <c r="E52" s="1475"/>
      <c r="F52" s="1475"/>
      <c r="G52" s="1475"/>
      <c r="H52" s="1475"/>
      <c r="I52" s="1475"/>
      <c r="J52" s="1475"/>
      <c r="K52" s="1475"/>
      <c r="L52" s="1475"/>
      <c r="M52" s="1475"/>
      <c r="N52" s="1476"/>
    </row>
    <row r="53" spans="1:14" ht="22.5" customHeight="1" x14ac:dyDescent="0.15">
      <c r="A53" s="264"/>
      <c r="B53" s="1477"/>
      <c r="C53" s="1478"/>
      <c r="D53" s="1478"/>
      <c r="E53" s="1478"/>
      <c r="F53" s="1478"/>
      <c r="G53" s="1478"/>
      <c r="H53" s="1478"/>
      <c r="I53" s="1478"/>
      <c r="J53" s="1478"/>
      <c r="K53" s="1478"/>
      <c r="L53" s="1478"/>
      <c r="M53" s="1478"/>
      <c r="N53" s="1479"/>
    </row>
    <row r="54" spans="1:14" ht="22.5" customHeight="1" x14ac:dyDescent="0.15">
      <c r="A54" s="264"/>
      <c r="B54" s="1477"/>
      <c r="C54" s="1478"/>
      <c r="D54" s="1478"/>
      <c r="E54" s="1478"/>
      <c r="F54" s="1478"/>
      <c r="G54" s="1478"/>
      <c r="H54" s="1478"/>
      <c r="I54" s="1478"/>
      <c r="J54" s="1478"/>
      <c r="K54" s="1478"/>
      <c r="L54" s="1478"/>
      <c r="M54" s="1478"/>
      <c r="N54" s="1479"/>
    </row>
    <row r="55" spans="1:14" ht="22.5" customHeight="1" x14ac:dyDescent="0.15">
      <c r="A55" s="264"/>
      <c r="B55" s="1477"/>
      <c r="C55" s="1478"/>
      <c r="D55" s="1478"/>
      <c r="E55" s="1478"/>
      <c r="F55" s="1478"/>
      <c r="G55" s="1478"/>
      <c r="H55" s="1478"/>
      <c r="I55" s="1478"/>
      <c r="J55" s="1478"/>
      <c r="K55" s="1478"/>
      <c r="L55" s="1478"/>
      <c r="M55" s="1478"/>
      <c r="N55" s="1479"/>
    </row>
    <row r="56" spans="1:14" ht="22.5" customHeight="1" x14ac:dyDescent="0.15">
      <c r="A56" s="264"/>
      <c r="B56" s="1477"/>
      <c r="C56" s="1478"/>
      <c r="D56" s="1478"/>
      <c r="E56" s="1478"/>
      <c r="F56" s="1478"/>
      <c r="G56" s="1478"/>
      <c r="H56" s="1478"/>
      <c r="I56" s="1478"/>
      <c r="J56" s="1478"/>
      <c r="K56" s="1478"/>
      <c r="L56" s="1478"/>
      <c r="M56" s="1478"/>
      <c r="N56" s="1479"/>
    </row>
    <row r="57" spans="1:14" ht="22.5" customHeight="1" x14ac:dyDescent="0.15">
      <c r="A57" s="264"/>
      <c r="B57" s="1477"/>
      <c r="C57" s="1478"/>
      <c r="D57" s="1478"/>
      <c r="E57" s="1478"/>
      <c r="F57" s="1478"/>
      <c r="G57" s="1478"/>
      <c r="H57" s="1478"/>
      <c r="I57" s="1478"/>
      <c r="J57" s="1478"/>
      <c r="K57" s="1478"/>
      <c r="L57" s="1478"/>
      <c r="M57" s="1478"/>
      <c r="N57" s="1479"/>
    </row>
    <row r="58" spans="1:14" ht="22.5" customHeight="1" x14ac:dyDescent="0.15">
      <c r="B58" s="1477"/>
      <c r="C58" s="1478"/>
      <c r="D58" s="1478"/>
      <c r="E58" s="1478"/>
      <c r="F58" s="1478"/>
      <c r="G58" s="1478"/>
      <c r="H58" s="1478"/>
      <c r="I58" s="1478"/>
      <c r="J58" s="1478"/>
      <c r="K58" s="1478"/>
      <c r="L58" s="1478"/>
      <c r="M58" s="1478"/>
      <c r="N58" s="1479"/>
    </row>
    <row r="59" spans="1:14" s="278" customFormat="1" ht="22.5" customHeight="1" x14ac:dyDescent="0.15">
      <c r="A59" s="277"/>
      <c r="B59" s="1477"/>
      <c r="C59" s="1478"/>
      <c r="D59" s="1478"/>
      <c r="E59" s="1478"/>
      <c r="F59" s="1478"/>
      <c r="G59" s="1478"/>
      <c r="H59" s="1478"/>
      <c r="I59" s="1478"/>
      <c r="J59" s="1478"/>
      <c r="K59" s="1478"/>
      <c r="L59" s="1478"/>
      <c r="M59" s="1478"/>
      <c r="N59" s="1479"/>
    </row>
    <row r="60" spans="1:14" ht="22.5" customHeight="1" x14ac:dyDescent="0.15">
      <c r="B60" s="1480"/>
      <c r="C60" s="1481"/>
      <c r="D60" s="1481"/>
      <c r="E60" s="1481"/>
      <c r="F60" s="1481"/>
      <c r="G60" s="1481"/>
      <c r="H60" s="1481"/>
      <c r="I60" s="1481"/>
      <c r="J60" s="1481"/>
      <c r="K60" s="1481"/>
      <c r="L60" s="1481"/>
      <c r="M60" s="1481"/>
      <c r="N60" s="1482"/>
    </row>
    <row r="61" spans="1:14" ht="31.5" customHeight="1" x14ac:dyDescent="0.15">
      <c r="A61" s="277"/>
      <c r="B61" s="1483" t="s">
        <v>1431</v>
      </c>
      <c r="C61" s="1483"/>
      <c r="D61" s="1483"/>
      <c r="E61" s="1483"/>
      <c r="F61" s="1483"/>
      <c r="G61" s="1483"/>
      <c r="H61" s="1483"/>
      <c r="I61" s="1483"/>
      <c r="J61" s="1483"/>
      <c r="K61" s="1483"/>
      <c r="L61" s="1483"/>
      <c r="M61" s="1483"/>
      <c r="N61" s="1483"/>
    </row>
    <row r="62" spans="1:14" ht="20.100000000000001" customHeight="1" x14ac:dyDescent="0.15"/>
    <row r="63" spans="1:14" s="255" customFormat="1" ht="22.5" customHeight="1" x14ac:dyDescent="0.15">
      <c r="A63" s="260"/>
      <c r="B63" s="255" t="s">
        <v>519</v>
      </c>
      <c r="M63" s="269"/>
    </row>
    <row r="64" spans="1:14" ht="24" customHeight="1" thickBot="1" x14ac:dyDescent="0.2">
      <c r="A64" s="264"/>
      <c r="B64" s="1421" t="s">
        <v>480</v>
      </c>
      <c r="C64" s="1421"/>
      <c r="D64" s="1421" t="s">
        <v>520</v>
      </c>
      <c r="E64" s="1421"/>
      <c r="F64" s="1421"/>
      <c r="G64" s="1421"/>
      <c r="H64" s="1421"/>
      <c r="I64" s="1421"/>
      <c r="J64" s="1421"/>
      <c r="K64" s="1421"/>
    </row>
    <row r="65" spans="1:11" ht="23.1" customHeight="1" thickTop="1" x14ac:dyDescent="0.15">
      <c r="A65" s="264"/>
      <c r="B65" s="1441" t="s">
        <v>69</v>
      </c>
      <c r="C65" s="1441"/>
      <c r="D65" s="1460" t="s">
        <v>521</v>
      </c>
      <c r="E65" s="1460"/>
      <c r="F65" s="1460"/>
      <c r="G65" s="1460"/>
      <c r="H65" s="1460"/>
      <c r="I65" s="1460"/>
      <c r="J65" s="1460"/>
      <c r="K65" s="1460"/>
    </row>
    <row r="66" spans="1:11" ht="23.1" customHeight="1" x14ac:dyDescent="0.15">
      <c r="A66" s="264"/>
      <c r="B66" s="1441"/>
      <c r="C66" s="1441"/>
      <c r="D66" s="1462" t="s">
        <v>522</v>
      </c>
      <c r="E66" s="1462"/>
      <c r="F66" s="1462"/>
      <c r="G66" s="1462"/>
      <c r="H66" s="1462"/>
      <c r="I66" s="1462"/>
      <c r="J66" s="1462"/>
      <c r="K66" s="1462"/>
    </row>
    <row r="67" spans="1:11" ht="23.1" customHeight="1" x14ac:dyDescent="0.15">
      <c r="A67" s="264"/>
      <c r="B67" s="1441" t="s">
        <v>69</v>
      </c>
      <c r="C67" s="1441"/>
      <c r="D67" s="1462" t="s">
        <v>523</v>
      </c>
      <c r="E67" s="1462"/>
      <c r="F67" s="1462"/>
      <c r="G67" s="1462"/>
      <c r="H67" s="1462"/>
      <c r="I67" s="1462"/>
      <c r="J67" s="1462"/>
      <c r="K67" s="1462"/>
    </row>
    <row r="68" spans="1:11" ht="23.1" customHeight="1" x14ac:dyDescent="0.15">
      <c r="B68" s="1441" t="s">
        <v>69</v>
      </c>
      <c r="C68" s="1441"/>
      <c r="D68" s="1462" t="s">
        <v>524</v>
      </c>
      <c r="E68" s="1462"/>
      <c r="F68" s="1462"/>
      <c r="G68" s="1462"/>
      <c r="H68" s="1462"/>
      <c r="I68" s="1462"/>
      <c r="J68" s="1462"/>
      <c r="K68" s="1462"/>
    </row>
    <row r="69" spans="1:11" ht="23.1" customHeight="1" x14ac:dyDescent="0.15">
      <c r="B69" s="1441" t="s">
        <v>69</v>
      </c>
      <c r="C69" s="1441"/>
      <c r="D69" s="1462" t="s">
        <v>525</v>
      </c>
      <c r="E69" s="1462"/>
      <c r="F69" s="1462"/>
      <c r="G69" s="1462"/>
      <c r="H69" s="1462"/>
      <c r="I69" s="1462"/>
      <c r="J69" s="1462"/>
      <c r="K69" s="1462"/>
    </row>
    <row r="70" spans="1:11" ht="23.1" customHeight="1" x14ac:dyDescent="0.15">
      <c r="B70" s="1441" t="s">
        <v>69</v>
      </c>
      <c r="C70" s="1441"/>
      <c r="D70" s="512" t="s">
        <v>1256</v>
      </c>
      <c r="E70" s="510"/>
      <c r="F70" s="1473"/>
      <c r="G70" s="1473"/>
      <c r="H70" s="1473"/>
      <c r="I70" s="1473"/>
      <c r="J70" s="1473"/>
      <c r="K70" s="511" t="s">
        <v>1257</v>
      </c>
    </row>
    <row r="71" spans="1:11" ht="20.100000000000001" customHeight="1" x14ac:dyDescent="0.15"/>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37" bottom="0.15748031496062992" header="0.31496062992125984" footer="0.31496062992125984"/>
  <pageSetup paperSize="9" scale="4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topLeftCell="A52" zoomScaleNormal="100" zoomScaleSheetLayoutView="100" workbookViewId="0">
      <selection activeCell="B57" sqref="B57:L57"/>
    </sheetView>
  </sheetViews>
  <sheetFormatPr defaultColWidth="4.125" defaultRowHeight="18" customHeight="1" x14ac:dyDescent="0.15"/>
  <cols>
    <col min="1" max="1" width="1.875" style="257" customWidth="1"/>
    <col min="2" max="14" width="9.625" style="257" customWidth="1"/>
    <col min="15" max="15" width="2.625" style="257" customWidth="1"/>
    <col min="16" max="16" width="5.875" style="257" customWidth="1"/>
    <col min="17" max="122" width="4.625" style="257" customWidth="1"/>
    <col min="123" max="255" width="8.625" style="257" customWidth="1"/>
    <col min="256" max="16384" width="4.125" style="257"/>
  </cols>
  <sheetData>
    <row r="2" spans="1:34" ht="19.7" customHeight="1" x14ac:dyDescent="0.15">
      <c r="A2" s="260" t="s">
        <v>526</v>
      </c>
      <c r="B2" s="261"/>
      <c r="C2" s="261"/>
      <c r="D2" s="261"/>
      <c r="E2" s="261"/>
      <c r="F2" s="261"/>
      <c r="G2" s="261"/>
      <c r="H2" s="261"/>
      <c r="I2" s="261"/>
    </row>
    <row r="3" spans="1:34" ht="74.45" customHeight="1" x14ac:dyDescent="0.15">
      <c r="A3" s="264"/>
      <c r="B3" s="1442" t="s">
        <v>527</v>
      </c>
      <c r="C3" s="1442"/>
      <c r="D3" s="1442"/>
      <c r="E3" s="1442"/>
      <c r="F3" s="1442"/>
      <c r="G3" s="1442"/>
      <c r="H3" s="1442"/>
      <c r="I3" s="1442"/>
      <c r="J3" s="1442"/>
      <c r="K3" s="1442"/>
      <c r="L3" s="1442"/>
      <c r="M3" s="1442"/>
      <c r="N3" s="1442"/>
      <c r="O3" s="258"/>
      <c r="P3" s="258"/>
      <c r="Q3" s="258"/>
      <c r="R3" s="258"/>
      <c r="S3" s="258"/>
      <c r="T3" s="258"/>
      <c r="U3" s="258"/>
      <c r="V3" s="258"/>
      <c r="W3" s="258"/>
      <c r="X3" s="258"/>
      <c r="Y3" s="258"/>
      <c r="Z3" s="258"/>
      <c r="AA3" s="258"/>
      <c r="AB3" s="258"/>
      <c r="AC3" s="258"/>
      <c r="AD3" s="258"/>
      <c r="AE3" s="258"/>
      <c r="AF3" s="258"/>
      <c r="AG3" s="258"/>
      <c r="AH3" s="258"/>
    </row>
    <row r="4" spans="1:34" ht="20.100000000000001" customHeight="1" x14ac:dyDescent="0.15">
      <c r="A4" s="264"/>
      <c r="B4" s="265"/>
      <c r="C4" s="265"/>
      <c r="D4" s="266"/>
      <c r="E4" s="266"/>
      <c r="F4" s="266"/>
      <c r="G4" s="266"/>
      <c r="H4" s="267"/>
      <c r="I4" s="267"/>
      <c r="J4" s="266"/>
      <c r="K4" s="266"/>
      <c r="L4" s="266"/>
      <c r="M4" s="268"/>
    </row>
    <row r="5" spans="1:34" ht="20.25" customHeight="1" x14ac:dyDescent="0.15">
      <c r="A5" s="260"/>
      <c r="B5" s="255" t="s">
        <v>528</v>
      </c>
      <c r="C5" s="255"/>
      <c r="F5" s="262"/>
      <c r="G5" s="262"/>
      <c r="H5" s="263"/>
      <c r="I5" s="263"/>
    </row>
    <row r="6" spans="1:34" ht="30.75" customHeight="1" x14ac:dyDescent="0.15">
      <c r="A6" s="264"/>
      <c r="B6" s="1443"/>
      <c r="C6" s="1444"/>
      <c r="D6" s="1444"/>
      <c r="E6" s="1444"/>
      <c r="F6" s="1444"/>
      <c r="G6" s="1444"/>
      <c r="H6" s="1444"/>
      <c r="I6" s="1444"/>
      <c r="J6" s="1444"/>
      <c r="K6" s="1444"/>
      <c r="L6" s="1444"/>
      <c r="M6" s="1445"/>
    </row>
    <row r="7" spans="1:34" ht="20.100000000000001" customHeight="1" x14ac:dyDescent="0.15">
      <c r="A7" s="264"/>
      <c r="B7" s="265"/>
      <c r="C7" s="265"/>
      <c r="D7" s="266"/>
      <c r="E7" s="266"/>
      <c r="F7" s="266"/>
      <c r="G7" s="266"/>
      <c r="H7" s="267"/>
      <c r="I7" s="267"/>
      <c r="J7" s="266"/>
      <c r="K7" s="266"/>
      <c r="L7" s="266"/>
      <c r="M7" s="268"/>
    </row>
    <row r="8" spans="1:34" s="255" customFormat="1" ht="22.5" customHeight="1" x14ac:dyDescent="0.15">
      <c r="A8" s="260"/>
      <c r="B8" s="255" t="s">
        <v>529</v>
      </c>
      <c r="M8" s="256"/>
      <c r="N8" s="256"/>
      <c r="Q8" s="269"/>
    </row>
    <row r="9" spans="1:34" ht="24" customHeight="1" x14ac:dyDescent="0.15">
      <c r="A9" s="264"/>
      <c r="B9" s="1446" t="s">
        <v>468</v>
      </c>
      <c r="C9" s="1446"/>
      <c r="D9" s="1446"/>
      <c r="E9" s="1446"/>
      <c r="F9" s="1447" t="s">
        <v>469</v>
      </c>
      <c r="G9" s="1447"/>
      <c r="H9" s="1447" t="s">
        <v>470</v>
      </c>
      <c r="I9" s="1447"/>
      <c r="J9" s="1447"/>
      <c r="K9" s="1447"/>
    </row>
    <row r="10" spans="1:34" ht="49.5" customHeight="1" thickBot="1" x14ac:dyDescent="0.2">
      <c r="A10" s="264"/>
      <c r="B10" s="1421"/>
      <c r="C10" s="1421"/>
      <c r="D10" s="1421"/>
      <c r="E10" s="1421"/>
      <c r="F10" s="1448"/>
      <c r="G10" s="1448"/>
      <c r="H10" s="1451" t="s">
        <v>472</v>
      </c>
      <c r="I10" s="1451"/>
      <c r="J10" s="1451" t="s">
        <v>473</v>
      </c>
      <c r="K10" s="1451"/>
    </row>
    <row r="11" spans="1:34" ht="24" customHeight="1" thickTop="1" x14ac:dyDescent="0.15">
      <c r="A11" s="264"/>
      <c r="B11" s="1456" t="str">
        <f>"（自協定）"&amp;はじめに!D5</f>
        <v>（自協定）　　　　　集落協定</v>
      </c>
      <c r="C11" s="1456" t="s">
        <v>476</v>
      </c>
      <c r="D11" s="1456" t="s">
        <v>476</v>
      </c>
      <c r="E11" s="1456" t="s">
        <v>476</v>
      </c>
      <c r="F11" s="1495">
        <f>別紙１④!$C$63/100</f>
        <v>0</v>
      </c>
      <c r="G11" s="1495"/>
      <c r="H11" s="1458"/>
      <c r="I11" s="1458"/>
      <c r="J11" s="1458"/>
      <c r="K11" s="1458"/>
    </row>
    <row r="12" spans="1:34" ht="24" customHeight="1" x14ac:dyDescent="0.15">
      <c r="A12" s="264"/>
      <c r="B12" s="1452"/>
      <c r="C12" s="1452"/>
      <c r="D12" s="1452"/>
      <c r="E12" s="1452"/>
      <c r="F12" s="1493"/>
      <c r="G12" s="1493"/>
      <c r="H12" s="1441"/>
      <c r="I12" s="1441"/>
      <c r="J12" s="1441" t="s">
        <v>69</v>
      </c>
      <c r="K12" s="1441"/>
    </row>
    <row r="13" spans="1:34" ht="24" customHeight="1" x14ac:dyDescent="0.15">
      <c r="A13" s="264"/>
      <c r="B13" s="1452"/>
      <c r="C13" s="1452"/>
      <c r="D13" s="1452"/>
      <c r="E13" s="1452"/>
      <c r="F13" s="1493"/>
      <c r="G13" s="1493"/>
      <c r="H13" s="1441"/>
      <c r="I13" s="1441"/>
      <c r="J13" s="1441" t="s">
        <v>69</v>
      </c>
      <c r="K13" s="1441"/>
    </row>
    <row r="14" spans="1:34" ht="24" customHeight="1" x14ac:dyDescent="0.15">
      <c r="A14" s="264"/>
      <c r="B14" s="1452"/>
      <c r="C14" s="1452"/>
      <c r="D14" s="1452"/>
      <c r="E14" s="1452"/>
      <c r="F14" s="1493"/>
      <c r="G14" s="1493"/>
      <c r="H14" s="1441"/>
      <c r="I14" s="1441"/>
      <c r="J14" s="1441" t="s">
        <v>69</v>
      </c>
      <c r="K14" s="1441"/>
    </row>
    <row r="15" spans="1:34" ht="24" customHeight="1" x14ac:dyDescent="0.15">
      <c r="A15" s="264"/>
      <c r="B15" s="1428" t="s">
        <v>477</v>
      </c>
      <c r="C15" s="1428" t="s">
        <v>477</v>
      </c>
      <c r="D15" s="1428" t="s">
        <v>477</v>
      </c>
      <c r="E15" s="1428" t="s">
        <v>477</v>
      </c>
      <c r="F15" s="1494">
        <f>SUM(F11:G14)</f>
        <v>0</v>
      </c>
      <c r="G15" s="1494"/>
      <c r="H15" s="1455"/>
      <c r="I15" s="1455"/>
      <c r="J15" s="1455"/>
      <c r="K15" s="1455"/>
    </row>
    <row r="16" spans="1:34" ht="51.4" customHeight="1" x14ac:dyDescent="0.15">
      <c r="A16" s="264"/>
      <c r="B16" s="1431" t="s">
        <v>530</v>
      </c>
      <c r="C16" s="1431"/>
      <c r="D16" s="1431"/>
      <c r="E16" s="1431"/>
      <c r="F16" s="1431"/>
      <c r="G16" s="1431"/>
      <c r="H16" s="1431"/>
      <c r="I16" s="1431"/>
      <c r="J16" s="1431"/>
      <c r="K16" s="1431"/>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row>
    <row r="17" spans="1:34" ht="20.100000000000001" customHeight="1" x14ac:dyDescent="0.15">
      <c r="A17" s="264"/>
      <c r="B17" s="270"/>
      <c r="C17" s="270"/>
      <c r="D17" s="270"/>
      <c r="E17" s="270"/>
      <c r="F17" s="270"/>
      <c r="G17" s="270"/>
      <c r="H17" s="270"/>
      <c r="I17" s="270"/>
      <c r="J17" s="270"/>
      <c r="K17" s="270"/>
      <c r="L17" s="270"/>
      <c r="M17" s="270"/>
      <c r="N17" s="270"/>
      <c r="O17" s="258"/>
      <c r="P17" s="258"/>
      <c r="Q17" s="258"/>
      <c r="R17" s="258"/>
      <c r="S17" s="258"/>
      <c r="T17" s="258"/>
      <c r="U17" s="258"/>
      <c r="V17" s="258"/>
      <c r="W17" s="258"/>
      <c r="X17" s="258"/>
      <c r="Y17" s="258"/>
      <c r="Z17" s="258"/>
      <c r="AA17" s="258"/>
      <c r="AB17" s="258"/>
      <c r="AC17" s="258"/>
      <c r="AD17" s="258"/>
      <c r="AE17" s="258"/>
      <c r="AF17" s="258"/>
      <c r="AG17" s="258"/>
      <c r="AH17" s="258"/>
    </row>
    <row r="18" spans="1:34" s="255" customFormat="1" ht="22.5" customHeight="1" x14ac:dyDescent="0.15">
      <c r="A18" s="260"/>
      <c r="B18" s="255" t="s">
        <v>531</v>
      </c>
      <c r="M18" s="256"/>
      <c r="N18" s="256"/>
      <c r="Q18" s="269"/>
    </row>
    <row r="19" spans="1:34" ht="24" customHeight="1" thickBot="1" x14ac:dyDescent="0.2">
      <c r="A19" s="264"/>
      <c r="B19" s="1421" t="s">
        <v>480</v>
      </c>
      <c r="C19" s="1421"/>
      <c r="D19" s="1448"/>
      <c r="E19" s="1448"/>
      <c r="F19" s="1448"/>
      <c r="G19" s="1448"/>
      <c r="H19" s="1448" t="s">
        <v>480</v>
      </c>
      <c r="I19" s="1448"/>
      <c r="J19" s="1448"/>
      <c r="K19" s="1448"/>
      <c r="L19" s="1448"/>
      <c r="M19" s="1448"/>
    </row>
    <row r="20" spans="1:34" ht="23.85" customHeight="1" thickTop="1" x14ac:dyDescent="0.15">
      <c r="A20" s="264"/>
      <c r="B20" s="1441" t="s">
        <v>69</v>
      </c>
      <c r="C20" s="1441"/>
      <c r="D20" s="1459" t="s">
        <v>481</v>
      </c>
      <c r="E20" s="1459"/>
      <c r="F20" s="1459"/>
      <c r="G20" s="1459"/>
      <c r="H20" s="1441" t="s">
        <v>69</v>
      </c>
      <c r="I20" s="1441"/>
      <c r="J20" s="1460" t="s">
        <v>482</v>
      </c>
      <c r="K20" s="1460"/>
      <c r="L20" s="1460"/>
      <c r="M20" s="1460"/>
    </row>
    <row r="21" spans="1:34" ht="24" customHeight="1" x14ac:dyDescent="0.15">
      <c r="A21" s="264"/>
      <c r="B21" s="1441"/>
      <c r="C21" s="1441"/>
      <c r="D21" s="1461" t="s">
        <v>483</v>
      </c>
      <c r="E21" s="1461"/>
      <c r="F21" s="1461"/>
      <c r="G21" s="1461"/>
      <c r="H21" s="1441" t="s">
        <v>69</v>
      </c>
      <c r="I21" s="1441"/>
      <c r="J21" s="1462" t="s">
        <v>484</v>
      </c>
      <c r="K21" s="1462"/>
      <c r="L21" s="1462"/>
      <c r="M21" s="1462"/>
    </row>
    <row r="22" spans="1:34" ht="24" customHeight="1" x14ac:dyDescent="0.15">
      <c r="A22" s="264"/>
      <c r="B22" s="1441"/>
      <c r="C22" s="1441"/>
      <c r="D22" s="1461" t="s">
        <v>532</v>
      </c>
      <c r="E22" s="1461"/>
      <c r="F22" s="1461"/>
      <c r="G22" s="1461"/>
      <c r="H22" s="1437"/>
      <c r="I22" s="1438"/>
      <c r="J22" s="1497" t="s">
        <v>1258</v>
      </c>
      <c r="K22" s="1498"/>
      <c r="L22" s="1498"/>
      <c r="M22" s="1499"/>
    </row>
    <row r="23" spans="1:34" ht="24" customHeight="1" x14ac:dyDescent="0.15">
      <c r="A23" s="264"/>
      <c r="B23" s="1441"/>
      <c r="C23" s="1441"/>
      <c r="D23" s="1461" t="s">
        <v>486</v>
      </c>
      <c r="E23" s="1461"/>
      <c r="F23" s="1461"/>
      <c r="G23" s="1461"/>
      <c r="H23" s="1439"/>
      <c r="I23" s="1440"/>
      <c r="J23" s="1500" t="s">
        <v>1259</v>
      </c>
      <c r="K23" s="1501"/>
      <c r="L23" s="1501"/>
      <c r="M23" s="1502"/>
    </row>
    <row r="24" spans="1:34" ht="108.4" customHeight="1" x14ac:dyDescent="0.15">
      <c r="A24" s="264"/>
      <c r="B24" s="1496" t="s">
        <v>1468</v>
      </c>
      <c r="C24" s="1496"/>
      <c r="D24" s="1496"/>
      <c r="E24" s="1496"/>
      <c r="F24" s="1496"/>
      <c r="G24" s="1496"/>
      <c r="H24" s="1496"/>
      <c r="I24" s="1496"/>
      <c r="J24" s="1496"/>
      <c r="K24" s="1496"/>
      <c r="L24" s="1496"/>
      <c r="M24" s="1496"/>
    </row>
    <row r="25" spans="1:34" ht="25.7" customHeight="1" x14ac:dyDescent="0.15">
      <c r="A25" s="264"/>
      <c r="B25" s="1431" t="s">
        <v>487</v>
      </c>
      <c r="C25" s="1431"/>
      <c r="D25" s="1431"/>
      <c r="E25" s="1431"/>
      <c r="F25" s="1431"/>
      <c r="G25" s="1431"/>
      <c r="H25" s="1431"/>
      <c r="I25" s="1431"/>
      <c r="J25" s="1431"/>
      <c r="K25" s="1431"/>
      <c r="L25" s="1431"/>
      <c r="M25" s="1431"/>
      <c r="N25" s="258"/>
      <c r="O25" s="258"/>
      <c r="P25" s="258"/>
      <c r="Q25" s="258"/>
      <c r="R25" s="258"/>
      <c r="S25" s="258"/>
      <c r="T25" s="258"/>
      <c r="U25" s="258"/>
      <c r="V25" s="258"/>
      <c r="W25" s="258"/>
      <c r="X25" s="258"/>
      <c r="Y25" s="258"/>
      <c r="Z25" s="258"/>
      <c r="AA25" s="258"/>
      <c r="AB25" s="258"/>
      <c r="AC25" s="258"/>
      <c r="AD25" s="258"/>
      <c r="AE25" s="258"/>
      <c r="AF25" s="258"/>
      <c r="AG25" s="258"/>
      <c r="AH25" s="258"/>
    </row>
    <row r="26" spans="1:34" ht="20.100000000000001" customHeight="1" x14ac:dyDescent="0.15">
      <c r="A26" s="264"/>
      <c r="B26" s="270"/>
      <c r="C26" s="270"/>
      <c r="D26" s="270"/>
      <c r="E26" s="270"/>
      <c r="F26" s="270"/>
      <c r="G26" s="270"/>
      <c r="H26" s="270"/>
      <c r="I26" s="270"/>
      <c r="J26" s="270"/>
      <c r="K26" s="270"/>
      <c r="L26" s="270"/>
      <c r="M26" s="270"/>
      <c r="N26" s="270"/>
      <c r="O26" s="258"/>
      <c r="P26" s="258"/>
      <c r="Q26" s="258"/>
      <c r="R26" s="258"/>
      <c r="S26" s="258"/>
      <c r="T26" s="258"/>
      <c r="U26" s="258"/>
      <c r="V26" s="258"/>
      <c r="W26" s="258"/>
      <c r="X26" s="258"/>
      <c r="Y26" s="258"/>
      <c r="Z26" s="258"/>
      <c r="AA26" s="258"/>
      <c r="AB26" s="258"/>
      <c r="AC26" s="258"/>
      <c r="AD26" s="258"/>
      <c r="AE26" s="258"/>
      <c r="AF26" s="258"/>
      <c r="AG26" s="258"/>
      <c r="AH26" s="258"/>
    </row>
    <row r="27" spans="1:34" s="255" customFormat="1" ht="22.5" customHeight="1" x14ac:dyDescent="0.15">
      <c r="A27" s="260"/>
      <c r="B27" s="255" t="s">
        <v>533</v>
      </c>
      <c r="M27" s="256"/>
      <c r="N27" s="256"/>
      <c r="Q27" s="269"/>
    </row>
    <row r="28" spans="1:34" ht="24" customHeight="1" thickBot="1" x14ac:dyDescent="0.2">
      <c r="A28" s="264"/>
      <c r="B28" s="1421" t="s">
        <v>480</v>
      </c>
      <c r="C28" s="1421"/>
      <c r="D28" s="1448" t="s">
        <v>534</v>
      </c>
      <c r="E28" s="1448"/>
      <c r="F28" s="1448"/>
      <c r="G28" s="1448"/>
      <c r="H28" s="1448" t="s">
        <v>480</v>
      </c>
      <c r="I28" s="1448"/>
      <c r="J28" s="1448" t="s">
        <v>534</v>
      </c>
      <c r="K28" s="1448"/>
      <c r="L28" s="1448"/>
      <c r="M28" s="1448"/>
    </row>
    <row r="29" spans="1:34" ht="24" customHeight="1" thickTop="1" x14ac:dyDescent="0.15">
      <c r="A29" s="264"/>
      <c r="B29" s="1432"/>
      <c r="C29" s="1433"/>
      <c r="D29" s="1459" t="s">
        <v>535</v>
      </c>
      <c r="E29" s="1459"/>
      <c r="F29" s="1459"/>
      <c r="G29" s="1459"/>
      <c r="H29" s="1441" t="s">
        <v>69</v>
      </c>
      <c r="I29" s="1441"/>
      <c r="J29" s="1460" t="s">
        <v>536</v>
      </c>
      <c r="K29" s="1460"/>
      <c r="L29" s="1460"/>
      <c r="M29" s="1460"/>
    </row>
    <row r="30" spans="1:34" ht="23.85" customHeight="1" x14ac:dyDescent="0.15">
      <c r="A30" s="264"/>
      <c r="B30" s="1441"/>
      <c r="C30" s="1441"/>
      <c r="D30" s="1461" t="s">
        <v>537</v>
      </c>
      <c r="E30" s="1461"/>
      <c r="F30" s="1461"/>
      <c r="G30" s="1461"/>
      <c r="H30" s="1441" t="s">
        <v>69</v>
      </c>
      <c r="I30" s="1441"/>
      <c r="J30" s="1462" t="s">
        <v>538</v>
      </c>
      <c r="K30" s="1462"/>
      <c r="L30" s="1462"/>
      <c r="M30" s="1462"/>
    </row>
    <row r="31" spans="1:34" ht="23.85" customHeight="1" x14ac:dyDescent="0.15">
      <c r="A31" s="264"/>
      <c r="B31" s="1441"/>
      <c r="C31" s="1441"/>
      <c r="D31" s="1461" t="s">
        <v>539</v>
      </c>
      <c r="E31" s="1461"/>
      <c r="F31" s="1461"/>
      <c r="G31" s="1461"/>
      <c r="H31" s="1441" t="s">
        <v>69</v>
      </c>
      <c r="I31" s="1441"/>
      <c r="J31" s="1462" t="s">
        <v>540</v>
      </c>
      <c r="K31" s="1462"/>
      <c r="L31" s="1462"/>
      <c r="M31" s="1462"/>
    </row>
    <row r="32" spans="1:34" ht="24" customHeight="1" x14ac:dyDescent="0.15">
      <c r="A32" s="264"/>
      <c r="B32" s="1441"/>
      <c r="C32" s="1441"/>
      <c r="D32" s="1461" t="s">
        <v>541</v>
      </c>
      <c r="E32" s="1461"/>
      <c r="F32" s="1461"/>
      <c r="G32" s="1461"/>
      <c r="H32" s="1441"/>
      <c r="I32" s="1441"/>
      <c r="J32" s="1462" t="s">
        <v>542</v>
      </c>
      <c r="K32" s="1462"/>
      <c r="L32" s="1462"/>
      <c r="M32" s="1462"/>
    </row>
    <row r="33" spans="1:34" ht="24" customHeight="1" x14ac:dyDescent="0.15">
      <c r="A33" s="264"/>
      <c r="B33" s="1441"/>
      <c r="C33" s="1441"/>
      <c r="D33" s="1461" t="s">
        <v>543</v>
      </c>
      <c r="E33" s="1461"/>
      <c r="F33" s="1461"/>
      <c r="G33" s="1461"/>
      <c r="H33" s="1437"/>
      <c r="I33" s="1438"/>
      <c r="J33" s="1503" t="s">
        <v>1260</v>
      </c>
      <c r="K33" s="1504"/>
      <c r="L33" s="1504"/>
      <c r="M33" s="1505"/>
    </row>
    <row r="34" spans="1:34" ht="24" customHeight="1" x14ac:dyDescent="0.15">
      <c r="A34" s="264"/>
      <c r="B34" s="1441" t="s">
        <v>69</v>
      </c>
      <c r="C34" s="1441"/>
      <c r="D34" s="1462" t="s">
        <v>544</v>
      </c>
      <c r="E34" s="1462"/>
      <c r="F34" s="1462"/>
      <c r="G34" s="1462"/>
      <c r="H34" s="1439"/>
      <c r="I34" s="1440"/>
      <c r="J34" s="1500"/>
      <c r="K34" s="1501"/>
      <c r="L34" s="1501"/>
      <c r="M34" s="1502"/>
    </row>
    <row r="35" spans="1:34" ht="20.100000000000001" customHeight="1" x14ac:dyDescent="0.15">
      <c r="A35" s="264"/>
      <c r="B35" s="270"/>
      <c r="C35" s="270"/>
      <c r="D35" s="270"/>
      <c r="E35" s="270"/>
      <c r="F35" s="270"/>
      <c r="G35" s="270"/>
      <c r="H35" s="270"/>
      <c r="I35" s="270"/>
      <c r="J35" s="270"/>
      <c r="K35" s="270"/>
      <c r="L35" s="270"/>
      <c r="M35" s="270"/>
      <c r="N35" s="270"/>
      <c r="O35" s="258"/>
      <c r="P35" s="258"/>
      <c r="Q35" s="258"/>
      <c r="X35" s="258"/>
      <c r="Y35" s="258"/>
      <c r="Z35" s="258"/>
      <c r="AA35" s="258"/>
      <c r="AB35" s="258"/>
      <c r="AC35" s="258"/>
      <c r="AD35" s="258"/>
      <c r="AE35" s="258"/>
      <c r="AF35" s="258"/>
      <c r="AG35" s="258"/>
      <c r="AH35" s="258"/>
    </row>
    <row r="36" spans="1:34" s="255" customFormat="1" ht="22.5" customHeight="1" x14ac:dyDescent="0.15">
      <c r="A36" s="260"/>
      <c r="B36" s="255" t="s">
        <v>545</v>
      </c>
      <c r="M36" s="256"/>
      <c r="N36" s="256"/>
      <c r="Q36" s="269"/>
    </row>
    <row r="37" spans="1:34" ht="24" customHeight="1" x14ac:dyDescent="0.15">
      <c r="A37" s="264"/>
      <c r="B37" s="1428" t="s">
        <v>506</v>
      </c>
      <c r="C37" s="1428"/>
      <c r="D37" s="1428"/>
      <c r="E37" s="1428"/>
      <c r="F37" s="1428"/>
      <c r="G37" s="1428"/>
      <c r="H37" s="1428"/>
      <c r="I37" s="1428"/>
      <c r="J37" s="1428"/>
      <c r="K37" s="1428"/>
      <c r="L37" s="1428"/>
      <c r="M37" s="1428"/>
      <c r="N37" s="1428"/>
    </row>
    <row r="38" spans="1:34" ht="24" customHeight="1" x14ac:dyDescent="0.15">
      <c r="A38" s="264"/>
      <c r="B38" s="1461" t="s">
        <v>441</v>
      </c>
      <c r="C38" s="1461"/>
      <c r="D38" s="1461"/>
      <c r="E38" s="1461"/>
      <c r="F38" s="1461"/>
      <c r="G38" s="1461"/>
      <c r="H38" s="275" t="s">
        <v>507</v>
      </c>
      <c r="I38" s="275" t="s">
        <v>508</v>
      </c>
      <c r="J38" s="275" t="s">
        <v>509</v>
      </c>
      <c r="K38" s="275" t="s">
        <v>510</v>
      </c>
      <c r="L38" s="275" t="s">
        <v>511</v>
      </c>
      <c r="M38" s="275" t="s">
        <v>512</v>
      </c>
      <c r="N38" s="275" t="s">
        <v>513</v>
      </c>
    </row>
    <row r="39" spans="1:34" ht="23.85" customHeight="1" x14ac:dyDescent="0.15">
      <c r="A39" s="264"/>
      <c r="B39" s="1428" t="s">
        <v>546</v>
      </c>
      <c r="C39" s="1428"/>
      <c r="D39" s="1428"/>
      <c r="E39" s="1428"/>
      <c r="F39" s="1428"/>
      <c r="G39" s="1428"/>
      <c r="H39" s="578"/>
      <c r="I39" s="578"/>
      <c r="J39" s="578"/>
      <c r="K39" s="578"/>
      <c r="L39" s="578"/>
      <c r="M39" s="578"/>
      <c r="N39" s="578" t="s">
        <v>69</v>
      </c>
    </row>
    <row r="40" spans="1:34" ht="24" customHeight="1" x14ac:dyDescent="0.15">
      <c r="A40" s="264"/>
      <c r="B40" s="1428" t="s">
        <v>547</v>
      </c>
      <c r="C40" s="1428"/>
      <c r="D40" s="1428"/>
      <c r="E40" s="1428"/>
      <c r="F40" s="1428"/>
      <c r="G40" s="1428"/>
      <c r="H40" s="578"/>
      <c r="I40" s="578"/>
      <c r="J40" s="578"/>
      <c r="K40" s="578"/>
      <c r="L40" s="578"/>
      <c r="M40" s="578"/>
      <c r="N40" s="578" t="s">
        <v>69</v>
      </c>
    </row>
    <row r="41" spans="1:34" ht="36.4" customHeight="1" x14ac:dyDescent="0.15">
      <c r="A41" s="264"/>
      <c r="B41" s="1428" t="s">
        <v>548</v>
      </c>
      <c r="C41" s="1428"/>
      <c r="D41" s="1428"/>
      <c r="E41" s="1428"/>
      <c r="F41" s="1428"/>
      <c r="G41" s="1428"/>
      <c r="H41" s="578"/>
      <c r="I41" s="578"/>
      <c r="J41" s="578"/>
      <c r="K41" s="578"/>
      <c r="L41" s="578"/>
      <c r="M41" s="578"/>
      <c r="N41" s="578" t="s">
        <v>69</v>
      </c>
    </row>
    <row r="42" spans="1:34" ht="24" customHeight="1" x14ac:dyDescent="0.15">
      <c r="A42" s="264"/>
      <c r="B42" s="1428" t="s">
        <v>549</v>
      </c>
      <c r="C42" s="1428"/>
      <c r="D42" s="1428"/>
      <c r="E42" s="1428"/>
      <c r="F42" s="1428"/>
      <c r="G42" s="1428"/>
      <c r="H42" s="279"/>
      <c r="I42" s="578"/>
      <c r="J42" s="578"/>
      <c r="K42" s="578"/>
      <c r="L42" s="578"/>
      <c r="M42" s="578"/>
      <c r="N42" s="279"/>
    </row>
    <row r="43" spans="1:34" ht="239.25" customHeight="1" x14ac:dyDescent="0.15">
      <c r="A43" s="264"/>
      <c r="B43" s="1496" t="s">
        <v>1469</v>
      </c>
      <c r="C43" s="1496"/>
      <c r="D43" s="1496"/>
      <c r="E43" s="1496"/>
      <c r="F43" s="1496"/>
      <c r="G43" s="1496"/>
      <c r="H43" s="1496"/>
      <c r="I43" s="1496"/>
      <c r="J43" s="1496"/>
      <c r="K43" s="1496"/>
      <c r="L43" s="1496"/>
      <c r="M43" s="1496"/>
      <c r="N43" s="1496"/>
    </row>
    <row r="44" spans="1:34" ht="20.100000000000001" customHeight="1" x14ac:dyDescent="0.15"/>
    <row r="45" spans="1:34" s="255" customFormat="1" ht="22.5" customHeight="1" x14ac:dyDescent="0.15">
      <c r="A45" s="260"/>
      <c r="B45" s="255" t="s">
        <v>550</v>
      </c>
      <c r="M45" s="269"/>
    </row>
    <row r="46" spans="1:34" ht="24" customHeight="1" thickBot="1" x14ac:dyDescent="0.2">
      <c r="A46" s="264"/>
      <c r="B46" s="1421" t="s">
        <v>551</v>
      </c>
      <c r="C46" s="1421"/>
      <c r="D46" s="1421" t="s">
        <v>552</v>
      </c>
      <c r="E46" s="1421"/>
      <c r="F46" s="1421"/>
      <c r="G46" s="1421" t="s">
        <v>553</v>
      </c>
      <c r="H46" s="1421"/>
      <c r="I46" s="1421"/>
      <c r="J46" s="1421" t="s">
        <v>554</v>
      </c>
      <c r="K46" s="1421"/>
      <c r="L46" s="1421"/>
    </row>
    <row r="47" spans="1:34" ht="23.1" customHeight="1" thickTop="1" x14ac:dyDescent="0.15">
      <c r="A47" s="264"/>
      <c r="B47" s="1459" t="s">
        <v>555</v>
      </c>
      <c r="C47" s="1459"/>
      <c r="D47" s="1506">
        <f>別紙１④!K11</f>
        <v>0</v>
      </c>
      <c r="E47" s="1506"/>
      <c r="F47" s="1506"/>
      <c r="G47" s="1507"/>
      <c r="H47" s="1507"/>
      <c r="I47" s="1507"/>
      <c r="J47" s="323" t="s">
        <v>605</v>
      </c>
      <c r="K47" s="581"/>
      <c r="L47" s="325" t="s">
        <v>71</v>
      </c>
    </row>
    <row r="48" spans="1:34" ht="23.1" customHeight="1" x14ac:dyDescent="0.15">
      <c r="A48" s="264"/>
      <c r="B48" s="1461" t="s">
        <v>556</v>
      </c>
      <c r="C48" s="1461"/>
      <c r="D48" s="1506">
        <f>別紙１④!K12</f>
        <v>0</v>
      </c>
      <c r="E48" s="1506"/>
      <c r="F48" s="1506"/>
      <c r="G48" s="1429"/>
      <c r="H48" s="1429"/>
      <c r="I48" s="1429"/>
      <c r="J48" s="324" t="s">
        <v>605</v>
      </c>
      <c r="K48" s="582"/>
      <c r="L48" s="326" t="s">
        <v>71</v>
      </c>
    </row>
    <row r="49" spans="1:13" ht="23.1" customHeight="1" x14ac:dyDescent="0.15">
      <c r="A49" s="264"/>
      <c r="B49" s="1461" t="s">
        <v>557</v>
      </c>
      <c r="C49" s="1461"/>
      <c r="D49" s="1506">
        <f>別紙１④!K13</f>
        <v>0</v>
      </c>
      <c r="E49" s="1506"/>
      <c r="F49" s="1506"/>
      <c r="G49" s="1429"/>
      <c r="H49" s="1429"/>
      <c r="I49" s="1429"/>
      <c r="J49" s="324" t="s">
        <v>605</v>
      </c>
      <c r="K49" s="582"/>
      <c r="L49" s="326" t="s">
        <v>71</v>
      </c>
    </row>
    <row r="50" spans="1:13" ht="23.1" customHeight="1" x14ac:dyDescent="0.15">
      <c r="B50" s="1461" t="s">
        <v>558</v>
      </c>
      <c r="C50" s="1461"/>
      <c r="D50" s="1506">
        <f>別紙１④!K14</f>
        <v>0</v>
      </c>
      <c r="E50" s="1506"/>
      <c r="F50" s="1506"/>
      <c r="G50" s="1429"/>
      <c r="H50" s="1429"/>
      <c r="I50" s="1429"/>
      <c r="J50" s="324" t="s">
        <v>605</v>
      </c>
      <c r="K50" s="582"/>
      <c r="L50" s="326" t="s">
        <v>71</v>
      </c>
    </row>
    <row r="51" spans="1:13" ht="23.1" customHeight="1" x14ac:dyDescent="0.15">
      <c r="B51" s="1461" t="s">
        <v>559</v>
      </c>
      <c r="C51" s="1461"/>
      <c r="D51" s="1506">
        <f>別紙１④!K15</f>
        <v>0</v>
      </c>
      <c r="E51" s="1506"/>
      <c r="F51" s="1506"/>
      <c r="G51" s="1429"/>
      <c r="H51" s="1429"/>
      <c r="I51" s="1429"/>
      <c r="J51" s="324" t="s">
        <v>605</v>
      </c>
      <c r="K51" s="582"/>
      <c r="L51" s="326" t="s">
        <v>71</v>
      </c>
    </row>
    <row r="52" spans="1:13" ht="23.1" customHeight="1" x14ac:dyDescent="0.15">
      <c r="B52" s="1461" t="s">
        <v>560</v>
      </c>
      <c r="C52" s="1461"/>
      <c r="D52" s="1506">
        <f>別紙１④!K16</f>
        <v>0</v>
      </c>
      <c r="E52" s="1506"/>
      <c r="F52" s="1506"/>
      <c r="G52" s="1429"/>
      <c r="H52" s="1429"/>
      <c r="I52" s="1429"/>
      <c r="J52" s="324" t="s">
        <v>605</v>
      </c>
      <c r="K52" s="582"/>
      <c r="L52" s="326" t="s">
        <v>71</v>
      </c>
    </row>
    <row r="53" spans="1:13" ht="57" customHeight="1" x14ac:dyDescent="0.15">
      <c r="B53" s="1431" t="s">
        <v>561</v>
      </c>
      <c r="C53" s="1431"/>
      <c r="D53" s="1431"/>
      <c r="E53" s="1431"/>
      <c r="F53" s="1431"/>
      <c r="G53" s="1431"/>
      <c r="H53" s="1431"/>
      <c r="I53" s="1431"/>
      <c r="J53" s="1431"/>
      <c r="K53" s="1431"/>
      <c r="L53" s="1431"/>
    </row>
    <row r="54" spans="1:13" ht="20.100000000000001" customHeight="1" x14ac:dyDescent="0.15"/>
    <row r="55" spans="1:13" s="255" customFormat="1" ht="22.5" customHeight="1" x14ac:dyDescent="0.15">
      <c r="A55" s="260"/>
      <c r="B55" s="255" t="s">
        <v>562</v>
      </c>
      <c r="M55" s="269"/>
    </row>
    <row r="56" spans="1:13" ht="119.65" customHeight="1" x14ac:dyDescent="0.15">
      <c r="A56" s="264"/>
      <c r="B56" s="1474" t="s">
        <v>1470</v>
      </c>
      <c r="C56" s="1475"/>
      <c r="D56" s="1475"/>
      <c r="E56" s="1475"/>
      <c r="F56" s="1475"/>
      <c r="G56" s="1475"/>
      <c r="H56" s="1475"/>
      <c r="I56" s="1475"/>
      <c r="J56" s="1475"/>
      <c r="K56" s="1475"/>
      <c r="L56" s="1476"/>
    </row>
    <row r="57" spans="1:13" ht="238.5" customHeight="1" x14ac:dyDescent="0.15">
      <c r="A57" s="264"/>
      <c r="B57" s="1508" t="s">
        <v>1471</v>
      </c>
      <c r="C57" s="1509"/>
      <c r="D57" s="1509"/>
      <c r="E57" s="1509"/>
      <c r="F57" s="1509"/>
      <c r="G57" s="1509"/>
      <c r="H57" s="1509"/>
      <c r="I57" s="1509"/>
      <c r="J57" s="1509"/>
      <c r="K57" s="1509"/>
      <c r="L57" s="1510"/>
    </row>
    <row r="58" spans="1:13" ht="20.100000000000001" customHeight="1" x14ac:dyDescent="0.15"/>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4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topLeftCell="A37" zoomScaleNormal="100" zoomScaleSheetLayoutView="100" workbookViewId="0">
      <selection activeCell="B44" sqref="B44:M44"/>
    </sheetView>
  </sheetViews>
  <sheetFormatPr defaultColWidth="4.125" defaultRowHeight="18" customHeight="1" x14ac:dyDescent="0.15"/>
  <cols>
    <col min="1" max="1" width="1.875" style="257" customWidth="1"/>
    <col min="2" max="14" width="9.625" style="257" customWidth="1"/>
    <col min="15" max="15" width="2.625" style="257" customWidth="1"/>
    <col min="16" max="16" width="5.875" style="257" customWidth="1"/>
    <col min="17" max="122" width="4.625" style="257" customWidth="1"/>
    <col min="123" max="255" width="8.625" style="257" customWidth="1"/>
    <col min="256" max="16384" width="4.125" style="257"/>
  </cols>
  <sheetData>
    <row r="2" spans="1:34" ht="19.7" customHeight="1" x14ac:dyDescent="0.15">
      <c r="A2" s="260" t="s">
        <v>563</v>
      </c>
      <c r="B2" s="261"/>
      <c r="C2" s="261"/>
      <c r="D2" s="261"/>
      <c r="E2" s="261"/>
      <c r="F2" s="261"/>
      <c r="G2" s="261"/>
      <c r="H2" s="261"/>
      <c r="I2" s="261"/>
    </row>
    <row r="3" spans="1:34" ht="23.25" customHeight="1" x14ac:dyDescent="0.15">
      <c r="A3" s="264"/>
      <c r="B3" s="1442" t="s">
        <v>564</v>
      </c>
      <c r="C3" s="1442"/>
      <c r="D3" s="1442"/>
      <c r="E3" s="1442"/>
      <c r="F3" s="1442"/>
      <c r="G3" s="1442"/>
      <c r="H3" s="1442"/>
      <c r="I3" s="1442"/>
      <c r="J3" s="1442"/>
      <c r="K3" s="1442"/>
      <c r="L3" s="1442"/>
      <c r="M3" s="1442"/>
      <c r="N3" s="1442"/>
      <c r="O3" s="258"/>
      <c r="P3" s="258"/>
      <c r="Q3" s="258"/>
      <c r="R3" s="258"/>
      <c r="S3" s="258"/>
      <c r="T3" s="258"/>
      <c r="U3" s="258"/>
      <c r="V3" s="258"/>
      <c r="W3" s="258"/>
      <c r="X3" s="258"/>
      <c r="Y3" s="258"/>
      <c r="Z3" s="258"/>
      <c r="AA3" s="258"/>
      <c r="AB3" s="258"/>
      <c r="AC3" s="258"/>
      <c r="AD3" s="258"/>
      <c r="AE3" s="258"/>
      <c r="AF3" s="258"/>
      <c r="AG3" s="258"/>
      <c r="AH3" s="258"/>
    </row>
    <row r="4" spans="1:34" ht="20.100000000000001" customHeight="1" x14ac:dyDescent="0.15">
      <c r="A4" s="264"/>
      <c r="B4" s="265"/>
      <c r="C4" s="265"/>
      <c r="D4" s="266"/>
      <c r="E4" s="266"/>
      <c r="F4" s="266"/>
      <c r="G4" s="266"/>
      <c r="H4" s="267"/>
      <c r="I4" s="267"/>
      <c r="J4" s="266"/>
      <c r="K4" s="266"/>
      <c r="L4" s="266"/>
      <c r="M4" s="268"/>
    </row>
    <row r="5" spans="1:34" ht="20.25" customHeight="1" x14ac:dyDescent="0.15">
      <c r="A5" s="260"/>
      <c r="B5" s="255" t="s">
        <v>565</v>
      </c>
      <c r="C5" s="255"/>
      <c r="F5" s="262"/>
      <c r="G5" s="262"/>
      <c r="H5" s="263"/>
      <c r="I5" s="263"/>
    </row>
    <row r="6" spans="1:34" ht="20.100000000000001" customHeight="1" x14ac:dyDescent="0.15">
      <c r="A6" s="264"/>
      <c r="B6" s="1488" t="s">
        <v>566</v>
      </c>
      <c r="C6" s="1488"/>
      <c r="D6" s="1488"/>
      <c r="E6" s="1488"/>
      <c r="F6" s="1488"/>
      <c r="G6" s="1488"/>
      <c r="H6" s="267"/>
      <c r="I6" s="267"/>
      <c r="J6" s="266"/>
      <c r="K6" s="266"/>
      <c r="L6" s="266"/>
      <c r="M6" s="268"/>
    </row>
    <row r="7" spans="1:34" s="255" customFormat="1" ht="22.5" customHeight="1" x14ac:dyDescent="0.15">
      <c r="A7" s="260"/>
      <c r="B7" s="255" t="s">
        <v>567</v>
      </c>
      <c r="M7" s="256"/>
      <c r="N7" s="256"/>
      <c r="Q7" s="269"/>
    </row>
    <row r="8" spans="1:34" ht="24" customHeight="1" thickBot="1" x14ac:dyDescent="0.2">
      <c r="A8" s="264"/>
      <c r="B8" s="1511" t="s">
        <v>568</v>
      </c>
      <c r="C8" s="1511"/>
      <c r="D8" s="1511"/>
      <c r="E8" s="1511"/>
      <c r="F8" s="1512" t="s">
        <v>569</v>
      </c>
      <c r="G8" s="1512"/>
      <c r="H8" s="1512"/>
      <c r="I8" s="1512"/>
      <c r="J8" s="1512"/>
      <c r="K8" s="1512"/>
    </row>
    <row r="9" spans="1:34" ht="25.15" customHeight="1" thickTop="1" x14ac:dyDescent="0.15">
      <c r="A9" s="264"/>
      <c r="B9" s="1513" t="s">
        <v>570</v>
      </c>
      <c r="C9" s="1513"/>
      <c r="D9" s="1513"/>
      <c r="E9" s="1513"/>
      <c r="F9" s="1507"/>
      <c r="G9" s="1507"/>
      <c r="H9" s="1507"/>
      <c r="I9" s="1507"/>
      <c r="J9" s="1507"/>
      <c r="K9" s="1507"/>
    </row>
    <row r="10" spans="1:34" ht="25.15" customHeight="1" x14ac:dyDescent="0.15">
      <c r="A10" s="264"/>
      <c r="B10" s="1514"/>
      <c r="C10" s="1514"/>
      <c r="D10" s="1514"/>
      <c r="E10" s="1514"/>
      <c r="F10" s="1429"/>
      <c r="G10" s="1429"/>
      <c r="H10" s="1429"/>
      <c r="I10" s="1429"/>
      <c r="J10" s="1429"/>
      <c r="K10" s="1429"/>
    </row>
    <row r="11" spans="1:34" ht="25.15" customHeight="1" x14ac:dyDescent="0.15">
      <c r="A11" s="264"/>
      <c r="B11" s="1514"/>
      <c r="C11" s="1514"/>
      <c r="D11" s="1514"/>
      <c r="E11" s="1514"/>
      <c r="F11" s="1429"/>
      <c r="G11" s="1429"/>
      <c r="H11" s="1429"/>
      <c r="I11" s="1429"/>
      <c r="J11" s="1429"/>
      <c r="K11" s="1429"/>
    </row>
    <row r="12" spans="1:34" ht="25.15" customHeight="1" x14ac:dyDescent="0.15">
      <c r="A12" s="264"/>
      <c r="B12" s="1514"/>
      <c r="C12" s="1514"/>
      <c r="D12" s="1514"/>
      <c r="E12" s="1514"/>
      <c r="F12" s="1429"/>
      <c r="G12" s="1429"/>
      <c r="H12" s="1429"/>
      <c r="I12" s="1429"/>
      <c r="J12" s="1429"/>
      <c r="K12" s="1429"/>
    </row>
    <row r="13" spans="1:34" ht="25.15" customHeight="1" x14ac:dyDescent="0.15">
      <c r="A13" s="264"/>
      <c r="B13" s="1514" t="s">
        <v>571</v>
      </c>
      <c r="C13" s="1514"/>
      <c r="D13" s="1514"/>
      <c r="E13" s="1514"/>
      <c r="F13" s="1429"/>
      <c r="G13" s="1429"/>
      <c r="H13" s="1429"/>
      <c r="I13" s="1429"/>
      <c r="J13" s="1429"/>
      <c r="K13" s="1429"/>
    </row>
    <row r="14" spans="1:34" ht="25.15" customHeight="1" x14ac:dyDescent="0.15">
      <c r="A14" s="264"/>
      <c r="B14" s="1514"/>
      <c r="C14" s="1514"/>
      <c r="D14" s="1514"/>
      <c r="E14" s="1514"/>
      <c r="F14" s="1429"/>
      <c r="G14" s="1429"/>
      <c r="H14" s="1429"/>
      <c r="I14" s="1429"/>
      <c r="J14" s="1429"/>
      <c r="K14" s="1429"/>
    </row>
    <row r="15" spans="1:34" ht="25.15" customHeight="1" x14ac:dyDescent="0.15">
      <c r="A15" s="264"/>
      <c r="B15" s="1514"/>
      <c r="C15" s="1514"/>
      <c r="D15" s="1514"/>
      <c r="E15" s="1514"/>
      <c r="F15" s="1429"/>
      <c r="G15" s="1429"/>
      <c r="H15" s="1429"/>
      <c r="I15" s="1429"/>
      <c r="J15" s="1429"/>
      <c r="K15" s="1429"/>
    </row>
    <row r="16" spans="1:34" ht="25.15" customHeight="1" x14ac:dyDescent="0.15">
      <c r="A16" s="264"/>
      <c r="B16" s="1514"/>
      <c r="C16" s="1514"/>
      <c r="D16" s="1514"/>
      <c r="E16" s="1514"/>
      <c r="F16" s="1429"/>
      <c r="G16" s="1429"/>
      <c r="H16" s="1429"/>
      <c r="I16" s="1429"/>
      <c r="J16" s="1429"/>
      <c r="K16" s="1429"/>
    </row>
    <row r="17" spans="1:34" ht="62.1" customHeight="1" x14ac:dyDescent="0.15">
      <c r="A17" s="264"/>
      <c r="B17" s="1442" t="s">
        <v>572</v>
      </c>
      <c r="C17" s="1442"/>
      <c r="D17" s="1442"/>
      <c r="E17" s="1442"/>
      <c r="F17" s="1442"/>
      <c r="G17" s="1442"/>
      <c r="H17" s="1442"/>
      <c r="I17" s="1442"/>
      <c r="J17" s="1442"/>
      <c r="K17" s="1442"/>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row>
    <row r="18" spans="1:34" ht="20.100000000000001" customHeight="1" x14ac:dyDescent="0.15">
      <c r="A18" s="264"/>
      <c r="B18" s="270"/>
      <c r="C18" s="270"/>
      <c r="D18" s="270"/>
      <c r="E18" s="270"/>
      <c r="F18" s="270"/>
      <c r="G18" s="270"/>
      <c r="H18" s="270"/>
      <c r="I18" s="270"/>
      <c r="J18" s="270"/>
      <c r="K18" s="270"/>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row>
    <row r="19" spans="1:34" s="255" customFormat="1" ht="22.5" customHeight="1" x14ac:dyDescent="0.15">
      <c r="A19" s="260"/>
      <c r="B19" s="255" t="s">
        <v>573</v>
      </c>
      <c r="M19" s="256"/>
      <c r="N19" s="256"/>
      <c r="Q19" s="269"/>
    </row>
    <row r="20" spans="1:34" ht="24" customHeight="1" thickBot="1" x14ac:dyDescent="0.2">
      <c r="A20" s="264"/>
      <c r="B20" s="1421" t="s">
        <v>574</v>
      </c>
      <c r="C20" s="1421"/>
      <c r="D20" s="1421"/>
      <c r="E20" s="1421"/>
      <c r="F20" s="1421"/>
      <c r="G20" s="1448" t="s">
        <v>575</v>
      </c>
      <c r="H20" s="1448"/>
      <c r="I20" s="1448"/>
      <c r="J20" s="1448"/>
    </row>
    <row r="21" spans="1:34" ht="25.15" customHeight="1" thickTop="1" x14ac:dyDescent="0.15">
      <c r="A21" s="264"/>
      <c r="B21" s="1436" t="s">
        <v>570</v>
      </c>
      <c r="C21" s="1436"/>
      <c r="D21" s="1436"/>
      <c r="E21" s="1436"/>
      <c r="F21" s="1436"/>
      <c r="G21" s="1515">
        <f>COUNTIF(別紙１③!H7:H500,"L")</f>
        <v>0</v>
      </c>
      <c r="H21" s="1515"/>
      <c r="I21" s="1515"/>
      <c r="J21" s="1515"/>
    </row>
    <row r="22" spans="1:34" ht="25.15" customHeight="1" x14ac:dyDescent="0.15">
      <c r="A22" s="264"/>
      <c r="B22" s="1428" t="s">
        <v>576</v>
      </c>
      <c r="C22" s="1428"/>
      <c r="D22" s="1428"/>
      <c r="E22" s="1428"/>
      <c r="F22" s="1428"/>
      <c r="G22" s="1516"/>
      <c r="H22" s="1516"/>
      <c r="I22" s="1516"/>
      <c r="J22" s="1516"/>
    </row>
    <row r="23" spans="1:34" ht="25.15" customHeight="1" x14ac:dyDescent="0.15">
      <c r="A23" s="264"/>
      <c r="B23" s="1428" t="s">
        <v>577</v>
      </c>
      <c r="C23" s="1428"/>
      <c r="D23" s="1428"/>
      <c r="E23" s="1428"/>
      <c r="F23" s="1428"/>
      <c r="G23" s="1517">
        <f>SUM(G21:J22)</f>
        <v>0</v>
      </c>
      <c r="H23" s="1517"/>
      <c r="I23" s="1517"/>
      <c r="J23" s="1517"/>
    </row>
    <row r="24" spans="1:34" ht="23.25" customHeight="1" x14ac:dyDescent="0.15">
      <c r="A24" s="264"/>
      <c r="B24" s="278" t="s">
        <v>593</v>
      </c>
      <c r="C24" s="278"/>
      <c r="D24" s="278"/>
      <c r="E24" s="278"/>
      <c r="F24" s="278"/>
      <c r="G24" s="278"/>
      <c r="H24" s="278"/>
      <c r="I24" s="278"/>
      <c r="J24" s="278"/>
      <c r="L24" s="282">
        <f>COUNTIF(別紙１③!H7:H500,"A")+COUNTIF(別紙１③!H7:H500,"B")+COUNTIF(別紙１③!H7:H500,"L")+G22</f>
        <v>0</v>
      </c>
    </row>
    <row r="25" spans="1:34" ht="22.5" customHeight="1" x14ac:dyDescent="0.15">
      <c r="A25" s="264"/>
      <c r="B25" s="278" t="s">
        <v>591</v>
      </c>
      <c r="C25" s="281"/>
      <c r="D25" s="281"/>
      <c r="E25" s="283" t="e">
        <f>ROUNDDOWN((G23/L24)*100,0)</f>
        <v>#DIV/0!</v>
      </c>
      <c r="F25" s="284" t="s">
        <v>596</v>
      </c>
      <c r="G25" s="278" t="s">
        <v>592</v>
      </c>
      <c r="H25" s="280"/>
      <c r="I25" s="280"/>
      <c r="J25" s="280"/>
    </row>
    <row r="26" spans="1:34" ht="13.5" customHeight="1" x14ac:dyDescent="0.15">
      <c r="A26" s="264"/>
      <c r="B26" s="278"/>
      <c r="C26" s="281"/>
      <c r="D26" s="281"/>
      <c r="E26" s="281"/>
      <c r="F26" s="278"/>
      <c r="G26" s="278"/>
      <c r="H26" s="280"/>
      <c r="I26" s="280"/>
      <c r="J26" s="280"/>
    </row>
    <row r="27" spans="1:34" ht="102" customHeight="1" x14ac:dyDescent="0.15">
      <c r="A27" s="264"/>
      <c r="B27" s="1442" t="s">
        <v>578</v>
      </c>
      <c r="C27" s="1442"/>
      <c r="D27" s="1442"/>
      <c r="E27" s="1442"/>
      <c r="F27" s="1442"/>
      <c r="G27" s="1442"/>
      <c r="H27" s="1442"/>
      <c r="I27" s="1442"/>
      <c r="J27" s="1442"/>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row>
    <row r="28" spans="1:34" ht="20.100000000000001" customHeight="1" x14ac:dyDescent="0.15">
      <c r="A28" s="264"/>
      <c r="B28" s="270"/>
      <c r="C28" s="270"/>
      <c r="D28" s="270"/>
      <c r="E28" s="270"/>
      <c r="F28" s="270"/>
      <c r="G28" s="270"/>
      <c r="H28" s="270"/>
      <c r="I28" s="270"/>
      <c r="J28" s="270"/>
      <c r="K28" s="270"/>
      <c r="L28" s="270"/>
      <c r="M28" s="270"/>
      <c r="N28" s="270"/>
      <c r="O28" s="258"/>
      <c r="P28" s="258"/>
      <c r="Q28" s="258"/>
      <c r="R28" s="258"/>
      <c r="S28" s="258"/>
      <c r="T28" s="258"/>
      <c r="U28" s="258"/>
      <c r="V28" s="258"/>
      <c r="W28" s="258"/>
      <c r="X28" s="258"/>
      <c r="Y28" s="258"/>
      <c r="Z28" s="258"/>
      <c r="AA28" s="258"/>
      <c r="AB28" s="258"/>
      <c r="AC28" s="258"/>
      <c r="AD28" s="258"/>
      <c r="AE28" s="258"/>
      <c r="AF28" s="258"/>
      <c r="AG28" s="258"/>
      <c r="AH28" s="258"/>
    </row>
    <row r="29" spans="1:34" s="255" customFormat="1" ht="22.5" customHeight="1" x14ac:dyDescent="0.15">
      <c r="A29" s="260"/>
      <c r="B29" s="255" t="s">
        <v>579</v>
      </c>
      <c r="M29" s="256"/>
      <c r="N29" s="256"/>
      <c r="Q29" s="269"/>
    </row>
    <row r="30" spans="1:34" ht="24" customHeight="1" thickBot="1" x14ac:dyDescent="0.2">
      <c r="A30" s="264"/>
      <c r="B30" s="1421" t="s">
        <v>480</v>
      </c>
      <c r="C30" s="1421"/>
      <c r="D30" s="1448"/>
      <c r="E30" s="1448"/>
      <c r="F30" s="1448"/>
      <c r="G30" s="1448"/>
      <c r="H30" s="1448" t="s">
        <v>480</v>
      </c>
      <c r="I30" s="1448"/>
      <c r="J30" s="1448"/>
      <c r="K30" s="1448"/>
      <c r="L30" s="1448"/>
      <c r="M30" s="1448"/>
    </row>
    <row r="31" spans="1:34" ht="23.85" customHeight="1" thickTop="1" x14ac:dyDescent="0.15">
      <c r="A31" s="264"/>
      <c r="B31" s="1432"/>
      <c r="C31" s="1433"/>
      <c r="D31" s="1459" t="s">
        <v>580</v>
      </c>
      <c r="E31" s="1459"/>
      <c r="F31" s="1459"/>
      <c r="G31" s="1459"/>
      <c r="H31" s="1441" t="s">
        <v>69</v>
      </c>
      <c r="I31" s="1441"/>
      <c r="J31" s="1460" t="s">
        <v>581</v>
      </c>
      <c r="K31" s="1460"/>
      <c r="L31" s="1460"/>
      <c r="M31" s="1460"/>
    </row>
    <row r="32" spans="1:34" ht="24" customHeight="1" x14ac:dyDescent="0.15">
      <c r="A32" s="264"/>
      <c r="B32" s="1441"/>
      <c r="C32" s="1441"/>
      <c r="D32" s="1461" t="s">
        <v>582</v>
      </c>
      <c r="E32" s="1461"/>
      <c r="F32" s="1461"/>
      <c r="G32" s="1461"/>
      <c r="H32" s="1437"/>
      <c r="I32" s="1438"/>
      <c r="J32" s="1503" t="s">
        <v>1261</v>
      </c>
      <c r="K32" s="1504"/>
      <c r="L32" s="1504"/>
      <c r="M32" s="1505"/>
    </row>
    <row r="33" spans="1:34" ht="24" customHeight="1" x14ac:dyDescent="0.15">
      <c r="A33" s="264"/>
      <c r="B33" s="1441" t="s">
        <v>69</v>
      </c>
      <c r="C33" s="1441"/>
      <c r="D33" s="1461" t="s">
        <v>583</v>
      </c>
      <c r="E33" s="1461"/>
      <c r="F33" s="1461"/>
      <c r="G33" s="1461"/>
      <c r="H33" s="1439"/>
      <c r="I33" s="1440"/>
      <c r="J33" s="1500"/>
      <c r="K33" s="1501"/>
      <c r="L33" s="1501"/>
      <c r="M33" s="1502"/>
    </row>
    <row r="34" spans="1:34" ht="75.2" customHeight="1" x14ac:dyDescent="0.15">
      <c r="A34" s="264"/>
      <c r="B34" s="1496" t="s">
        <v>1468</v>
      </c>
      <c r="C34" s="1496"/>
      <c r="D34" s="1496"/>
      <c r="E34" s="1496"/>
      <c r="F34" s="1496"/>
      <c r="G34" s="1496"/>
      <c r="H34" s="1496"/>
      <c r="I34" s="1496"/>
      <c r="J34" s="1496"/>
      <c r="K34" s="1496"/>
      <c r="L34" s="1496"/>
      <c r="M34" s="1496"/>
    </row>
    <row r="35" spans="1:34" ht="40.15" customHeight="1" x14ac:dyDescent="0.15">
      <c r="A35" s="264"/>
      <c r="B35" s="1431" t="s">
        <v>487</v>
      </c>
      <c r="C35" s="1431"/>
      <c r="D35" s="1431"/>
      <c r="E35" s="1431"/>
      <c r="F35" s="1431"/>
      <c r="G35" s="1431"/>
      <c r="H35" s="1431"/>
      <c r="I35" s="1431"/>
      <c r="J35" s="1431"/>
      <c r="K35" s="1431"/>
      <c r="L35" s="1431"/>
      <c r="M35" s="1431"/>
      <c r="N35" s="258"/>
      <c r="O35" s="258"/>
      <c r="P35" s="258"/>
      <c r="Q35" s="258"/>
      <c r="R35" s="258"/>
      <c r="S35" s="258"/>
      <c r="T35" s="258"/>
      <c r="U35" s="258"/>
      <c r="V35" s="258"/>
      <c r="W35" s="258"/>
      <c r="X35" s="258"/>
      <c r="Y35" s="258"/>
      <c r="Z35" s="258"/>
      <c r="AA35" s="258"/>
      <c r="AB35" s="258"/>
      <c r="AC35" s="258"/>
      <c r="AD35" s="258"/>
      <c r="AE35" s="258"/>
      <c r="AF35" s="258"/>
      <c r="AG35" s="258"/>
      <c r="AH35" s="258"/>
    </row>
    <row r="36" spans="1:34" ht="20.100000000000001" customHeight="1" x14ac:dyDescent="0.15">
      <c r="A36" s="264"/>
      <c r="B36" s="270"/>
      <c r="C36" s="270"/>
      <c r="D36" s="270"/>
      <c r="E36" s="270"/>
      <c r="F36" s="270"/>
      <c r="G36" s="270"/>
      <c r="H36" s="270"/>
      <c r="I36" s="270"/>
      <c r="J36" s="270"/>
      <c r="K36" s="270"/>
      <c r="L36" s="270"/>
      <c r="M36" s="270"/>
      <c r="N36" s="270"/>
      <c r="O36" s="258"/>
      <c r="P36" s="258"/>
      <c r="Q36" s="258"/>
      <c r="R36" s="258"/>
      <c r="S36" s="258"/>
      <c r="T36" s="258"/>
      <c r="U36" s="258"/>
      <c r="V36" s="258"/>
      <c r="W36" s="258"/>
      <c r="X36" s="258"/>
      <c r="Y36" s="258"/>
      <c r="Z36" s="258"/>
      <c r="AA36" s="258"/>
      <c r="AB36" s="258"/>
      <c r="AC36" s="258"/>
      <c r="AD36" s="258"/>
      <c r="AE36" s="258"/>
      <c r="AF36" s="258"/>
      <c r="AG36" s="258"/>
      <c r="AH36" s="258"/>
    </row>
    <row r="37" spans="1:34" s="255" customFormat="1" ht="22.5" customHeight="1" x14ac:dyDescent="0.15">
      <c r="A37" s="260"/>
      <c r="B37" s="255" t="s">
        <v>584</v>
      </c>
      <c r="M37" s="256"/>
      <c r="N37" s="256"/>
      <c r="Q37" s="269"/>
    </row>
    <row r="38" spans="1:34" ht="24" customHeight="1" thickBot="1" x14ac:dyDescent="0.2">
      <c r="A38" s="264"/>
      <c r="B38" s="1421" t="s">
        <v>480</v>
      </c>
      <c r="C38" s="1421"/>
      <c r="D38" s="1448" t="s">
        <v>585</v>
      </c>
      <c r="E38" s="1448"/>
      <c r="F38" s="1448"/>
      <c r="G38" s="1448"/>
      <c r="H38" s="1448" t="s">
        <v>480</v>
      </c>
      <c r="I38" s="1448"/>
      <c r="J38" s="1448" t="s">
        <v>585</v>
      </c>
      <c r="K38" s="1448"/>
      <c r="L38" s="1448"/>
      <c r="M38" s="1448"/>
    </row>
    <row r="39" spans="1:34" ht="24" customHeight="1" thickTop="1" x14ac:dyDescent="0.15">
      <c r="A39" s="264"/>
      <c r="B39" s="1432"/>
      <c r="C39" s="1433"/>
      <c r="D39" s="1459" t="s">
        <v>586</v>
      </c>
      <c r="E39" s="1459"/>
      <c r="F39" s="1459"/>
      <c r="G39" s="1459"/>
      <c r="H39" s="1441" t="s">
        <v>69</v>
      </c>
      <c r="I39" s="1441"/>
      <c r="J39" s="1460" t="s">
        <v>587</v>
      </c>
      <c r="K39" s="1460"/>
      <c r="L39" s="1460"/>
      <c r="M39" s="1460"/>
    </row>
    <row r="40" spans="1:34" ht="23.85" customHeight="1" x14ac:dyDescent="0.15">
      <c r="A40" s="264"/>
      <c r="B40" s="1441"/>
      <c r="C40" s="1441"/>
      <c r="D40" s="1461" t="s">
        <v>493</v>
      </c>
      <c r="E40" s="1461"/>
      <c r="F40" s="1461"/>
      <c r="G40" s="1461"/>
      <c r="H40" s="1441"/>
      <c r="I40" s="1441"/>
      <c r="J40" s="1462" t="s">
        <v>588</v>
      </c>
      <c r="K40" s="1462"/>
      <c r="L40" s="1462"/>
      <c r="M40" s="1462"/>
    </row>
    <row r="41" spans="1:34" ht="23.85" customHeight="1" x14ac:dyDescent="0.15">
      <c r="A41" s="264"/>
      <c r="B41" s="1441"/>
      <c r="C41" s="1441"/>
      <c r="D41" s="1461" t="s">
        <v>495</v>
      </c>
      <c r="E41" s="1461"/>
      <c r="F41" s="1461"/>
      <c r="G41" s="1461"/>
      <c r="H41" s="1437"/>
      <c r="I41" s="1438"/>
      <c r="J41" s="1503" t="s">
        <v>1261</v>
      </c>
      <c r="K41" s="1504"/>
      <c r="L41" s="1504"/>
      <c r="M41" s="1505"/>
    </row>
    <row r="42" spans="1:34" ht="24" customHeight="1" x14ac:dyDescent="0.15">
      <c r="A42" s="264"/>
      <c r="B42" s="1441"/>
      <c r="C42" s="1441"/>
      <c r="D42" s="1461" t="s">
        <v>589</v>
      </c>
      <c r="E42" s="1461"/>
      <c r="F42" s="1461"/>
      <c r="G42" s="1461"/>
      <c r="H42" s="1434"/>
      <c r="I42" s="1435"/>
      <c r="J42" s="1520"/>
      <c r="K42" s="1521"/>
      <c r="L42" s="1521"/>
      <c r="M42" s="1522"/>
    </row>
    <row r="43" spans="1:34" ht="24" customHeight="1" x14ac:dyDescent="0.15">
      <c r="A43" s="264"/>
      <c r="B43" s="1441" t="s">
        <v>69</v>
      </c>
      <c r="C43" s="1441"/>
      <c r="D43" s="1461" t="s">
        <v>590</v>
      </c>
      <c r="E43" s="1461"/>
      <c r="F43" s="1461"/>
      <c r="G43" s="1461"/>
      <c r="H43" s="1439"/>
      <c r="I43" s="1440"/>
      <c r="J43" s="1500"/>
      <c r="K43" s="1501"/>
      <c r="L43" s="1501"/>
      <c r="M43" s="1502"/>
    </row>
    <row r="44" spans="1:34" ht="250.5" customHeight="1" x14ac:dyDescent="0.15">
      <c r="A44" s="264"/>
      <c r="B44" s="1518" t="s">
        <v>1472</v>
      </c>
      <c r="C44" s="1519"/>
      <c r="D44" s="1519"/>
      <c r="E44" s="1519"/>
      <c r="F44" s="1519"/>
      <c r="G44" s="1519"/>
      <c r="H44" s="1519"/>
      <c r="I44" s="1519"/>
      <c r="J44" s="1519"/>
      <c r="K44" s="1519"/>
      <c r="L44" s="1519"/>
      <c r="M44" s="1519"/>
    </row>
    <row r="45" spans="1:34" ht="20.100000000000001" customHeight="1" x14ac:dyDescent="0.15"/>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election activeCell="M9" sqref="M9"/>
    </sheetView>
  </sheetViews>
  <sheetFormatPr defaultRowHeight="13.5" x14ac:dyDescent="0.15"/>
  <cols>
    <col min="1" max="2" width="2.625" style="70" customWidth="1"/>
    <col min="3" max="9" width="3" style="70" customWidth="1"/>
    <col min="10" max="32" width="2.625" style="70" customWidth="1"/>
    <col min="33" max="33" width="1.25" style="70" customWidth="1"/>
    <col min="34" max="51" width="2.625" style="70" customWidth="1"/>
  </cols>
  <sheetData>
    <row r="1" spans="1:33" s="67" customFormat="1" ht="15.6" customHeight="1" x14ac:dyDescent="0.15">
      <c r="A1" s="72" t="s">
        <v>1341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s="70" customFormat="1" ht="15.6" customHeight="1" x14ac:dyDescent="0.15">
      <c r="Z3" s="1528" t="s">
        <v>672</v>
      </c>
      <c r="AA3" s="1528"/>
      <c r="AB3" s="1528"/>
      <c r="AC3" s="1528"/>
      <c r="AD3" s="1528"/>
      <c r="AE3" s="1528"/>
    </row>
    <row r="4" spans="1:33" ht="15.6" customHeight="1" x14ac:dyDescent="0.15">
      <c r="Z4" s="1528" t="s">
        <v>673</v>
      </c>
      <c r="AA4" s="1528"/>
      <c r="AB4" s="1528"/>
      <c r="AC4" s="1528"/>
      <c r="AD4" s="1528"/>
      <c r="AE4" s="1528"/>
      <c r="AG4" s="223"/>
    </row>
    <row r="5" spans="1:33" ht="15.6" customHeight="1" x14ac:dyDescent="0.15">
      <c r="A5" s="70" t="s">
        <v>147</v>
      </c>
      <c r="B5" s="70" t="s">
        <v>1325</v>
      </c>
      <c r="M5" s="219"/>
    </row>
    <row r="6" spans="1:33" ht="15.6" customHeight="1" x14ac:dyDescent="0.15"/>
    <row r="7" spans="1:33" ht="15.6" customHeight="1" x14ac:dyDescent="0.15">
      <c r="X7" s="1529">
        <f>はじめに!D6</f>
        <v>0</v>
      </c>
      <c r="Y7" s="1529"/>
      <c r="Z7" s="1529"/>
      <c r="AA7" s="1529"/>
      <c r="AB7" s="1529"/>
      <c r="AC7" s="1529"/>
      <c r="AD7" s="1529"/>
      <c r="AE7" s="1529"/>
      <c r="AF7" s="1529"/>
    </row>
    <row r="8" spans="1:33" ht="15.6" customHeight="1" x14ac:dyDescent="0.15">
      <c r="W8" s="1528"/>
      <c r="X8" s="1528"/>
      <c r="Y8" s="1528"/>
      <c r="Z8" s="1528"/>
      <c r="AA8" s="1528"/>
      <c r="AB8" s="1528"/>
      <c r="AC8" s="1528"/>
      <c r="AD8" s="1528"/>
      <c r="AE8" s="1528"/>
      <c r="AF8" s="1528"/>
    </row>
    <row r="9" spans="1:33" ht="15.6" customHeight="1" x14ac:dyDescent="0.15">
      <c r="W9" s="223"/>
      <c r="X9" s="223"/>
      <c r="Y9" s="223"/>
      <c r="Z9" s="223"/>
      <c r="AA9" s="223"/>
      <c r="AB9" s="223"/>
      <c r="AC9" s="223"/>
      <c r="AD9" s="223"/>
      <c r="AE9" s="223"/>
      <c r="AF9" s="223"/>
    </row>
    <row r="10" spans="1:33" ht="15.6" customHeight="1" x14ac:dyDescent="0.15"/>
    <row r="11" spans="1:33" ht="15.6" customHeight="1" x14ac:dyDescent="0.15">
      <c r="A11" s="1302" t="s">
        <v>609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row>
    <row r="12" spans="1:33" ht="15.6" customHeight="1" x14ac:dyDescent="0.15"/>
    <row r="13" spans="1:33" ht="15.6" customHeight="1" x14ac:dyDescent="0.15"/>
    <row r="14" spans="1:33" ht="15.6" customHeight="1" x14ac:dyDescent="0.15">
      <c r="B14" s="1349" t="s">
        <v>1344</v>
      </c>
      <c r="C14" s="1523"/>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row>
    <row r="15" spans="1:33" ht="15.6" customHeight="1" x14ac:dyDescent="0.15">
      <c r="B15" s="1523"/>
      <c r="C15" s="1523"/>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row>
    <row r="16" spans="1:33" ht="15.6" customHeight="1" x14ac:dyDescent="0.15">
      <c r="B16" s="1523"/>
      <c r="C16" s="1523"/>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row>
    <row r="17" spans="1:33" ht="15.6" customHeight="1" x14ac:dyDescent="0.15">
      <c r="B17" s="1523"/>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row>
    <row r="18" spans="1:33" ht="15.6" customHeight="1" x14ac:dyDescent="0.15"/>
    <row r="19" spans="1:33" ht="15.6" customHeight="1" x14ac:dyDescent="0.15">
      <c r="A19" s="1302" t="s">
        <v>613</v>
      </c>
      <c r="B19" s="1302"/>
      <c r="C19" s="1302"/>
      <c r="D19" s="1302"/>
      <c r="E19" s="1302"/>
      <c r="F19" s="1302"/>
      <c r="G19" s="1302"/>
      <c r="H19" s="1302"/>
      <c r="I19" s="1302"/>
      <c r="J19" s="1302"/>
      <c r="K19" s="1302"/>
      <c r="L19" s="1302"/>
      <c r="M19" s="1302"/>
      <c r="N19" s="1302"/>
      <c r="O19" s="1302"/>
      <c r="P19" s="1302"/>
      <c r="Q19" s="1302"/>
      <c r="R19" s="1302"/>
      <c r="S19" s="1302"/>
      <c r="T19" s="1302"/>
      <c r="U19" s="1302"/>
      <c r="V19" s="1302"/>
      <c r="W19" s="1302"/>
      <c r="X19" s="1302"/>
      <c r="Y19" s="1302"/>
      <c r="Z19" s="1302"/>
      <c r="AA19" s="1302"/>
      <c r="AB19" s="1302"/>
      <c r="AC19" s="1302"/>
      <c r="AD19" s="1302"/>
      <c r="AE19" s="1302"/>
      <c r="AF19" s="1302"/>
      <c r="AG19" s="1302"/>
    </row>
    <row r="20" spans="1:33" ht="15.6" customHeight="1" x14ac:dyDescent="0.15"/>
    <row r="21" spans="1:33" ht="15.6" customHeight="1" thickBot="1" x14ac:dyDescent="0.2">
      <c r="B21" s="1530" t="s">
        <v>1326</v>
      </c>
      <c r="C21" s="1530"/>
      <c r="D21" s="1530"/>
      <c r="E21" s="1530"/>
      <c r="F21" s="1530"/>
      <c r="G21" s="1530"/>
      <c r="H21" s="1530"/>
      <c r="I21" s="1530"/>
      <c r="J21" s="1530"/>
    </row>
    <row r="22" spans="1:33" ht="15.6" customHeight="1" thickBot="1" x14ac:dyDescent="0.2">
      <c r="B22" s="1531" t="s">
        <v>1327</v>
      </c>
      <c r="C22" s="1532"/>
      <c r="D22" s="1532"/>
      <c r="E22" s="1532"/>
      <c r="F22" s="1532"/>
      <c r="G22" s="1532"/>
      <c r="H22" s="1532"/>
      <c r="I22" s="1532"/>
      <c r="J22" s="1532"/>
      <c r="K22" s="1533" t="str">
        <f>はじめに!D5</f>
        <v>　　　　　集落協定</v>
      </c>
      <c r="L22" s="1533"/>
      <c r="M22" s="1533"/>
      <c r="N22" s="1533"/>
      <c r="O22" s="1533"/>
      <c r="P22" s="1533"/>
      <c r="Q22" s="1533"/>
      <c r="R22" s="1533"/>
      <c r="S22" s="1532" t="s">
        <v>1328</v>
      </c>
      <c r="T22" s="1532"/>
      <c r="U22" s="1532"/>
      <c r="V22" s="1532"/>
      <c r="W22" s="1532"/>
      <c r="X22" s="1532"/>
      <c r="Y22" s="1532"/>
      <c r="Z22" s="1534">
        <f>SUM(別紙１④!E56:E60)+SUM(別紙１④!J56:J59)+SUM(別紙１④!O56:O60)+SUM(別紙１④!T56:T58)</f>
        <v>0</v>
      </c>
      <c r="AA22" s="1535"/>
      <c r="AB22" s="1535"/>
      <c r="AC22" s="1535"/>
      <c r="AD22" s="1535"/>
      <c r="AE22" s="1535"/>
      <c r="AF22" s="525" t="s">
        <v>1345</v>
      </c>
    </row>
    <row r="23" spans="1:33" ht="15.6" customHeight="1" thickTop="1" x14ac:dyDescent="0.15">
      <c r="B23" s="1543" t="s">
        <v>1330</v>
      </c>
      <c r="C23" s="1546" t="s">
        <v>1331</v>
      </c>
      <c r="D23" s="1546"/>
      <c r="E23" s="1546"/>
      <c r="F23" s="1546"/>
      <c r="G23" s="1546"/>
      <c r="H23" s="1536" t="s">
        <v>1342</v>
      </c>
      <c r="I23" s="1536"/>
      <c r="J23" s="1536"/>
      <c r="K23" s="1536"/>
      <c r="L23" s="1536"/>
      <c r="M23" s="1536"/>
      <c r="N23" s="1536"/>
      <c r="O23" s="1536"/>
      <c r="P23" s="1547"/>
      <c r="Q23" s="1549" t="s">
        <v>1332</v>
      </c>
      <c r="R23" s="1546" t="s">
        <v>1333</v>
      </c>
      <c r="S23" s="1546"/>
      <c r="T23" s="1546"/>
      <c r="U23" s="1546"/>
      <c r="V23" s="1546"/>
      <c r="W23" s="1536" t="s">
        <v>1343</v>
      </c>
      <c r="X23" s="1536"/>
      <c r="Y23" s="1536"/>
      <c r="Z23" s="1536"/>
      <c r="AA23" s="1536"/>
      <c r="AB23" s="1536"/>
      <c r="AC23" s="1536"/>
      <c r="AD23" s="1536"/>
      <c r="AE23" s="1536"/>
      <c r="AF23" s="1537"/>
    </row>
    <row r="24" spans="1:33" ht="15.6" customHeight="1" x14ac:dyDescent="0.15">
      <c r="B24" s="1544"/>
      <c r="C24" s="718"/>
      <c r="D24" s="718"/>
      <c r="E24" s="718"/>
      <c r="F24" s="718"/>
      <c r="G24" s="718"/>
      <c r="H24" s="1538"/>
      <c r="I24" s="1538"/>
      <c r="J24" s="1538"/>
      <c r="K24" s="1538"/>
      <c r="L24" s="1538"/>
      <c r="M24" s="1538"/>
      <c r="N24" s="1538"/>
      <c r="O24" s="1538"/>
      <c r="P24" s="1548"/>
      <c r="Q24" s="1550"/>
      <c r="R24" s="718"/>
      <c r="S24" s="718"/>
      <c r="T24" s="718"/>
      <c r="U24" s="718"/>
      <c r="V24" s="718"/>
      <c r="W24" s="1538"/>
      <c r="X24" s="1538"/>
      <c r="Y24" s="1538"/>
      <c r="Z24" s="1538"/>
      <c r="AA24" s="1538"/>
      <c r="AB24" s="1538"/>
      <c r="AC24" s="1538"/>
      <c r="AD24" s="1538"/>
      <c r="AE24" s="1538"/>
      <c r="AF24" s="1539"/>
    </row>
    <row r="25" spans="1:33" ht="15.6" customHeight="1" x14ac:dyDescent="0.15">
      <c r="B25" s="1544"/>
      <c r="C25" s="718" t="s">
        <v>1334</v>
      </c>
      <c r="D25" s="718"/>
      <c r="E25" s="718"/>
      <c r="F25" s="718"/>
      <c r="G25" s="718"/>
      <c r="H25" s="718"/>
      <c r="I25" s="1540" t="s">
        <v>1329</v>
      </c>
      <c r="J25" s="1540"/>
      <c r="K25" s="1540"/>
      <c r="L25" s="1540"/>
      <c r="M25" s="1540"/>
      <c r="N25" s="1540"/>
      <c r="O25" s="1540"/>
      <c r="P25" s="1541"/>
      <c r="Q25" s="1550"/>
      <c r="R25" s="718" t="s">
        <v>1335</v>
      </c>
      <c r="S25" s="718"/>
      <c r="T25" s="718"/>
      <c r="U25" s="718"/>
      <c r="V25" s="718"/>
      <c r="W25" s="718"/>
      <c r="X25" s="718"/>
      <c r="Y25" s="1540" t="s">
        <v>1329</v>
      </c>
      <c r="Z25" s="1540"/>
      <c r="AA25" s="1540"/>
      <c r="AB25" s="1540"/>
      <c r="AC25" s="1540"/>
      <c r="AD25" s="1540"/>
      <c r="AE25" s="1540"/>
      <c r="AF25" s="1542"/>
    </row>
    <row r="26" spans="1:33" ht="15.6" customHeight="1" x14ac:dyDescent="0.15">
      <c r="B26" s="1544"/>
      <c r="C26" s="718" t="s">
        <v>1336</v>
      </c>
      <c r="D26" s="718"/>
      <c r="E26" s="718"/>
      <c r="F26" s="718"/>
      <c r="G26" s="718"/>
      <c r="H26" s="718"/>
      <c r="I26" s="718"/>
      <c r="J26" s="1552" t="s">
        <v>1337</v>
      </c>
      <c r="K26" s="1552"/>
      <c r="L26" s="1552"/>
      <c r="M26" s="1552"/>
      <c r="N26" s="1552"/>
      <c r="O26" s="1552"/>
      <c r="P26" s="1553"/>
      <c r="Q26" s="1550"/>
      <c r="R26" s="1524" t="s">
        <v>1338</v>
      </c>
      <c r="S26" s="1525"/>
      <c r="T26" s="1525"/>
      <c r="U26" s="1525"/>
      <c r="V26" s="1525"/>
      <c r="W26" s="1525"/>
      <c r="X26" s="1525"/>
      <c r="Y26" s="1526"/>
      <c r="Z26" s="1526"/>
      <c r="AA26" s="1526"/>
      <c r="AB26" s="1526"/>
      <c r="AC26" s="1526"/>
      <c r="AD26" s="1526"/>
      <c r="AE26" s="1526"/>
      <c r="AF26" s="1527"/>
    </row>
    <row r="27" spans="1:33" ht="90" customHeight="1" thickBot="1" x14ac:dyDescent="0.2">
      <c r="B27" s="1545"/>
      <c r="C27" s="1554"/>
      <c r="D27" s="1554"/>
      <c r="E27" s="1554"/>
      <c r="F27" s="1554"/>
      <c r="G27" s="1554"/>
      <c r="H27" s="1554"/>
      <c r="I27" s="1554"/>
      <c r="J27" s="1554"/>
      <c r="K27" s="1554"/>
      <c r="L27" s="1554"/>
      <c r="M27" s="1554"/>
      <c r="N27" s="1554"/>
      <c r="O27" s="1554"/>
      <c r="P27" s="1555"/>
      <c r="Q27" s="1551"/>
      <c r="R27" s="1554"/>
      <c r="S27" s="1554"/>
      <c r="T27" s="1554"/>
      <c r="U27" s="1554"/>
      <c r="V27" s="1554"/>
      <c r="W27" s="1554"/>
      <c r="X27" s="1554"/>
      <c r="Y27" s="1554"/>
      <c r="Z27" s="1554"/>
      <c r="AA27" s="1554"/>
      <c r="AB27" s="1554"/>
      <c r="AC27" s="1554"/>
      <c r="AD27" s="1554"/>
      <c r="AE27" s="1554"/>
      <c r="AF27" s="1556"/>
    </row>
    <row r="28" spans="1:33" ht="15.6" customHeight="1" x14ac:dyDescent="0.15"/>
    <row r="29" spans="1:33" ht="15.6" customHeight="1" x14ac:dyDescent="0.15">
      <c r="B29" s="70" t="s">
        <v>1339</v>
      </c>
    </row>
    <row r="30" spans="1:33" ht="15.6" customHeight="1" x14ac:dyDescent="0.15">
      <c r="E30" s="70" t="s">
        <v>1340</v>
      </c>
    </row>
    <row r="31" spans="1:33" ht="15.6" customHeight="1" x14ac:dyDescent="0.15"/>
    <row r="32" spans="1:33" ht="15.6" customHeight="1" x14ac:dyDescent="0.15"/>
    <row r="33" ht="15.6" customHeight="1" x14ac:dyDescent="0.15"/>
    <row r="34" ht="15.6" customHeight="1" x14ac:dyDescent="0.15"/>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showGridLines="0" view="pageBreakPreview" zoomScaleNormal="100" zoomScaleSheetLayoutView="100" workbookViewId="0">
      <selection activeCell="AO10" sqref="AO10"/>
    </sheetView>
  </sheetViews>
  <sheetFormatPr defaultRowHeight="13.5" x14ac:dyDescent="0.15"/>
  <cols>
    <col min="1" max="51" width="2.625" style="70" customWidth="1"/>
  </cols>
  <sheetData>
    <row r="1" spans="1:33" s="67" customFormat="1" ht="15.6" customHeight="1" x14ac:dyDescent="0.15">
      <c r="A1" s="72" t="s">
        <v>1311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x14ac:dyDescent="0.15">
      <c r="A3" s="1562" t="s">
        <v>610</v>
      </c>
      <c r="B3" s="1562"/>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c r="AG3" s="1562"/>
    </row>
    <row r="4" spans="1:33" x14ac:dyDescent="0.15">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row>
    <row r="5" spans="1:33" ht="15.6" customHeight="1" x14ac:dyDescent="0.15">
      <c r="B5" s="219"/>
      <c r="U5" s="483" t="s">
        <v>1163</v>
      </c>
      <c r="V5" s="483"/>
      <c r="W5" s="483"/>
      <c r="X5" s="483"/>
      <c r="Y5" s="483"/>
      <c r="Z5" s="483"/>
      <c r="AA5" s="1561" t="str">
        <f>はじめに!D5</f>
        <v>　　　　　集落協定</v>
      </c>
      <c r="AB5" s="1561"/>
      <c r="AC5" s="1561"/>
      <c r="AD5" s="1561"/>
      <c r="AE5" s="1561"/>
      <c r="AF5" s="1561"/>
      <c r="AG5" s="70" t="s">
        <v>289</v>
      </c>
    </row>
    <row r="6" spans="1:33" ht="36" customHeight="1" x14ac:dyDescent="0.15">
      <c r="A6" s="1563" t="s">
        <v>615</v>
      </c>
      <c r="B6" s="1563"/>
      <c r="C6" s="1563" t="s">
        <v>616</v>
      </c>
      <c r="D6" s="1563"/>
      <c r="E6" s="1563" t="s">
        <v>617</v>
      </c>
      <c r="F6" s="1563"/>
      <c r="G6" s="1563" t="s">
        <v>618</v>
      </c>
      <c r="H6" s="1563"/>
      <c r="I6" s="1563" t="s">
        <v>619</v>
      </c>
      <c r="J6" s="1563"/>
      <c r="K6" s="1563"/>
      <c r="L6" s="1563"/>
      <c r="M6" s="1563" t="s">
        <v>620</v>
      </c>
      <c r="N6" s="1563"/>
      <c r="O6" s="1563" t="s">
        <v>621</v>
      </c>
      <c r="P6" s="1563"/>
      <c r="Q6" s="1563" t="s">
        <v>622</v>
      </c>
      <c r="R6" s="1563"/>
      <c r="S6" s="1563"/>
      <c r="T6" s="1563"/>
      <c r="U6" s="1563" t="s">
        <v>623</v>
      </c>
      <c r="V6" s="1563"/>
      <c r="W6" s="1563"/>
      <c r="X6" s="1563"/>
      <c r="Y6" s="1563" t="s">
        <v>624</v>
      </c>
      <c r="Z6" s="1563"/>
      <c r="AA6" s="1563"/>
      <c r="AB6" s="1563"/>
      <c r="AC6" s="1563" t="s">
        <v>625</v>
      </c>
      <c r="AD6" s="1563"/>
      <c r="AE6" s="1563"/>
      <c r="AF6" s="1563"/>
    </row>
    <row r="7" spans="1:33" ht="36" customHeight="1" x14ac:dyDescent="0.15">
      <c r="A7" s="1563"/>
      <c r="B7" s="1563"/>
      <c r="C7" s="1563"/>
      <c r="D7" s="1563"/>
      <c r="E7" s="1563"/>
      <c r="F7" s="1563"/>
      <c r="G7" s="1563"/>
      <c r="H7" s="1563"/>
      <c r="I7" s="1564" t="s">
        <v>626</v>
      </c>
      <c r="J7" s="1564"/>
      <c r="K7" s="1564" t="s">
        <v>627</v>
      </c>
      <c r="L7" s="1564"/>
      <c r="M7" s="1563"/>
      <c r="N7" s="1563"/>
      <c r="O7" s="1563"/>
      <c r="P7" s="1563"/>
      <c r="Q7" s="1564" t="s">
        <v>628</v>
      </c>
      <c r="R7" s="1564"/>
      <c r="S7" s="1564" t="s">
        <v>359</v>
      </c>
      <c r="T7" s="1564"/>
      <c r="U7" s="1564" t="s">
        <v>629</v>
      </c>
      <c r="V7" s="1564"/>
      <c r="W7" s="1564" t="s">
        <v>630</v>
      </c>
      <c r="X7" s="1564"/>
      <c r="Y7" s="1564" t="s">
        <v>631</v>
      </c>
      <c r="Z7" s="1564"/>
      <c r="AA7" s="1564" t="s">
        <v>632</v>
      </c>
      <c r="AB7" s="1564"/>
      <c r="AC7" s="1563"/>
      <c r="AD7" s="1563"/>
      <c r="AE7" s="1563"/>
      <c r="AF7" s="1563"/>
    </row>
    <row r="8" spans="1:33" ht="15.6" customHeight="1" x14ac:dyDescent="0.15">
      <c r="A8" s="1557"/>
      <c r="B8" s="1557"/>
      <c r="C8" s="1557"/>
      <c r="D8" s="1557"/>
      <c r="E8" s="1557"/>
      <c r="F8" s="1557"/>
      <c r="G8" s="1557"/>
      <c r="H8" s="1557"/>
      <c r="I8" s="1557"/>
      <c r="J8" s="1557"/>
      <c r="K8" s="1557"/>
      <c r="L8" s="1557"/>
      <c r="M8" s="1557"/>
      <c r="N8" s="1557"/>
      <c r="O8" s="1557"/>
      <c r="P8" s="1557"/>
      <c r="Q8" s="1557"/>
      <c r="R8" s="1557"/>
      <c r="S8" s="1557"/>
      <c r="T8" s="1557"/>
      <c r="U8" s="1557"/>
      <c r="V8" s="1557"/>
      <c r="W8" s="1557"/>
      <c r="X8" s="1557"/>
      <c r="Y8" s="1557"/>
      <c r="Z8" s="1557"/>
      <c r="AA8" s="1557"/>
      <c r="AB8" s="1557"/>
      <c r="AC8" s="1558"/>
      <c r="AD8" s="1559"/>
      <c r="AE8" s="1559"/>
      <c r="AF8" s="1560"/>
    </row>
    <row r="9" spans="1:33" ht="15.6" customHeight="1" x14ac:dyDescent="0.15">
      <c r="A9" s="1557"/>
      <c r="B9" s="1557"/>
      <c r="C9" s="1557"/>
      <c r="D9" s="1557"/>
      <c r="E9" s="1557"/>
      <c r="F9" s="1557"/>
      <c r="G9" s="1557"/>
      <c r="H9" s="1557"/>
      <c r="I9" s="1557"/>
      <c r="J9" s="1557"/>
      <c r="K9" s="1557"/>
      <c r="L9" s="1557"/>
      <c r="M9" s="1557"/>
      <c r="N9" s="1557"/>
      <c r="O9" s="1557"/>
      <c r="P9" s="1557"/>
      <c r="Q9" s="1557"/>
      <c r="R9" s="1557"/>
      <c r="S9" s="1557"/>
      <c r="T9" s="1557"/>
      <c r="U9" s="1557"/>
      <c r="V9" s="1557"/>
      <c r="W9" s="1557"/>
      <c r="X9" s="1557"/>
      <c r="Y9" s="1557"/>
      <c r="Z9" s="1557"/>
      <c r="AA9" s="1557"/>
      <c r="AB9" s="1557"/>
      <c r="AC9" s="1558"/>
      <c r="AD9" s="1559"/>
      <c r="AE9" s="1559"/>
      <c r="AF9" s="1560"/>
    </row>
    <row r="10" spans="1:33" ht="15.6" customHeight="1" x14ac:dyDescent="0.15">
      <c r="A10" s="1557"/>
      <c r="B10" s="1557"/>
      <c r="C10" s="1557"/>
      <c r="D10" s="1557"/>
      <c r="E10" s="1557"/>
      <c r="F10" s="1557"/>
      <c r="G10" s="1557"/>
      <c r="H10" s="1557"/>
      <c r="I10" s="1557"/>
      <c r="J10" s="1557"/>
      <c r="K10" s="1557"/>
      <c r="L10" s="1557"/>
      <c r="M10" s="1557"/>
      <c r="N10" s="1557"/>
      <c r="O10" s="1557"/>
      <c r="P10" s="1557"/>
      <c r="Q10" s="1557"/>
      <c r="R10" s="1557"/>
      <c r="S10" s="1557"/>
      <c r="T10" s="1557"/>
      <c r="U10" s="1557"/>
      <c r="V10" s="1557"/>
      <c r="W10" s="1557"/>
      <c r="X10" s="1557"/>
      <c r="Y10" s="1557"/>
      <c r="Z10" s="1557"/>
      <c r="AA10" s="1557"/>
      <c r="AB10" s="1557"/>
      <c r="AC10" s="1558"/>
      <c r="AD10" s="1559"/>
      <c r="AE10" s="1559"/>
      <c r="AF10" s="1560"/>
    </row>
    <row r="11" spans="1:33" ht="15.6" customHeight="1" x14ac:dyDescent="0.15">
      <c r="A11" s="1557"/>
      <c r="B11" s="1557"/>
      <c r="C11" s="1557"/>
      <c r="D11" s="1557"/>
      <c r="E11" s="1557"/>
      <c r="F11" s="1557"/>
      <c r="G11" s="1557"/>
      <c r="H11" s="1557"/>
      <c r="I11" s="1557"/>
      <c r="J11" s="1557"/>
      <c r="K11" s="1557"/>
      <c r="L11" s="1557"/>
      <c r="M11" s="1557"/>
      <c r="N11" s="1557"/>
      <c r="O11" s="1557"/>
      <c r="P11" s="1557"/>
      <c r="Q11" s="1557"/>
      <c r="R11" s="1557"/>
      <c r="S11" s="1557"/>
      <c r="T11" s="1557"/>
      <c r="U11" s="1557"/>
      <c r="V11" s="1557"/>
      <c r="W11" s="1557"/>
      <c r="X11" s="1557"/>
      <c r="Y11" s="1557"/>
      <c r="Z11" s="1557"/>
      <c r="AA11" s="1557"/>
      <c r="AB11" s="1557"/>
      <c r="AC11" s="1558"/>
      <c r="AD11" s="1559"/>
      <c r="AE11" s="1559"/>
      <c r="AF11" s="1560"/>
    </row>
    <row r="12" spans="1:33" ht="15.6" customHeight="1" x14ac:dyDescent="0.15">
      <c r="A12" s="1557"/>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8"/>
      <c r="AD12" s="1559"/>
      <c r="AE12" s="1559"/>
      <c r="AF12" s="1560"/>
    </row>
    <row r="13" spans="1:33" ht="15.6" customHeight="1" x14ac:dyDescent="0.15">
      <c r="A13" s="1557"/>
      <c r="B13" s="1557"/>
      <c r="C13" s="1557"/>
      <c r="D13" s="1557"/>
      <c r="E13" s="1557"/>
      <c r="F13" s="1557"/>
      <c r="G13" s="1557"/>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8"/>
      <c r="AD13" s="1559"/>
      <c r="AE13" s="1559"/>
      <c r="AF13" s="1560"/>
    </row>
    <row r="14" spans="1:33" ht="15.6" customHeight="1" x14ac:dyDescent="0.15">
      <c r="A14" s="1557"/>
      <c r="B14" s="1557"/>
      <c r="C14" s="1557"/>
      <c r="D14" s="1557"/>
      <c r="E14" s="1557"/>
      <c r="F14" s="1557"/>
      <c r="G14" s="1557"/>
      <c r="H14" s="1557"/>
      <c r="I14" s="1557"/>
      <c r="J14" s="1557"/>
      <c r="K14" s="1557"/>
      <c r="L14" s="1557"/>
      <c r="M14" s="1557"/>
      <c r="N14" s="1557"/>
      <c r="O14" s="1557"/>
      <c r="P14" s="1557"/>
      <c r="Q14" s="1557"/>
      <c r="R14" s="1557"/>
      <c r="S14" s="1557"/>
      <c r="T14" s="1557"/>
      <c r="U14" s="1557"/>
      <c r="V14" s="1557"/>
      <c r="W14" s="1557"/>
      <c r="X14" s="1557"/>
      <c r="Y14" s="1557"/>
      <c r="Z14" s="1557"/>
      <c r="AA14" s="1557"/>
      <c r="AB14" s="1557"/>
      <c r="AC14" s="1558"/>
      <c r="AD14" s="1559"/>
      <c r="AE14" s="1559"/>
      <c r="AF14" s="1560"/>
    </row>
    <row r="15" spans="1:33" ht="15.6" customHeight="1" x14ac:dyDescent="0.15">
      <c r="A15" s="1557"/>
      <c r="B15" s="1557"/>
      <c r="C15" s="1557"/>
      <c r="D15" s="1557"/>
      <c r="E15" s="1557"/>
      <c r="F15" s="1557"/>
      <c r="G15" s="1557"/>
      <c r="H15" s="1557"/>
      <c r="I15" s="1557"/>
      <c r="J15" s="1557"/>
      <c r="K15" s="1557"/>
      <c r="L15" s="1557"/>
      <c r="M15" s="1557"/>
      <c r="N15" s="1557"/>
      <c r="O15" s="1557"/>
      <c r="P15" s="1557"/>
      <c r="Q15" s="1557"/>
      <c r="R15" s="1557"/>
      <c r="S15" s="1557"/>
      <c r="T15" s="1557"/>
      <c r="U15" s="1557"/>
      <c r="V15" s="1557"/>
      <c r="W15" s="1557"/>
      <c r="X15" s="1557"/>
      <c r="Y15" s="1557"/>
      <c r="Z15" s="1557"/>
      <c r="AA15" s="1557"/>
      <c r="AB15" s="1557"/>
      <c r="AC15" s="1558"/>
      <c r="AD15" s="1559"/>
      <c r="AE15" s="1559"/>
      <c r="AF15" s="1560"/>
    </row>
    <row r="16" spans="1:33" ht="15.6" customHeight="1" x14ac:dyDescent="0.15">
      <c r="A16" s="1557"/>
      <c r="B16" s="1557"/>
      <c r="C16" s="1557"/>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7"/>
      <c r="Z16" s="1557"/>
      <c r="AA16" s="1557"/>
      <c r="AB16" s="1557"/>
      <c r="AC16" s="1558"/>
      <c r="AD16" s="1559"/>
      <c r="AE16" s="1559"/>
      <c r="AF16" s="1560"/>
    </row>
    <row r="17" spans="1:32" ht="15.6" customHeight="1" x14ac:dyDescent="0.15">
      <c r="A17" s="1557"/>
      <c r="B17" s="1557"/>
      <c r="C17" s="1557"/>
      <c r="D17" s="1557"/>
      <c r="E17" s="1557"/>
      <c r="F17" s="1557"/>
      <c r="G17" s="1557"/>
      <c r="H17" s="1557"/>
      <c r="I17" s="1557"/>
      <c r="J17" s="1557"/>
      <c r="K17" s="1557"/>
      <c r="L17" s="1557"/>
      <c r="M17" s="1557"/>
      <c r="N17" s="1557"/>
      <c r="O17" s="1557"/>
      <c r="P17" s="1557"/>
      <c r="Q17" s="1557"/>
      <c r="R17" s="1557"/>
      <c r="S17" s="1557"/>
      <c r="T17" s="1557"/>
      <c r="U17" s="1557"/>
      <c r="V17" s="1557"/>
      <c r="W17" s="1557"/>
      <c r="X17" s="1557"/>
      <c r="Y17" s="1557"/>
      <c r="Z17" s="1557"/>
      <c r="AA17" s="1557"/>
      <c r="AB17" s="1557"/>
      <c r="AC17" s="1558"/>
      <c r="AD17" s="1559"/>
      <c r="AE17" s="1559"/>
      <c r="AF17" s="1560"/>
    </row>
    <row r="18" spans="1:32" ht="15.6" customHeight="1" x14ac:dyDescent="0.15">
      <c r="A18" s="1557"/>
      <c r="B18" s="1557"/>
      <c r="C18" s="1557"/>
      <c r="D18" s="1557"/>
      <c r="E18" s="1557"/>
      <c r="F18" s="1557"/>
      <c r="G18" s="1557"/>
      <c r="H18" s="1557"/>
      <c r="I18" s="1557"/>
      <c r="J18" s="1557"/>
      <c r="K18" s="1557"/>
      <c r="L18" s="1557"/>
      <c r="M18" s="1557"/>
      <c r="N18" s="1557"/>
      <c r="O18" s="1557"/>
      <c r="P18" s="1557"/>
      <c r="Q18" s="1557"/>
      <c r="R18" s="1557"/>
      <c r="S18" s="1557"/>
      <c r="T18" s="1557"/>
      <c r="U18" s="1557"/>
      <c r="V18" s="1557"/>
      <c r="W18" s="1557"/>
      <c r="X18" s="1557"/>
      <c r="Y18" s="1557"/>
      <c r="Z18" s="1557"/>
      <c r="AA18" s="1557"/>
      <c r="AB18" s="1557"/>
      <c r="AC18" s="1558"/>
      <c r="AD18" s="1559"/>
      <c r="AE18" s="1559"/>
      <c r="AF18" s="1560"/>
    </row>
    <row r="19" spans="1:32" ht="15.6" customHeight="1" x14ac:dyDescent="0.15"/>
    <row r="20" spans="1:32" ht="15.6" customHeight="1" x14ac:dyDescent="0.15"/>
    <row r="21" spans="1:32" ht="15.6" customHeight="1" x14ac:dyDescent="0.15"/>
    <row r="22" spans="1:32" ht="15.6" customHeight="1" x14ac:dyDescent="0.15"/>
    <row r="23" spans="1:32" ht="15.6" customHeight="1" x14ac:dyDescent="0.15"/>
    <row r="24" spans="1:32" ht="15.6" customHeight="1" x14ac:dyDescent="0.15"/>
    <row r="25" spans="1:32" ht="15.6" customHeight="1" x14ac:dyDescent="0.15"/>
    <row r="26" spans="1:32" ht="15.6" customHeight="1" x14ac:dyDescent="0.15"/>
    <row r="27" spans="1:32" ht="15.6" customHeight="1" x14ac:dyDescent="0.15"/>
    <row r="28" spans="1:32" ht="15.6" customHeight="1" x14ac:dyDescent="0.15"/>
    <row r="29" spans="1:32" ht="15.6" customHeight="1" x14ac:dyDescent="0.15"/>
    <row r="30" spans="1:32" ht="15.6" customHeight="1" x14ac:dyDescent="0.15"/>
    <row r="31" spans="1:32" ht="15.6" customHeight="1" x14ac:dyDescent="0.15"/>
    <row r="32" spans="1:32"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ht="15.6" customHeight="1" x14ac:dyDescent="0.15"/>
    <row r="50" ht="15.6" customHeight="1" x14ac:dyDescent="0.15"/>
    <row r="51" ht="15.6" customHeight="1" x14ac:dyDescent="0.15"/>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showGridLines="0" view="pageBreakPreview" zoomScaleNormal="100" zoomScaleSheetLayoutView="100" workbookViewId="0">
      <selection activeCell="D11" sqref="D11:AG12"/>
    </sheetView>
  </sheetViews>
  <sheetFormatPr defaultRowHeight="13.5" x14ac:dyDescent="0.15"/>
  <cols>
    <col min="1" max="51" width="2.625" style="70" customWidth="1"/>
  </cols>
  <sheetData>
    <row r="1" spans="1:33" s="67" customFormat="1" ht="15.6" customHeight="1" x14ac:dyDescent="0.15">
      <c r="A1" s="72" t="s">
        <v>614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s="67" customFormat="1" ht="15.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3" x14ac:dyDescent="0.15">
      <c r="A3" s="1562" t="s">
        <v>611</v>
      </c>
      <c r="B3" s="1562"/>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c r="AG3" s="1562"/>
    </row>
    <row r="4" spans="1:33" x14ac:dyDescent="0.15">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row>
    <row r="5" spans="1:33" x14ac:dyDescent="0.15">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row>
    <row r="6" spans="1:33" x14ac:dyDescent="0.15">
      <c r="A6" s="1302" t="s">
        <v>634</v>
      </c>
      <c r="B6" s="1302"/>
      <c r="C6" s="1302"/>
      <c r="D6" s="1349" t="s">
        <v>1473</v>
      </c>
      <c r="E6" s="1349"/>
      <c r="F6" s="1349"/>
      <c r="G6" s="1349"/>
      <c r="H6" s="1349"/>
      <c r="I6" s="1349"/>
      <c r="J6" s="1349"/>
      <c r="K6" s="1349"/>
      <c r="L6" s="1349"/>
      <c r="M6" s="1349"/>
      <c r="N6" s="1349"/>
      <c r="O6" s="1349"/>
      <c r="P6" s="1349"/>
      <c r="Q6" s="1349"/>
      <c r="R6" s="1349"/>
      <c r="S6" s="1349"/>
      <c r="T6" s="1349"/>
      <c r="U6" s="1349"/>
      <c r="V6" s="1349"/>
      <c r="W6" s="1349"/>
      <c r="X6" s="1349"/>
      <c r="Y6" s="1349"/>
      <c r="Z6" s="1349"/>
      <c r="AA6" s="1349"/>
      <c r="AB6" s="1349"/>
      <c r="AC6" s="1349"/>
      <c r="AD6" s="1349"/>
      <c r="AE6" s="1349"/>
      <c r="AF6" s="1349"/>
      <c r="AG6" s="1349"/>
    </row>
    <row r="7" spans="1:33" x14ac:dyDescent="0.15">
      <c r="A7" s="1302"/>
      <c r="B7" s="1302"/>
      <c r="C7" s="1302"/>
      <c r="D7" s="1349"/>
      <c r="E7" s="1349"/>
      <c r="F7" s="1349"/>
      <c r="G7" s="1349"/>
      <c r="H7" s="1349"/>
      <c r="I7" s="1349"/>
      <c r="J7" s="1349"/>
      <c r="K7" s="1349"/>
      <c r="L7" s="1349"/>
      <c r="M7" s="1349"/>
      <c r="N7" s="1349"/>
      <c r="O7" s="1349"/>
      <c r="P7" s="1349"/>
      <c r="Q7" s="1349"/>
      <c r="R7" s="1349"/>
      <c r="S7" s="1349"/>
      <c r="T7" s="1349"/>
      <c r="U7" s="1349"/>
      <c r="V7" s="1349"/>
      <c r="W7" s="1349"/>
      <c r="X7" s="1349"/>
      <c r="Y7" s="1349"/>
      <c r="Z7" s="1349"/>
      <c r="AA7" s="1349"/>
      <c r="AB7" s="1349"/>
      <c r="AC7" s="1349"/>
      <c r="AD7" s="1349"/>
      <c r="AE7" s="1349"/>
      <c r="AF7" s="1349"/>
      <c r="AG7" s="1349"/>
    </row>
    <row r="8" spans="1:33" x14ac:dyDescent="0.15">
      <c r="A8" s="1302"/>
      <c r="B8" s="1302"/>
      <c r="C8" s="1302"/>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row>
    <row r="9" spans="1:33" x14ac:dyDescent="0.15">
      <c r="A9" s="1302" t="s">
        <v>635</v>
      </c>
      <c r="B9" s="1302"/>
      <c r="C9" s="1302"/>
      <c r="D9" s="1302" t="s">
        <v>636</v>
      </c>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row>
    <row r="10" spans="1:33" x14ac:dyDescent="0.15">
      <c r="A10" s="1302"/>
      <c r="B10" s="1302"/>
      <c r="C10" s="1302"/>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row>
    <row r="11" spans="1:33" x14ac:dyDescent="0.15">
      <c r="A11" s="1302" t="s">
        <v>637</v>
      </c>
      <c r="B11" s="1302"/>
      <c r="C11" s="1302"/>
      <c r="D11" s="1349" t="s">
        <v>1474</v>
      </c>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row>
    <row r="12" spans="1:33" x14ac:dyDescent="0.15">
      <c r="A12" s="1302"/>
      <c r="B12" s="1302"/>
      <c r="C12" s="1302"/>
      <c r="D12" s="1349"/>
      <c r="E12" s="1349"/>
      <c r="F12" s="1349"/>
      <c r="G12" s="1349"/>
      <c r="H12" s="1349"/>
      <c r="I12" s="1349"/>
      <c r="J12" s="1349"/>
      <c r="K12" s="1349"/>
      <c r="L12" s="1349"/>
      <c r="M12" s="1349"/>
      <c r="N12" s="1349"/>
      <c r="O12" s="1349"/>
      <c r="P12" s="1349"/>
      <c r="Q12" s="1349"/>
      <c r="R12" s="1349"/>
      <c r="S12" s="1349"/>
      <c r="T12" s="1349"/>
      <c r="U12" s="1349"/>
      <c r="V12" s="1349"/>
      <c r="W12" s="1349"/>
      <c r="X12" s="1349"/>
      <c r="Y12" s="1349"/>
      <c r="Z12" s="1349"/>
      <c r="AA12" s="1349"/>
      <c r="AB12" s="1349"/>
      <c r="AC12" s="1349"/>
      <c r="AD12" s="1349"/>
      <c r="AE12" s="1349"/>
      <c r="AF12" s="1349"/>
      <c r="AG12" s="1349"/>
    </row>
    <row r="13" spans="1:33" x14ac:dyDescent="0.15">
      <c r="A13" s="1302"/>
      <c r="B13" s="1302"/>
      <c r="C13" s="1302"/>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row>
    <row r="14" spans="1:33" x14ac:dyDescent="0.15">
      <c r="A14" s="1302" t="s">
        <v>638</v>
      </c>
      <c r="B14" s="1302"/>
      <c r="C14" s="1302"/>
      <c r="D14" s="1523" t="s">
        <v>639</v>
      </c>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row>
    <row r="15" spans="1:33" x14ac:dyDescent="0.15">
      <c r="A15" s="1302"/>
      <c r="B15" s="1302"/>
      <c r="C15" s="1302"/>
      <c r="D15" s="199" t="s">
        <v>640</v>
      </c>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row>
    <row r="16" spans="1:33" x14ac:dyDescent="0.15">
      <c r="A16" s="1302"/>
      <c r="B16" s="1302"/>
      <c r="C16" s="1302"/>
      <c r="D16" s="199" t="s">
        <v>641</v>
      </c>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row>
    <row r="17" spans="1:33" x14ac:dyDescent="0.15">
      <c r="A17" s="1302"/>
      <c r="B17" s="1302"/>
      <c r="C17" s="1302"/>
      <c r="D17" s="1349" t="s">
        <v>642</v>
      </c>
      <c r="E17" s="1349"/>
      <c r="F17" s="1349"/>
      <c r="G17" s="1349"/>
      <c r="H17" s="1349"/>
      <c r="I17" s="1349"/>
      <c r="J17" s="1349"/>
      <c r="K17" s="1349"/>
      <c r="L17" s="1349"/>
      <c r="M17" s="1349"/>
      <c r="N17" s="1349"/>
      <c r="O17" s="1349"/>
      <c r="P17" s="1349"/>
      <c r="Q17" s="1349"/>
      <c r="R17" s="1349"/>
      <c r="S17" s="1349"/>
      <c r="T17" s="1349"/>
      <c r="U17" s="1349"/>
      <c r="V17" s="1349"/>
      <c r="W17" s="1349"/>
      <c r="X17" s="1349"/>
      <c r="Y17" s="1349"/>
      <c r="Z17" s="1349"/>
      <c r="AA17" s="1349"/>
      <c r="AB17" s="1349"/>
      <c r="AC17" s="1349"/>
      <c r="AD17" s="1349"/>
      <c r="AE17" s="1349"/>
      <c r="AF17" s="1349"/>
      <c r="AG17" s="234"/>
    </row>
    <row r="18" spans="1:33" x14ac:dyDescent="0.15">
      <c r="A18" s="1302"/>
      <c r="B18" s="1302"/>
      <c r="C18" s="1302"/>
      <c r="D18" s="1349"/>
      <c r="E18" s="1349"/>
      <c r="F18" s="1349"/>
      <c r="G18" s="1349"/>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234"/>
    </row>
    <row r="19" spans="1:33" x14ac:dyDescent="0.15">
      <c r="A19" s="1302"/>
      <c r="B19" s="1302"/>
      <c r="C19" s="1302"/>
      <c r="D19" s="199" t="s">
        <v>643</v>
      </c>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row>
    <row r="20" spans="1:33" x14ac:dyDescent="0.15">
      <c r="A20" s="1302"/>
      <c r="B20" s="1302"/>
      <c r="C20" s="1302"/>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row>
    <row r="21" spans="1:33" x14ac:dyDescent="0.15">
      <c r="A21" s="1302" t="s">
        <v>644</v>
      </c>
      <c r="B21" s="1302"/>
      <c r="C21" s="1302"/>
      <c r="D21" s="1349" t="s">
        <v>645</v>
      </c>
      <c r="E21" s="1349"/>
      <c r="F21" s="1349"/>
      <c r="G21" s="1349"/>
      <c r="H21" s="1349"/>
      <c r="I21" s="1349"/>
      <c r="J21" s="1349"/>
      <c r="K21" s="1349"/>
      <c r="L21" s="1349"/>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row>
    <row r="22" spans="1:33" x14ac:dyDescent="0.15">
      <c r="A22" s="1302"/>
      <c r="B22" s="1302"/>
      <c r="C22" s="1302"/>
      <c r="D22" s="1349"/>
      <c r="E22" s="1349"/>
      <c r="F22" s="1349"/>
      <c r="G22" s="1349"/>
      <c r="H22" s="1349"/>
      <c r="I22" s="1349"/>
      <c r="J22" s="1349"/>
      <c r="K22" s="1349"/>
      <c r="L22" s="1349"/>
      <c r="M22" s="1349"/>
      <c r="N22" s="1349"/>
      <c r="O22" s="1349"/>
      <c r="P22" s="1349"/>
      <c r="Q22" s="1349"/>
      <c r="R22" s="1349"/>
      <c r="S22" s="1349"/>
      <c r="T22" s="1349"/>
      <c r="U22" s="1349"/>
      <c r="V22" s="1349"/>
      <c r="W22" s="1349"/>
      <c r="X22" s="1349"/>
      <c r="Y22" s="1349"/>
      <c r="Z22" s="1349"/>
      <c r="AA22" s="1349"/>
      <c r="AB22" s="1349"/>
      <c r="AC22" s="1349"/>
      <c r="AD22" s="1349"/>
      <c r="AE22" s="1349"/>
      <c r="AF22" s="1349"/>
      <c r="AG22" s="1349"/>
    </row>
    <row r="23" spans="1:33" x14ac:dyDescent="0.15">
      <c r="A23" s="1302"/>
      <c r="B23" s="1302"/>
      <c r="C23" s="1302"/>
      <c r="D23" s="199" t="s">
        <v>646</v>
      </c>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row>
    <row r="24" spans="1:33" x14ac:dyDescent="0.15">
      <c r="A24" s="1302"/>
      <c r="B24" s="1302"/>
      <c r="C24" s="1302"/>
      <c r="D24" s="199" t="s">
        <v>647</v>
      </c>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row>
    <row r="25" spans="1:33" x14ac:dyDescent="0.15">
      <c r="A25" s="1302"/>
      <c r="B25" s="1302"/>
      <c r="C25" s="1302"/>
      <c r="D25" s="199" t="s">
        <v>648</v>
      </c>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row>
    <row r="26" spans="1:33" x14ac:dyDescent="0.15">
      <c r="A26" s="1302"/>
      <c r="B26" s="1302"/>
      <c r="C26" s="1302"/>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row>
    <row r="27" spans="1:33" x14ac:dyDescent="0.15">
      <c r="A27" s="1302" t="s">
        <v>649</v>
      </c>
      <c r="B27" s="1302"/>
      <c r="C27" s="1302"/>
      <c r="D27" s="1349" t="s">
        <v>650</v>
      </c>
      <c r="E27" s="1349"/>
      <c r="F27" s="1349"/>
      <c r="G27" s="1349"/>
      <c r="H27" s="1349"/>
      <c r="I27" s="1349"/>
      <c r="J27" s="1349"/>
      <c r="K27" s="1349"/>
      <c r="L27" s="1349"/>
      <c r="M27" s="1349"/>
      <c r="N27" s="1349"/>
      <c r="O27" s="1349"/>
      <c r="P27" s="1349"/>
      <c r="Q27" s="1349"/>
      <c r="R27" s="1349"/>
      <c r="S27" s="1349"/>
      <c r="T27" s="1349"/>
      <c r="U27" s="1349"/>
      <c r="V27" s="1349"/>
      <c r="W27" s="1349"/>
      <c r="X27" s="1349"/>
      <c r="Y27" s="1349"/>
      <c r="Z27" s="1349"/>
      <c r="AA27" s="1349"/>
      <c r="AB27" s="1349"/>
      <c r="AC27" s="1349"/>
      <c r="AD27" s="1349"/>
      <c r="AE27" s="1349"/>
      <c r="AF27" s="1349"/>
      <c r="AG27" s="1349"/>
    </row>
    <row r="28" spans="1:33" x14ac:dyDescent="0.15">
      <c r="A28" s="1302"/>
      <c r="B28" s="1302"/>
      <c r="C28" s="1302"/>
      <c r="D28" s="1349"/>
      <c r="E28" s="1349"/>
      <c r="F28" s="1349"/>
      <c r="G28" s="1349"/>
      <c r="H28" s="1349"/>
      <c r="I28" s="1349"/>
      <c r="J28" s="1349"/>
      <c r="K28" s="1349"/>
      <c r="L28" s="1349"/>
      <c r="M28" s="1349"/>
      <c r="N28" s="1349"/>
      <c r="O28" s="1349"/>
      <c r="P28" s="1349"/>
      <c r="Q28" s="1349"/>
      <c r="R28" s="1349"/>
      <c r="S28" s="1349"/>
      <c r="T28" s="1349"/>
      <c r="U28" s="1349"/>
      <c r="V28" s="1349"/>
      <c r="W28" s="1349"/>
      <c r="X28" s="1349"/>
      <c r="Y28" s="1349"/>
      <c r="Z28" s="1349"/>
      <c r="AA28" s="1349"/>
      <c r="AB28" s="1349"/>
      <c r="AC28" s="1349"/>
      <c r="AD28" s="1349"/>
      <c r="AE28" s="1349"/>
      <c r="AF28" s="1349"/>
      <c r="AG28" s="1349"/>
    </row>
    <row r="29" spans="1:33" x14ac:dyDescent="0.15">
      <c r="A29" s="1302"/>
      <c r="B29" s="1302"/>
      <c r="C29" s="1302"/>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row>
    <row r="30" spans="1:33" x14ac:dyDescent="0.15">
      <c r="A30" s="1302"/>
      <c r="B30" s="1302"/>
      <c r="C30" s="1302"/>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row>
    <row r="31" spans="1:33" x14ac:dyDescent="0.15">
      <c r="A31" s="1302"/>
      <c r="B31" s="1302"/>
      <c r="C31" s="1302"/>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row>
    <row r="32" spans="1:33" x14ac:dyDescent="0.15">
      <c r="A32" s="1302"/>
      <c r="B32" s="1302"/>
      <c r="C32" s="1302"/>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row>
    <row r="33" spans="1:33" x14ac:dyDescent="0.15">
      <c r="A33" s="1302"/>
      <c r="B33" s="1302"/>
      <c r="C33" s="1302"/>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row>
    <row r="34" spans="1:33" ht="15.6" customHeight="1" x14ac:dyDescent="0.15">
      <c r="A34" s="1302"/>
      <c r="B34" s="1302"/>
      <c r="C34" s="1302"/>
    </row>
    <row r="35" spans="1:33" ht="15.6" customHeight="1" x14ac:dyDescent="0.15"/>
    <row r="36" spans="1:33" ht="15.6" customHeight="1" x14ac:dyDescent="0.15"/>
    <row r="37" spans="1:33" ht="15.6" customHeight="1" x14ac:dyDescent="0.15"/>
    <row r="38" spans="1:33" ht="15.6" customHeight="1" x14ac:dyDescent="0.15"/>
    <row r="39" spans="1:33" ht="15.6" customHeight="1" x14ac:dyDescent="0.15"/>
    <row r="40" spans="1:33" ht="15.6" customHeight="1" x14ac:dyDescent="0.15"/>
    <row r="41" spans="1:33" ht="15.6" customHeight="1" x14ac:dyDescent="0.15"/>
    <row r="42" spans="1:33" ht="15.6" customHeight="1" x14ac:dyDescent="0.15"/>
    <row r="43" spans="1:33" ht="15.6" customHeight="1" x14ac:dyDescent="0.15"/>
    <row r="44" spans="1:33" ht="15.6" customHeight="1" x14ac:dyDescent="0.15"/>
    <row r="45" spans="1:33" ht="15.6" customHeight="1" x14ac:dyDescent="0.15"/>
    <row r="46" spans="1:33" ht="15.6" customHeight="1" x14ac:dyDescent="0.15"/>
    <row r="47" spans="1:33" ht="15.6" customHeight="1" x14ac:dyDescent="0.15"/>
    <row r="48" spans="1:33" ht="15.6" customHeight="1" x14ac:dyDescent="0.15"/>
    <row r="49" ht="15.6" customHeight="1" x14ac:dyDescent="0.15"/>
    <row r="50" ht="15.6" customHeight="1" x14ac:dyDescent="0.15"/>
    <row r="51" ht="15.6" customHeight="1" x14ac:dyDescent="0.15"/>
    <row r="52" ht="15.6" customHeight="1" x14ac:dyDescent="0.15"/>
    <row r="53" ht="15.6" customHeight="1" x14ac:dyDescent="0.15"/>
    <row r="54" ht="15.6" customHeight="1" x14ac:dyDescent="0.15"/>
    <row r="55" ht="15.6" customHeight="1" x14ac:dyDescent="0.15"/>
    <row r="56" ht="15.6" customHeight="1" x14ac:dyDescent="0.15"/>
    <row r="57" ht="15.6" customHeight="1" x14ac:dyDescent="0.15"/>
    <row r="58" ht="15.6" customHeight="1" x14ac:dyDescent="0.15"/>
    <row r="59" ht="15.6" customHeight="1" x14ac:dyDescent="0.15"/>
    <row r="60" ht="15.6" customHeight="1" x14ac:dyDescent="0.15"/>
    <row r="61" ht="15.6" customHeight="1" x14ac:dyDescent="0.15"/>
    <row r="62" ht="15.6" customHeight="1" x14ac:dyDescent="0.15"/>
    <row r="63" ht="15.6" customHeight="1" x14ac:dyDescent="0.15"/>
    <row r="64" ht="15.6" customHeight="1" x14ac:dyDescent="0.15"/>
    <row r="65" ht="15.6" customHeight="1" x14ac:dyDescent="0.15"/>
    <row r="66" ht="15.6" customHeight="1" x14ac:dyDescent="0.15"/>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showGridLines="0" view="pageBreakPreview" topLeftCell="A10" zoomScale="122" zoomScaleNormal="100" zoomScaleSheetLayoutView="100" workbookViewId="0">
      <selection activeCell="G12" sqref="G12:N12"/>
    </sheetView>
  </sheetViews>
  <sheetFormatPr defaultRowHeight="13.5" x14ac:dyDescent="0.15"/>
  <cols>
    <col min="1" max="51" width="2.625" style="70" customWidth="1"/>
  </cols>
  <sheetData>
    <row r="1" spans="1:33" s="67" customFormat="1" ht="15.6" customHeight="1" x14ac:dyDescent="0.15">
      <c r="A1" s="72" t="s">
        <v>633</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row>
    <row r="2" spans="1:33" x14ac:dyDescent="0.15">
      <c r="A2" s="1562" t="s">
        <v>612</v>
      </c>
      <c r="B2" s="1562"/>
      <c r="C2" s="1562"/>
      <c r="D2" s="1562"/>
      <c r="E2" s="1562"/>
      <c r="F2" s="1562"/>
      <c r="G2" s="1562"/>
      <c r="H2" s="1562"/>
      <c r="I2" s="1562"/>
      <c r="J2" s="1562"/>
      <c r="K2" s="1562"/>
      <c r="L2" s="1562"/>
      <c r="M2" s="1562"/>
      <c r="N2" s="1562"/>
      <c r="O2" s="1562"/>
      <c r="P2" s="1562"/>
      <c r="Q2" s="1562"/>
      <c r="R2" s="1562"/>
      <c r="S2" s="1562"/>
      <c r="T2" s="1562"/>
      <c r="U2" s="1562"/>
      <c r="V2" s="1562"/>
      <c r="W2" s="1562"/>
      <c r="X2" s="1562"/>
      <c r="Y2" s="1562"/>
      <c r="Z2" s="1562"/>
      <c r="AA2" s="1562"/>
      <c r="AB2" s="1562"/>
      <c r="AC2" s="1562"/>
      <c r="AD2" s="1562"/>
      <c r="AE2" s="1562"/>
      <c r="AF2" s="1562"/>
      <c r="AG2" s="1562"/>
    </row>
    <row r="3" spans="1:33"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row>
    <row r="4" spans="1:33" ht="60" customHeight="1" x14ac:dyDescent="0.15">
      <c r="A4" s="1565" t="s">
        <v>651</v>
      </c>
      <c r="B4" s="1565"/>
      <c r="C4" s="1565"/>
      <c r="D4" s="1565"/>
      <c r="E4" s="1565"/>
      <c r="F4" s="1565"/>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row>
    <row r="5" spans="1:33" ht="60" customHeight="1" x14ac:dyDescent="0.15">
      <c r="A5" s="1565" t="s">
        <v>652</v>
      </c>
      <c r="B5" s="1565"/>
      <c r="C5" s="1565"/>
      <c r="D5" s="1565"/>
      <c r="E5" s="1565"/>
      <c r="F5" s="1565"/>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row>
    <row r="6" spans="1:33" x14ac:dyDescent="0.15">
      <c r="A6" s="1565" t="s">
        <v>653</v>
      </c>
      <c r="B6" s="1565"/>
      <c r="C6" s="1565"/>
      <c r="D6" s="1565"/>
      <c r="E6" s="1565"/>
      <c r="F6" s="1565"/>
      <c r="G6" s="1588" t="s">
        <v>654</v>
      </c>
      <c r="H6" s="1589"/>
      <c r="I6" s="1589"/>
      <c r="J6" s="1589"/>
      <c r="K6" s="1589"/>
      <c r="L6" s="1589"/>
      <c r="M6" s="1589"/>
      <c r="N6" s="1589"/>
      <c r="O6" s="1589"/>
      <c r="P6" s="1589"/>
      <c r="Q6" s="1589"/>
      <c r="R6" s="1589"/>
      <c r="S6" s="1589"/>
      <c r="T6" s="1589"/>
      <c r="U6" s="1589"/>
      <c r="V6" s="1589"/>
      <c r="W6" s="1589"/>
      <c r="X6" s="1589"/>
      <c r="Y6" s="1589"/>
      <c r="Z6" s="1589"/>
      <c r="AA6" s="1589"/>
      <c r="AB6" s="1589"/>
      <c r="AC6" s="1589"/>
      <c r="AD6" s="1589"/>
      <c r="AE6" s="1589"/>
      <c r="AF6" s="1589"/>
      <c r="AG6" s="1590"/>
    </row>
    <row r="7" spans="1:33" x14ac:dyDescent="0.15">
      <c r="A7" s="1565"/>
      <c r="B7" s="1565"/>
      <c r="C7" s="1565"/>
      <c r="D7" s="1565"/>
      <c r="E7" s="1565"/>
      <c r="F7" s="1565"/>
      <c r="G7" s="1591" t="s">
        <v>655</v>
      </c>
      <c r="H7" s="1592"/>
      <c r="I7" s="1592"/>
      <c r="J7" s="1592"/>
      <c r="K7" s="1592"/>
      <c r="L7" s="1592"/>
      <c r="M7" s="1592"/>
      <c r="N7" s="1592"/>
      <c r="O7" s="1592"/>
      <c r="P7" s="1592"/>
      <c r="Q7" s="1592"/>
      <c r="R7" s="1592"/>
      <c r="S7" s="1592"/>
      <c r="T7" s="1592"/>
      <c r="U7" s="1592"/>
      <c r="V7" s="1592"/>
      <c r="W7" s="1592"/>
      <c r="X7" s="1592"/>
      <c r="Y7" s="1592"/>
      <c r="Z7" s="1592"/>
      <c r="AA7" s="1592"/>
      <c r="AB7" s="1592"/>
      <c r="AC7" s="1592"/>
      <c r="AD7" s="1592"/>
      <c r="AE7" s="1592"/>
      <c r="AF7" s="1592"/>
      <c r="AG7" s="1593"/>
    </row>
    <row r="8" spans="1:33" x14ac:dyDescent="0.15">
      <c r="A8" s="1565" t="s">
        <v>656</v>
      </c>
      <c r="B8" s="1565"/>
      <c r="C8" s="1565"/>
      <c r="D8" s="1565"/>
      <c r="E8" s="1565"/>
      <c r="F8" s="1565"/>
      <c r="G8" s="1574" t="s">
        <v>657</v>
      </c>
      <c r="H8" s="1575"/>
      <c r="I8" s="1575"/>
      <c r="J8" s="1575"/>
      <c r="K8" s="1575"/>
      <c r="L8" s="1575"/>
      <c r="M8" s="1575"/>
      <c r="N8" s="1575"/>
      <c r="O8" s="1575"/>
      <c r="P8" s="1575"/>
      <c r="Q8" s="1575"/>
      <c r="R8" s="1575"/>
      <c r="S8" s="1575"/>
      <c r="T8" s="1575"/>
      <c r="U8" s="1575"/>
      <c r="V8" s="1575"/>
      <c r="W8" s="1575"/>
      <c r="X8" s="1575"/>
      <c r="Y8" s="1575"/>
      <c r="Z8" s="1575"/>
      <c r="AA8" s="1575"/>
      <c r="AB8" s="1575"/>
      <c r="AC8" s="1575"/>
      <c r="AD8" s="1576">
        <v>0</v>
      </c>
      <c r="AE8" s="1577"/>
      <c r="AF8" s="1577"/>
      <c r="AG8" s="1578"/>
    </row>
    <row r="9" spans="1:33" x14ac:dyDescent="0.15">
      <c r="A9" s="1565"/>
      <c r="B9" s="1565"/>
      <c r="C9" s="1565"/>
      <c r="D9" s="1565"/>
      <c r="E9" s="1565"/>
      <c r="F9" s="1565"/>
      <c r="G9" s="1579" t="s">
        <v>657</v>
      </c>
      <c r="H9" s="1580"/>
      <c r="I9" s="1580"/>
      <c r="J9" s="1580"/>
      <c r="K9" s="1580"/>
      <c r="L9" s="1580"/>
      <c r="M9" s="1580"/>
      <c r="N9" s="1580"/>
      <c r="O9" s="1580"/>
      <c r="P9" s="1580"/>
      <c r="Q9" s="1580"/>
      <c r="R9" s="1580"/>
      <c r="S9" s="1580"/>
      <c r="T9" s="1580"/>
      <c r="U9" s="1580"/>
      <c r="V9" s="1580"/>
      <c r="W9" s="1580"/>
      <c r="X9" s="1580"/>
      <c r="Y9" s="1580"/>
      <c r="Z9" s="1580"/>
      <c r="AA9" s="1580"/>
      <c r="AB9" s="1580"/>
      <c r="AC9" s="1580"/>
      <c r="AD9" s="1581">
        <v>0</v>
      </c>
      <c r="AE9" s="1582"/>
      <c r="AF9" s="1582"/>
      <c r="AG9" s="1583"/>
    </row>
    <row r="10" spans="1:33" x14ac:dyDescent="0.15">
      <c r="A10" s="1565"/>
      <c r="B10" s="1565"/>
      <c r="C10" s="1565"/>
      <c r="D10" s="1565"/>
      <c r="E10" s="1565"/>
      <c r="F10" s="1565"/>
      <c r="G10" s="1579" t="s">
        <v>657</v>
      </c>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1">
        <v>0</v>
      </c>
      <c r="AE10" s="1582"/>
      <c r="AF10" s="1582"/>
      <c r="AG10" s="1583"/>
    </row>
    <row r="11" spans="1:33" x14ac:dyDescent="0.15">
      <c r="A11" s="1565"/>
      <c r="B11" s="1565"/>
      <c r="C11" s="1565"/>
      <c r="D11" s="1565"/>
      <c r="E11" s="1565"/>
      <c r="F11" s="1565"/>
      <c r="G11" s="1584" t="s">
        <v>658</v>
      </c>
      <c r="H11" s="1585"/>
      <c r="I11" s="1585"/>
      <c r="J11" s="1585"/>
      <c r="K11" s="1585"/>
      <c r="L11" s="1585"/>
      <c r="M11" s="1585"/>
      <c r="N11" s="1585"/>
      <c r="O11" s="1585"/>
      <c r="P11" s="1585"/>
      <c r="Q11" s="1585"/>
      <c r="R11" s="1585"/>
      <c r="S11" s="1585"/>
      <c r="T11" s="1585"/>
      <c r="U11" s="1585"/>
      <c r="V11" s="1585"/>
      <c r="W11" s="1585"/>
      <c r="X11" s="1585"/>
      <c r="Y11" s="1585"/>
      <c r="Z11" s="1585"/>
      <c r="AA11" s="1585"/>
      <c r="AB11" s="1585"/>
      <c r="AC11" s="1585"/>
      <c r="AD11" s="1586">
        <f>SUM(AD8:AG10)</f>
        <v>0</v>
      </c>
      <c r="AE11" s="1586"/>
      <c r="AF11" s="1586"/>
      <c r="AG11" s="1587"/>
    </row>
    <row r="12" spans="1:33" ht="60" customHeight="1" x14ac:dyDescent="0.15">
      <c r="A12" s="1565" t="s">
        <v>659</v>
      </c>
      <c r="B12" s="1565"/>
      <c r="C12" s="1565"/>
      <c r="D12" s="1565"/>
      <c r="E12" s="1565"/>
      <c r="F12" s="1565"/>
      <c r="G12" s="1566" t="s">
        <v>660</v>
      </c>
      <c r="H12" s="1567"/>
      <c r="I12" s="1567"/>
      <c r="J12" s="1567"/>
      <c r="K12" s="1567"/>
      <c r="L12" s="1567"/>
      <c r="M12" s="1567"/>
      <c r="N12" s="1567"/>
      <c r="O12" s="1567" t="s">
        <v>661</v>
      </c>
      <c r="P12" s="1567"/>
      <c r="Q12" s="1567"/>
      <c r="R12" s="1567"/>
      <c r="S12" s="1567"/>
      <c r="T12" s="1567"/>
      <c r="U12" s="1567"/>
      <c r="V12" s="1567"/>
      <c r="W12" s="1567"/>
      <c r="X12" s="1567" t="s">
        <v>662</v>
      </c>
      <c r="Y12" s="1567"/>
      <c r="Z12" s="1567"/>
      <c r="AA12" s="1567"/>
      <c r="AB12" s="1567"/>
      <c r="AC12" s="1567"/>
      <c r="AD12" s="1567"/>
      <c r="AE12" s="1567"/>
      <c r="AF12" s="1567"/>
      <c r="AG12" s="1568"/>
    </row>
    <row r="13" spans="1:33" ht="60" customHeight="1" x14ac:dyDescent="0.15">
      <c r="A13" s="1565"/>
      <c r="B13" s="1565"/>
      <c r="C13" s="1565"/>
      <c r="D13" s="1565"/>
      <c r="E13" s="1565"/>
      <c r="F13" s="1565"/>
      <c r="G13" s="1569" t="s">
        <v>663</v>
      </c>
      <c r="H13" s="1570"/>
      <c r="I13" s="1570"/>
      <c r="J13" s="1570"/>
      <c r="K13" s="1570"/>
      <c r="L13" s="1570"/>
      <c r="M13" s="1570"/>
      <c r="N13" s="1570"/>
      <c r="O13" s="1570" t="s">
        <v>661</v>
      </c>
      <c r="P13" s="1570"/>
      <c r="Q13" s="1570"/>
      <c r="R13" s="1570"/>
      <c r="S13" s="1570"/>
      <c r="T13" s="1570"/>
      <c r="U13" s="1570"/>
      <c r="V13" s="1570"/>
      <c r="W13" s="1570"/>
      <c r="X13" s="1570" t="s">
        <v>662</v>
      </c>
      <c r="Y13" s="1570"/>
      <c r="Z13" s="1570"/>
      <c r="AA13" s="1570"/>
      <c r="AB13" s="1570"/>
      <c r="AC13" s="1570"/>
      <c r="AD13" s="1570"/>
      <c r="AE13" s="1570"/>
      <c r="AF13" s="1570"/>
      <c r="AG13" s="1571"/>
    </row>
    <row r="14" spans="1:33" ht="18" customHeight="1" x14ac:dyDescent="0.15">
      <c r="A14" s="1565" t="s">
        <v>664</v>
      </c>
      <c r="B14" s="1565"/>
      <c r="C14" s="1565"/>
      <c r="D14" s="1565"/>
      <c r="E14" s="1565"/>
      <c r="F14" s="1565"/>
      <c r="G14" s="1572"/>
      <c r="H14" s="1573"/>
      <c r="I14" s="1573"/>
      <c r="J14" s="1573"/>
      <c r="K14" s="1573"/>
      <c r="L14" s="1573"/>
      <c r="M14" s="1573"/>
      <c r="N14" s="1573"/>
      <c r="O14" s="589" t="s">
        <v>665</v>
      </c>
      <c r="P14" s="589"/>
      <c r="Q14" s="589"/>
      <c r="R14" s="589"/>
      <c r="S14" s="589"/>
      <c r="T14" s="589"/>
      <c r="U14" s="589"/>
      <c r="V14" s="589"/>
      <c r="W14" s="589"/>
      <c r="X14" s="589"/>
      <c r="Y14" s="589"/>
      <c r="Z14" s="589"/>
      <c r="AA14" s="589"/>
      <c r="AB14" s="589"/>
      <c r="AC14" s="589"/>
      <c r="AD14" s="589"/>
      <c r="AE14" s="589"/>
      <c r="AF14" s="589"/>
      <c r="AG14" s="590"/>
    </row>
    <row r="15" spans="1:33" ht="60" customHeight="1" x14ac:dyDescent="0.15">
      <c r="A15" s="1565" t="s">
        <v>666</v>
      </c>
      <c r="B15" s="1565"/>
      <c r="C15" s="1565"/>
      <c r="D15" s="1565"/>
      <c r="E15" s="1565"/>
      <c r="F15" s="1565"/>
      <c r="G15" s="1324"/>
      <c r="H15" s="1324"/>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row>
    <row r="16" spans="1:33" ht="18" customHeight="1" x14ac:dyDescent="0.15">
      <c r="A16" s="199" t="s">
        <v>667</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row>
    <row r="17" spans="1:33" x14ac:dyDescent="0.15">
      <c r="A17" s="199" t="s">
        <v>668</v>
      </c>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row>
    <row r="18" spans="1:33" x14ac:dyDescent="0.15">
      <c r="A18" s="199" t="s">
        <v>669</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row>
    <row r="19" spans="1:33" x14ac:dyDescent="0.15">
      <c r="A19" s="1349" t="s">
        <v>670</v>
      </c>
      <c r="B19" s="1523"/>
      <c r="C19" s="1523"/>
      <c r="D19" s="1523"/>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row>
    <row r="20" spans="1:33" x14ac:dyDescent="0.15">
      <c r="A20" s="1349" t="s">
        <v>671</v>
      </c>
      <c r="B20" s="1349"/>
      <c r="C20" s="1349"/>
      <c r="D20" s="1349"/>
      <c r="E20" s="1349"/>
      <c r="F20" s="1349"/>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row>
    <row r="21" spans="1:33" x14ac:dyDescent="0.15">
      <c r="A21" s="1349"/>
      <c r="B21" s="1349"/>
      <c r="C21" s="1349"/>
      <c r="D21" s="1349"/>
      <c r="E21" s="1349"/>
      <c r="F21" s="1349"/>
      <c r="G21" s="1349"/>
      <c r="H21" s="1349"/>
      <c r="I21" s="1349"/>
      <c r="J21" s="1349"/>
      <c r="K21" s="1349"/>
      <c r="L21" s="1349"/>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row>
    <row r="22" spans="1:33" x14ac:dyDescent="0.15">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row>
    <row r="23" spans="1:33" ht="15.6" customHeight="1" x14ac:dyDescent="0.15"/>
    <row r="24" spans="1:33" ht="15.6" customHeight="1" x14ac:dyDescent="0.15"/>
    <row r="25" spans="1:33" ht="15.6" customHeight="1" x14ac:dyDescent="0.15"/>
    <row r="26" spans="1:33" ht="15.6" customHeight="1" x14ac:dyDescent="0.15"/>
    <row r="27" spans="1:33" ht="15.6" customHeight="1" x14ac:dyDescent="0.15"/>
    <row r="28" spans="1:33" ht="15.6" customHeight="1" x14ac:dyDescent="0.15"/>
    <row r="29" spans="1:33" ht="15.6" customHeight="1" x14ac:dyDescent="0.15"/>
    <row r="30" spans="1:33" ht="15.6" customHeight="1" x14ac:dyDescent="0.15"/>
    <row r="31" spans="1:33" ht="15.6" customHeight="1" x14ac:dyDescent="0.15"/>
    <row r="32" spans="1:33" ht="15.6" customHeight="1" x14ac:dyDescent="0.15"/>
    <row r="33" ht="15.6" customHeight="1" x14ac:dyDescent="0.15"/>
    <row r="34" ht="15.6" customHeight="1" x14ac:dyDescent="0.15"/>
    <row r="35" ht="15.6" customHeight="1" x14ac:dyDescent="0.15"/>
    <row r="36" ht="15.6" customHeight="1" x14ac:dyDescent="0.15"/>
    <row r="37" ht="15.6" customHeight="1" x14ac:dyDescent="0.15"/>
    <row r="38" ht="15.6" customHeight="1" x14ac:dyDescent="0.15"/>
    <row r="39" ht="15.6" customHeight="1" x14ac:dyDescent="0.15"/>
    <row r="40" ht="15.6" customHeight="1" x14ac:dyDescent="0.15"/>
    <row r="41" ht="15.6" customHeight="1" x14ac:dyDescent="0.15"/>
    <row r="42" ht="15.6" customHeight="1" x14ac:dyDescent="0.15"/>
    <row r="43" ht="15.6" customHeight="1" x14ac:dyDescent="0.15"/>
    <row r="44" ht="15.6" customHeight="1" x14ac:dyDescent="0.15"/>
    <row r="45" ht="15.6" customHeight="1" x14ac:dyDescent="0.15"/>
    <row r="46" ht="15.6" customHeight="1" x14ac:dyDescent="0.15"/>
    <row r="47" ht="15.6" customHeight="1" x14ac:dyDescent="0.15"/>
    <row r="48" ht="15.6" customHeight="1" x14ac:dyDescent="0.15"/>
    <row r="49" ht="15.6" customHeight="1" x14ac:dyDescent="0.15"/>
    <row r="50" ht="15.6" customHeight="1" x14ac:dyDescent="0.15"/>
    <row r="51" ht="15.6" customHeight="1" x14ac:dyDescent="0.15"/>
    <row r="52" ht="15.6" customHeight="1" x14ac:dyDescent="0.15"/>
    <row r="53" ht="15.6" customHeight="1" x14ac:dyDescent="0.15"/>
    <row r="54" ht="15.6" customHeight="1" x14ac:dyDescent="0.15"/>
    <row r="55" ht="15.6" customHeight="1" x14ac:dyDescent="0.15"/>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6"/>
  <sheetViews>
    <sheetView view="pageBreakPreview" topLeftCell="G1" zoomScale="69" zoomScaleNormal="98" zoomScaleSheetLayoutView="69" workbookViewId="0">
      <selection activeCell="M24" sqref="M24"/>
    </sheetView>
  </sheetViews>
  <sheetFormatPr defaultColWidth="9" defaultRowHeight="16.5" x14ac:dyDescent="0.15"/>
  <cols>
    <col min="1" max="1" width="7.375" style="392" bestFit="1" customWidth="1"/>
    <col min="2" max="2" width="9.375" style="392" customWidth="1"/>
    <col min="3" max="3" width="9.25" style="392" customWidth="1"/>
    <col min="4" max="5" width="24.625" style="392" customWidth="1"/>
    <col min="6" max="6" width="9.375" style="392" customWidth="1"/>
    <col min="7" max="7" width="8.125" style="392" customWidth="1"/>
    <col min="8" max="8" width="29" style="392" customWidth="1"/>
    <col min="9" max="9" width="10.875" style="392" customWidth="1"/>
    <col min="10" max="10" width="19.125" style="392" customWidth="1"/>
    <col min="11" max="11" width="5.875" style="440" bestFit="1" customWidth="1"/>
    <col min="12" max="12" width="11.375" style="440" customWidth="1"/>
    <col min="13" max="13" width="17.875" style="440" customWidth="1"/>
    <col min="14" max="14" width="21.875" style="440" customWidth="1"/>
    <col min="15" max="15" width="48.25" style="440" customWidth="1"/>
    <col min="16" max="16" width="9" style="392"/>
    <col min="17" max="17" width="36" style="392" customWidth="1"/>
    <col min="18" max="18" width="33" style="392" customWidth="1"/>
    <col min="19" max="19" width="31.75" style="392" customWidth="1"/>
    <col min="20" max="20" width="64.25" style="392" customWidth="1"/>
    <col min="21" max="16384" width="9" style="392"/>
  </cols>
  <sheetData>
    <row r="1" spans="1:20" ht="42.75" customHeight="1" x14ac:dyDescent="0.15">
      <c r="A1" s="1606"/>
      <c r="B1" s="1606"/>
      <c r="C1" s="1606"/>
      <c r="D1" s="1606"/>
      <c r="E1" s="1606"/>
      <c r="F1" s="1606"/>
      <c r="G1" s="1606"/>
      <c r="H1" s="1606"/>
      <c r="I1" s="1606"/>
      <c r="J1" s="1606"/>
      <c r="K1" s="1607" t="s">
        <v>944</v>
      </c>
      <c r="L1" s="1608"/>
      <c r="M1" s="1608"/>
      <c r="N1" s="1608"/>
      <c r="O1" s="1609"/>
      <c r="P1" s="1610" t="s">
        <v>945</v>
      </c>
      <c r="Q1" s="1612" t="s">
        <v>946</v>
      </c>
      <c r="R1" s="389" t="s">
        <v>947</v>
      </c>
      <c r="S1" s="390"/>
      <c r="T1" s="391"/>
    </row>
    <row r="2" spans="1:20" ht="33" x14ac:dyDescent="0.15">
      <c r="A2" s="393" t="s">
        <v>948</v>
      </c>
      <c r="B2" s="394" t="s">
        <v>949</v>
      </c>
      <c r="C2" s="393" t="s">
        <v>950</v>
      </c>
      <c r="D2" s="394" t="s">
        <v>951</v>
      </c>
      <c r="E2" s="395" t="s">
        <v>952</v>
      </c>
      <c r="F2" s="395" t="s">
        <v>953</v>
      </c>
      <c r="G2" s="393" t="s">
        <v>954</v>
      </c>
      <c r="H2" s="393" t="s">
        <v>955</v>
      </c>
      <c r="I2" s="396" t="s">
        <v>956</v>
      </c>
      <c r="J2" s="394" t="s">
        <v>957</v>
      </c>
      <c r="K2" s="397" t="s">
        <v>958</v>
      </c>
      <c r="L2" s="398" t="s">
        <v>689</v>
      </c>
      <c r="M2" s="1613" t="s">
        <v>959</v>
      </c>
      <c r="N2" s="1614"/>
      <c r="O2" s="398" t="s">
        <v>690</v>
      </c>
      <c r="P2" s="1611"/>
      <c r="Q2" s="1612"/>
      <c r="R2" s="1603" t="s">
        <v>960</v>
      </c>
      <c r="S2" s="1604"/>
      <c r="T2" s="1605"/>
    </row>
    <row r="3" spans="1:20" ht="18" customHeight="1" x14ac:dyDescent="0.15">
      <c r="A3" s="399" t="s">
        <v>363</v>
      </c>
      <c r="B3" s="400" t="s">
        <v>378</v>
      </c>
      <c r="C3" s="401" t="s">
        <v>378</v>
      </c>
      <c r="D3" s="400" t="s">
        <v>961</v>
      </c>
      <c r="E3" s="399" t="s">
        <v>962</v>
      </c>
      <c r="F3" s="401" t="s">
        <v>963</v>
      </c>
      <c r="G3" s="399" t="s">
        <v>964</v>
      </c>
      <c r="H3" s="399" t="s">
        <v>965</v>
      </c>
      <c r="I3" s="402">
        <v>1</v>
      </c>
      <c r="J3" s="400" t="s">
        <v>680</v>
      </c>
      <c r="K3" s="403">
        <v>200</v>
      </c>
      <c r="L3" s="404" t="s">
        <v>765</v>
      </c>
      <c r="M3" s="404" t="s">
        <v>693</v>
      </c>
      <c r="N3" s="404" t="s">
        <v>693</v>
      </c>
      <c r="O3" s="404" t="s">
        <v>966</v>
      </c>
      <c r="P3" s="405"/>
      <c r="R3" s="1600" t="s">
        <v>967</v>
      </c>
      <c r="S3" s="1601"/>
      <c r="T3" s="1602"/>
    </row>
    <row r="4" spans="1:20" ht="18" customHeight="1" x14ac:dyDescent="0.15">
      <c r="A4" s="406" t="s">
        <v>968</v>
      </c>
      <c r="B4" s="407"/>
      <c r="C4" s="408" t="s">
        <v>969</v>
      </c>
      <c r="D4" s="409" t="s">
        <v>970</v>
      </c>
      <c r="E4" s="408" t="s">
        <v>971</v>
      </c>
      <c r="F4" s="408" t="s">
        <v>972</v>
      </c>
      <c r="G4" s="410" t="s">
        <v>973</v>
      </c>
      <c r="H4" s="408" t="s">
        <v>974</v>
      </c>
      <c r="I4" s="411">
        <v>2</v>
      </c>
      <c r="J4" s="409" t="s">
        <v>681</v>
      </c>
      <c r="K4" s="403">
        <v>300</v>
      </c>
      <c r="L4" s="404" t="s">
        <v>765</v>
      </c>
      <c r="M4" s="404" t="s">
        <v>975</v>
      </c>
      <c r="N4" s="404" t="s">
        <v>975</v>
      </c>
      <c r="O4" s="404" t="s">
        <v>976</v>
      </c>
      <c r="P4" s="405"/>
      <c r="R4" s="1603" t="s">
        <v>977</v>
      </c>
      <c r="S4" s="1604"/>
      <c r="T4" s="1605"/>
    </row>
    <row r="5" spans="1:20" ht="18" customHeight="1" x14ac:dyDescent="0.15">
      <c r="C5" s="406" t="s">
        <v>978</v>
      </c>
      <c r="D5" s="409" t="s">
        <v>979</v>
      </c>
      <c r="E5" s="408" t="s">
        <v>980</v>
      </c>
      <c r="F5" s="412" t="s">
        <v>981</v>
      </c>
      <c r="G5" s="413"/>
      <c r="H5" s="408" t="s">
        <v>982</v>
      </c>
      <c r="I5" s="413"/>
      <c r="J5" s="409" t="s">
        <v>682</v>
      </c>
      <c r="K5" s="405"/>
      <c r="L5" s="405"/>
      <c r="M5" s="405"/>
      <c r="N5" s="405"/>
      <c r="O5" s="405"/>
      <c r="P5" s="405"/>
      <c r="R5" s="1603" t="s">
        <v>983</v>
      </c>
      <c r="S5" s="1604"/>
      <c r="T5" s="1605"/>
    </row>
    <row r="6" spans="1:20" ht="18" customHeight="1" x14ac:dyDescent="0.15">
      <c r="D6" s="409" t="s">
        <v>984</v>
      </c>
      <c r="E6" s="408" t="s">
        <v>985</v>
      </c>
      <c r="F6" s="414"/>
      <c r="G6" s="415"/>
      <c r="H6" s="408" t="s">
        <v>986</v>
      </c>
      <c r="J6" s="409" t="s">
        <v>683</v>
      </c>
      <c r="K6" s="403">
        <v>1</v>
      </c>
      <c r="L6" s="404" t="s">
        <v>987</v>
      </c>
      <c r="M6" s="404" t="s">
        <v>988</v>
      </c>
      <c r="N6" s="404" t="s">
        <v>703</v>
      </c>
      <c r="O6" s="404" t="s">
        <v>989</v>
      </c>
      <c r="P6" s="416" t="e">
        <f>COUNTIF(#REF!,【選択肢】!K6)</f>
        <v>#REF!</v>
      </c>
      <c r="R6" s="417" t="s">
        <v>990</v>
      </c>
      <c r="S6" s="418"/>
      <c r="T6" s="419"/>
    </row>
    <row r="7" spans="1:20" ht="18" customHeight="1" x14ac:dyDescent="0.15">
      <c r="D7" s="420" t="s">
        <v>991</v>
      </c>
      <c r="E7" s="408" t="s">
        <v>992</v>
      </c>
      <c r="F7" s="421"/>
      <c r="G7" s="415"/>
      <c r="H7" s="408" t="s">
        <v>993</v>
      </c>
      <c r="J7" s="409" t="s">
        <v>684</v>
      </c>
      <c r="K7" s="403">
        <v>2</v>
      </c>
      <c r="L7" s="404" t="s">
        <v>987</v>
      </c>
      <c r="M7" s="404" t="s">
        <v>988</v>
      </c>
      <c r="N7" s="404" t="s">
        <v>706</v>
      </c>
      <c r="O7" s="404" t="s">
        <v>994</v>
      </c>
      <c r="P7" s="416" t="e">
        <f>COUNTIF(#REF!,【選択肢】!K7)</f>
        <v>#REF!</v>
      </c>
      <c r="R7" s="1603" t="s">
        <v>995</v>
      </c>
      <c r="S7" s="1604"/>
      <c r="T7" s="1605"/>
    </row>
    <row r="8" spans="1:20" ht="18" customHeight="1" x14ac:dyDescent="0.15">
      <c r="E8" s="408" t="s">
        <v>996</v>
      </c>
      <c r="F8" s="421"/>
      <c r="G8" s="415"/>
      <c r="H8" s="408" t="s">
        <v>997</v>
      </c>
      <c r="J8" s="409" t="s">
        <v>685</v>
      </c>
      <c r="K8" s="403">
        <v>3</v>
      </c>
      <c r="L8" s="404" t="s">
        <v>987</v>
      </c>
      <c r="M8" s="404" t="s">
        <v>708</v>
      </c>
      <c r="N8" s="404" t="s">
        <v>708</v>
      </c>
      <c r="O8" s="404" t="s">
        <v>998</v>
      </c>
      <c r="P8" s="416" t="e">
        <f>COUNTIF(#REF!,【選択肢】!K8)</f>
        <v>#REF!</v>
      </c>
      <c r="R8" s="1603"/>
      <c r="S8" s="1604"/>
      <c r="T8" s="1605"/>
    </row>
    <row r="9" spans="1:20" ht="18" customHeight="1" x14ac:dyDescent="0.15">
      <c r="E9" s="408" t="s">
        <v>999</v>
      </c>
      <c r="F9" s="421"/>
      <c r="G9" s="415"/>
      <c r="H9" s="408" t="s">
        <v>1000</v>
      </c>
      <c r="J9" s="409" t="s">
        <v>686</v>
      </c>
      <c r="K9" s="403">
        <v>4</v>
      </c>
      <c r="L9" s="404" t="s">
        <v>987</v>
      </c>
      <c r="M9" s="404" t="s">
        <v>711</v>
      </c>
      <c r="N9" s="404" t="s">
        <v>787</v>
      </c>
      <c r="O9" s="404" t="s">
        <v>1001</v>
      </c>
      <c r="P9" s="416" t="e">
        <f>COUNTIF(#REF!,【選択肢】!K9)</f>
        <v>#REF!</v>
      </c>
      <c r="R9" s="1600" t="s">
        <v>1002</v>
      </c>
      <c r="S9" s="1601"/>
      <c r="T9" s="1602"/>
    </row>
    <row r="10" spans="1:20" ht="18" customHeight="1" x14ac:dyDescent="0.15">
      <c r="E10" s="408" t="s">
        <v>1003</v>
      </c>
      <c r="F10" s="421"/>
      <c r="G10" s="415"/>
      <c r="H10" s="408" t="s">
        <v>1004</v>
      </c>
      <c r="J10" s="420" t="s">
        <v>687</v>
      </c>
      <c r="K10" s="403">
        <v>5</v>
      </c>
      <c r="L10" s="404" t="s">
        <v>987</v>
      </c>
      <c r="M10" s="404" t="s">
        <v>711</v>
      </c>
      <c r="N10" s="404" t="s">
        <v>787</v>
      </c>
      <c r="O10" s="404" t="s">
        <v>1005</v>
      </c>
      <c r="P10" s="416" t="e">
        <f>COUNTIF(#REF!,【選択肢】!K10)</f>
        <v>#REF!</v>
      </c>
      <c r="R10" s="1594" t="s">
        <v>1006</v>
      </c>
      <c r="S10" s="1595"/>
      <c r="T10" s="1596"/>
    </row>
    <row r="11" spans="1:20" ht="18" customHeight="1" x14ac:dyDescent="0.15">
      <c r="E11" s="406" t="s">
        <v>1007</v>
      </c>
      <c r="F11" s="421"/>
      <c r="G11" s="415"/>
      <c r="H11" s="408" t="s">
        <v>1008</v>
      </c>
      <c r="K11" s="403">
        <v>6</v>
      </c>
      <c r="L11" s="404" t="s">
        <v>987</v>
      </c>
      <c r="M11" s="404" t="s">
        <v>711</v>
      </c>
      <c r="N11" s="404" t="s">
        <v>787</v>
      </c>
      <c r="O11" s="404" t="s">
        <v>1009</v>
      </c>
      <c r="P11" s="416" t="e">
        <f>COUNTIF(#REF!,【選択肢】!K11)</f>
        <v>#REF!</v>
      </c>
      <c r="R11" s="422" t="s">
        <v>1010</v>
      </c>
      <c r="S11" s="423"/>
      <c r="T11" s="424"/>
    </row>
    <row r="12" spans="1:20" ht="18" customHeight="1" x14ac:dyDescent="0.15">
      <c r="H12" s="408" t="s">
        <v>1011</v>
      </c>
      <c r="K12" s="403">
        <v>7</v>
      </c>
      <c r="L12" s="404" t="s">
        <v>987</v>
      </c>
      <c r="M12" s="404" t="s">
        <v>711</v>
      </c>
      <c r="N12" s="404" t="s">
        <v>0</v>
      </c>
      <c r="O12" s="404" t="s">
        <v>1012</v>
      </c>
      <c r="P12" s="416" t="e">
        <f>COUNTIF(#REF!,【選択肢】!K12)</f>
        <v>#REF!</v>
      </c>
      <c r="R12" s="425" t="s">
        <v>1013</v>
      </c>
      <c r="S12" s="426"/>
      <c r="T12" s="427"/>
    </row>
    <row r="13" spans="1:20" ht="18" customHeight="1" x14ac:dyDescent="0.15">
      <c r="H13" s="408" t="s">
        <v>1014</v>
      </c>
      <c r="K13" s="403">
        <v>8</v>
      </c>
      <c r="L13" s="404" t="s">
        <v>987</v>
      </c>
      <c r="M13" s="404" t="s">
        <v>711</v>
      </c>
      <c r="N13" s="404" t="s">
        <v>0</v>
      </c>
      <c r="O13" s="404" t="s">
        <v>1015</v>
      </c>
      <c r="P13" s="416" t="e">
        <f>COUNTIF(#REF!,【選択肢】!K13)</f>
        <v>#REF!</v>
      </c>
      <c r="R13" s="425" t="s">
        <v>1016</v>
      </c>
      <c r="S13" s="426"/>
      <c r="T13" s="427"/>
    </row>
    <row r="14" spans="1:20" ht="18" customHeight="1" x14ac:dyDescent="0.15">
      <c r="H14" s="408" t="s">
        <v>1017</v>
      </c>
      <c r="K14" s="403">
        <v>9</v>
      </c>
      <c r="L14" s="404" t="s">
        <v>987</v>
      </c>
      <c r="M14" s="404" t="s">
        <v>711</v>
      </c>
      <c r="N14" s="404" t="s">
        <v>0</v>
      </c>
      <c r="O14" s="404" t="s">
        <v>1018</v>
      </c>
      <c r="P14" s="416" t="e">
        <f>COUNTIF(#REF!,【選択肢】!K14)</f>
        <v>#REF!</v>
      </c>
      <c r="R14" s="425" t="s">
        <v>1019</v>
      </c>
      <c r="S14" s="426"/>
      <c r="T14" s="427"/>
    </row>
    <row r="15" spans="1:20" ht="18" customHeight="1" x14ac:dyDescent="0.15">
      <c r="H15" s="412" t="s">
        <v>1020</v>
      </c>
      <c r="K15" s="403">
        <v>10</v>
      </c>
      <c r="L15" s="404" t="s">
        <v>987</v>
      </c>
      <c r="M15" s="404" t="s">
        <v>711</v>
      </c>
      <c r="N15" s="404" t="s">
        <v>1</v>
      </c>
      <c r="O15" s="404" t="s">
        <v>1021</v>
      </c>
      <c r="P15" s="416" t="e">
        <f>COUNTIF(#REF!,【選択肢】!K15)</f>
        <v>#REF!</v>
      </c>
      <c r="R15" s="425" t="s">
        <v>1022</v>
      </c>
      <c r="S15" s="426"/>
      <c r="T15" s="427"/>
    </row>
    <row r="16" spans="1:20" ht="18" customHeight="1" x14ac:dyDescent="0.15">
      <c r="K16" s="403">
        <v>11</v>
      </c>
      <c r="L16" s="404" t="s">
        <v>987</v>
      </c>
      <c r="M16" s="404" t="s">
        <v>711</v>
      </c>
      <c r="N16" s="404" t="s">
        <v>1</v>
      </c>
      <c r="O16" s="404" t="s">
        <v>1023</v>
      </c>
      <c r="P16" s="416" t="e">
        <f>COUNTIF(#REF!,【選択肢】!K16)</f>
        <v>#REF!</v>
      </c>
      <c r="R16" s="428"/>
      <c r="S16" s="429"/>
      <c r="T16" s="430"/>
    </row>
    <row r="17" spans="11:20" ht="18" customHeight="1" x14ac:dyDescent="0.15">
      <c r="K17" s="403">
        <v>12</v>
      </c>
      <c r="L17" s="404" t="s">
        <v>987</v>
      </c>
      <c r="M17" s="404" t="s">
        <v>711</v>
      </c>
      <c r="N17" s="404" t="s">
        <v>1</v>
      </c>
      <c r="O17" s="404" t="s">
        <v>1024</v>
      </c>
      <c r="P17" s="416" t="e">
        <f>COUNTIF(#REF!,【選択肢】!K17)</f>
        <v>#REF!</v>
      </c>
      <c r="R17" s="428" t="s">
        <v>1025</v>
      </c>
      <c r="S17" s="418"/>
      <c r="T17" s="419"/>
    </row>
    <row r="18" spans="11:20" ht="18" customHeight="1" x14ac:dyDescent="0.15">
      <c r="K18" s="403">
        <v>13</v>
      </c>
      <c r="L18" s="404" t="s">
        <v>987</v>
      </c>
      <c r="M18" s="404" t="s">
        <v>711</v>
      </c>
      <c r="N18" s="404" t="s">
        <v>2</v>
      </c>
      <c r="O18" s="404" t="s">
        <v>1026</v>
      </c>
      <c r="P18" s="416" t="e">
        <f>COUNTIF(#REF!,【選択肢】!K18)</f>
        <v>#REF!</v>
      </c>
      <c r="R18" s="422" t="s">
        <v>1027</v>
      </c>
      <c r="S18" s="429"/>
      <c r="T18" s="430"/>
    </row>
    <row r="19" spans="11:20" ht="18" customHeight="1" x14ac:dyDescent="0.15">
      <c r="K19" s="403">
        <v>14</v>
      </c>
      <c r="L19" s="404" t="s">
        <v>987</v>
      </c>
      <c r="M19" s="404" t="s">
        <v>711</v>
      </c>
      <c r="N19" s="404" t="s">
        <v>2</v>
      </c>
      <c r="O19" s="404" t="s">
        <v>1028</v>
      </c>
      <c r="P19" s="416" t="e">
        <f>COUNTIF(#REF!,【選択肢】!K19)</f>
        <v>#REF!</v>
      </c>
      <c r="R19" s="425" t="s">
        <v>1029</v>
      </c>
      <c r="S19" s="429"/>
      <c r="T19" s="430"/>
    </row>
    <row r="20" spans="11:20" ht="18" customHeight="1" x14ac:dyDescent="0.15">
      <c r="K20" s="403">
        <v>15</v>
      </c>
      <c r="L20" s="404" t="s">
        <v>987</v>
      </c>
      <c r="M20" s="404" t="s">
        <v>711</v>
      </c>
      <c r="N20" s="404" t="s">
        <v>2</v>
      </c>
      <c r="O20" s="404" t="s">
        <v>1030</v>
      </c>
      <c r="P20" s="416" t="e">
        <f>COUNTIF(#REF!,【選択肢】!K20)</f>
        <v>#REF!</v>
      </c>
      <c r="R20" s="425" t="s">
        <v>1031</v>
      </c>
      <c r="S20" s="429"/>
      <c r="T20" s="430"/>
    </row>
    <row r="21" spans="11:20" ht="18" customHeight="1" x14ac:dyDescent="0.15">
      <c r="K21" s="403">
        <v>16</v>
      </c>
      <c r="L21" s="404" t="s">
        <v>987</v>
      </c>
      <c r="M21" s="404" t="s">
        <v>711</v>
      </c>
      <c r="N21" s="404" t="s">
        <v>746</v>
      </c>
      <c r="O21" s="404" t="s">
        <v>1032</v>
      </c>
      <c r="P21" s="416" t="e">
        <f>COUNTIF(#REF!,【選択肢】!K21)</f>
        <v>#REF!</v>
      </c>
      <c r="R21" s="425" t="s">
        <v>1033</v>
      </c>
      <c r="S21" s="429"/>
      <c r="T21" s="430"/>
    </row>
    <row r="22" spans="11:20" ht="18" customHeight="1" x14ac:dyDescent="0.15">
      <c r="K22" s="403">
        <v>17</v>
      </c>
      <c r="L22" s="404" t="s">
        <v>987</v>
      </c>
      <c r="M22" s="404" t="s">
        <v>1034</v>
      </c>
      <c r="N22" s="404" t="s">
        <v>1034</v>
      </c>
      <c r="O22" s="404" t="s">
        <v>1035</v>
      </c>
      <c r="P22" s="416" t="e">
        <f>COUNTIF(#REF!,【選択肢】!K22)</f>
        <v>#REF!</v>
      </c>
      <c r="R22" s="425" t="s">
        <v>1036</v>
      </c>
      <c r="S22" s="429"/>
      <c r="T22" s="430"/>
    </row>
    <row r="23" spans="11:20" ht="18" customHeight="1" x14ac:dyDescent="0.15">
      <c r="K23" s="403">
        <v>18</v>
      </c>
      <c r="L23" s="404" t="s">
        <v>987</v>
      </c>
      <c r="M23" s="404" t="s">
        <v>1034</v>
      </c>
      <c r="N23" s="404" t="s">
        <v>1034</v>
      </c>
      <c r="O23" s="404" t="s">
        <v>1037</v>
      </c>
      <c r="P23" s="416" t="e">
        <f>COUNTIF(#REF!,【選択肢】!K23)</f>
        <v>#REF!</v>
      </c>
      <c r="R23" s="425" t="s">
        <v>1038</v>
      </c>
      <c r="S23" s="429"/>
      <c r="T23" s="430"/>
    </row>
    <row r="24" spans="11:20" ht="18" customHeight="1" x14ac:dyDescent="0.15">
      <c r="K24" s="403">
        <v>19</v>
      </c>
      <c r="L24" s="404" t="s">
        <v>987</v>
      </c>
      <c r="M24" s="404" t="s">
        <v>1034</v>
      </c>
      <c r="N24" s="404" t="s">
        <v>1034</v>
      </c>
      <c r="O24" s="404" t="s">
        <v>1039</v>
      </c>
      <c r="P24" s="416" t="e">
        <f>COUNTIF(#REF!,【選択肢】!K24)</f>
        <v>#REF!</v>
      </c>
      <c r="R24" s="425" t="s">
        <v>1040</v>
      </c>
      <c r="S24" s="429"/>
      <c r="T24" s="430"/>
    </row>
    <row r="25" spans="11:20" ht="18" customHeight="1" x14ac:dyDescent="0.15">
      <c r="K25" s="403">
        <v>20</v>
      </c>
      <c r="L25" s="404" t="s">
        <v>987</v>
      </c>
      <c r="M25" s="404" t="s">
        <v>1034</v>
      </c>
      <c r="N25" s="404" t="s">
        <v>1034</v>
      </c>
      <c r="O25" s="404" t="s">
        <v>1041</v>
      </c>
      <c r="P25" s="416" t="e">
        <f>COUNTIF(#REF!,【選択肢】!K25)</f>
        <v>#REF!</v>
      </c>
      <c r="R25" s="425"/>
      <c r="S25" s="429"/>
      <c r="T25" s="430"/>
    </row>
    <row r="26" spans="11:20" ht="18" customHeight="1" x14ac:dyDescent="0.15">
      <c r="K26" s="403">
        <v>21</v>
      </c>
      <c r="L26" s="404" t="s">
        <v>987</v>
      </c>
      <c r="M26" s="404" t="s">
        <v>1034</v>
      </c>
      <c r="N26" s="404" t="s">
        <v>1034</v>
      </c>
      <c r="O26" s="404" t="s">
        <v>1042</v>
      </c>
      <c r="P26" s="416" t="e">
        <f>COUNTIF(#REF!,【選択肢】!K26)</f>
        <v>#REF!</v>
      </c>
      <c r="R26" s="422" t="s">
        <v>1043</v>
      </c>
      <c r="S26" s="429"/>
      <c r="T26" s="430"/>
    </row>
    <row r="27" spans="11:20" ht="18" customHeight="1" x14ac:dyDescent="0.15">
      <c r="K27" s="403">
        <v>22</v>
      </c>
      <c r="L27" s="404" t="s">
        <v>987</v>
      </c>
      <c r="M27" s="404" t="s">
        <v>1034</v>
      </c>
      <c r="N27" s="404" t="s">
        <v>1034</v>
      </c>
      <c r="O27" s="404" t="s">
        <v>1044</v>
      </c>
      <c r="P27" s="416" t="e">
        <f>COUNTIF(#REF!,【選択肢】!K27)</f>
        <v>#REF!</v>
      </c>
      <c r="R27" s="425" t="s">
        <v>1045</v>
      </c>
      <c r="S27" s="429"/>
      <c r="T27" s="430"/>
    </row>
    <row r="28" spans="11:20" ht="18" customHeight="1" x14ac:dyDescent="0.15">
      <c r="K28" s="403">
        <v>23</v>
      </c>
      <c r="L28" s="404" t="s">
        <v>987</v>
      </c>
      <c r="M28" s="404" t="s">
        <v>1034</v>
      </c>
      <c r="N28" s="404" t="s">
        <v>1034</v>
      </c>
      <c r="O28" s="404" t="s">
        <v>1046</v>
      </c>
      <c r="P28" s="416" t="e">
        <f>COUNTIF(#REF!,【選択肢】!K28)</f>
        <v>#REF!</v>
      </c>
      <c r="R28" s="425" t="s">
        <v>1047</v>
      </c>
      <c r="S28" s="429"/>
      <c r="T28" s="430"/>
    </row>
    <row r="29" spans="11:20" ht="18" customHeight="1" x14ac:dyDescent="0.15">
      <c r="K29" s="403">
        <v>24</v>
      </c>
      <c r="L29" s="404" t="s">
        <v>1048</v>
      </c>
      <c r="M29" s="404" t="s">
        <v>1049</v>
      </c>
      <c r="N29" s="404" t="s">
        <v>1050</v>
      </c>
      <c r="O29" s="404" t="s">
        <v>1051</v>
      </c>
      <c r="P29" s="416" t="e">
        <f>COUNTIF(#REF!,【選択肢】!K29)</f>
        <v>#REF!</v>
      </c>
      <c r="R29" s="417"/>
      <c r="S29" s="418"/>
      <c r="T29" s="419"/>
    </row>
    <row r="30" spans="11:20" ht="18" customHeight="1" x14ac:dyDescent="0.15">
      <c r="K30" s="403">
        <v>25</v>
      </c>
      <c r="L30" s="404" t="s">
        <v>1048</v>
      </c>
      <c r="M30" s="404" t="s">
        <v>1049</v>
      </c>
      <c r="N30" s="404" t="s">
        <v>1050</v>
      </c>
      <c r="O30" s="404" t="s">
        <v>1052</v>
      </c>
      <c r="P30" s="416" t="e">
        <f>COUNTIF(#REF!,【選択肢】!K30)</f>
        <v>#REF!</v>
      </c>
      <c r="R30" s="428" t="s">
        <v>1053</v>
      </c>
      <c r="S30" s="429"/>
      <c r="T30" s="430"/>
    </row>
    <row r="31" spans="11:20" ht="18" customHeight="1" x14ac:dyDescent="0.15">
      <c r="K31" s="403">
        <v>26</v>
      </c>
      <c r="L31" s="404" t="s">
        <v>1048</v>
      </c>
      <c r="M31" s="404" t="s">
        <v>1049</v>
      </c>
      <c r="N31" s="404" t="s">
        <v>1050</v>
      </c>
      <c r="O31" s="404" t="s">
        <v>1054</v>
      </c>
      <c r="P31" s="416" t="e">
        <f>COUNTIF(#REF!,【選択肢】!K31)</f>
        <v>#REF!</v>
      </c>
      <c r="R31" s="1597" t="s">
        <v>1055</v>
      </c>
      <c r="S31" s="1598"/>
      <c r="T31" s="1599"/>
    </row>
    <row r="32" spans="11:20" ht="18" customHeight="1" x14ac:dyDescent="0.15">
      <c r="K32" s="403">
        <v>27</v>
      </c>
      <c r="L32" s="404" t="s">
        <v>1048</v>
      </c>
      <c r="M32" s="404" t="s">
        <v>1049</v>
      </c>
      <c r="N32" s="404" t="s">
        <v>1050</v>
      </c>
      <c r="O32" s="404" t="s">
        <v>1056</v>
      </c>
      <c r="P32" s="416" t="e">
        <f>COUNTIF(#REF!,【選択肢】!K32)</f>
        <v>#REF!</v>
      </c>
      <c r="R32" s="425" t="s">
        <v>1057</v>
      </c>
      <c r="S32" s="429"/>
      <c r="T32" s="430"/>
    </row>
    <row r="33" spans="11:20" ht="18" customHeight="1" x14ac:dyDescent="0.15">
      <c r="K33" s="403">
        <v>28</v>
      </c>
      <c r="L33" s="404" t="s">
        <v>1048</v>
      </c>
      <c r="M33" s="404" t="s">
        <v>1049</v>
      </c>
      <c r="N33" s="404" t="s">
        <v>706</v>
      </c>
      <c r="O33" s="404" t="s">
        <v>1058</v>
      </c>
      <c r="P33" s="416" t="e">
        <f>COUNTIF(#REF!,【選択肢】!K33)</f>
        <v>#REF!</v>
      </c>
      <c r="R33" s="425" t="s">
        <v>1059</v>
      </c>
      <c r="S33" s="429"/>
      <c r="T33" s="430"/>
    </row>
    <row r="34" spans="11:20" ht="18" customHeight="1" x14ac:dyDescent="0.15">
      <c r="K34" s="403">
        <v>29</v>
      </c>
      <c r="L34" s="404" t="s">
        <v>1048</v>
      </c>
      <c r="M34" s="404" t="s">
        <v>1060</v>
      </c>
      <c r="N34" s="404" t="s">
        <v>708</v>
      </c>
      <c r="O34" s="404" t="s">
        <v>1061</v>
      </c>
      <c r="P34" s="416" t="e">
        <f>COUNTIF(#REF!,【選択肢】!K34)</f>
        <v>#REF!</v>
      </c>
      <c r="R34" s="431" t="s">
        <v>1022</v>
      </c>
      <c r="S34" s="432"/>
      <c r="T34" s="433"/>
    </row>
    <row r="35" spans="11:20" ht="18" customHeight="1" x14ac:dyDescent="0.15">
      <c r="K35" s="403">
        <v>30</v>
      </c>
      <c r="L35" s="404" t="s">
        <v>1048</v>
      </c>
      <c r="M35" s="404" t="s">
        <v>711</v>
      </c>
      <c r="N35" s="404" t="s">
        <v>787</v>
      </c>
      <c r="O35" s="404" t="s">
        <v>1062</v>
      </c>
      <c r="P35" s="416" t="e">
        <f>COUNTIF(#REF!,【選択肢】!K35)</f>
        <v>#REF!</v>
      </c>
    </row>
    <row r="36" spans="11:20" ht="18" customHeight="1" x14ac:dyDescent="0.15">
      <c r="K36" s="403">
        <v>31</v>
      </c>
      <c r="L36" s="404" t="s">
        <v>1048</v>
      </c>
      <c r="M36" s="404" t="s">
        <v>711</v>
      </c>
      <c r="N36" s="404" t="s">
        <v>0</v>
      </c>
      <c r="O36" s="404" t="s">
        <v>1063</v>
      </c>
      <c r="P36" s="416" t="e">
        <f>COUNTIF(#REF!,【選択肢】!K36)</f>
        <v>#REF!</v>
      </c>
    </row>
    <row r="37" spans="11:20" ht="18" customHeight="1" x14ac:dyDescent="0.15">
      <c r="K37" s="403">
        <v>32</v>
      </c>
      <c r="L37" s="404" t="s">
        <v>1048</v>
      </c>
      <c r="M37" s="404" t="s">
        <v>711</v>
      </c>
      <c r="N37" s="404" t="s">
        <v>1</v>
      </c>
      <c r="O37" s="404" t="s">
        <v>1064</v>
      </c>
      <c r="P37" s="416" t="e">
        <f>COUNTIF(#REF!,【選択肢】!K37)</f>
        <v>#REF!</v>
      </c>
    </row>
    <row r="38" spans="11:20" ht="18" customHeight="1" x14ac:dyDescent="0.15">
      <c r="K38" s="403">
        <v>33</v>
      </c>
      <c r="L38" s="404" t="s">
        <v>1048</v>
      </c>
      <c r="M38" s="404" t="s">
        <v>711</v>
      </c>
      <c r="N38" s="404" t="s">
        <v>2</v>
      </c>
      <c r="O38" s="404" t="s">
        <v>1065</v>
      </c>
      <c r="P38" s="416" t="e">
        <f>COUNTIF(#REF!,【選択肢】!K38)</f>
        <v>#REF!</v>
      </c>
    </row>
    <row r="39" spans="11:20" ht="18" customHeight="1" x14ac:dyDescent="0.15">
      <c r="K39" s="403">
        <v>34</v>
      </c>
      <c r="L39" s="404" t="s">
        <v>1048</v>
      </c>
      <c r="M39" s="404" t="s">
        <v>706</v>
      </c>
      <c r="N39" s="404" t="s">
        <v>1066</v>
      </c>
      <c r="O39" s="404" t="s">
        <v>1067</v>
      </c>
      <c r="P39" s="416" t="e">
        <f>COUNTIF(#REF!,【選択肢】!K39)</f>
        <v>#REF!</v>
      </c>
    </row>
    <row r="40" spans="11:20" ht="18" customHeight="1" x14ac:dyDescent="0.15">
      <c r="K40" s="403">
        <v>35</v>
      </c>
      <c r="L40" s="404" t="s">
        <v>1048</v>
      </c>
      <c r="M40" s="404" t="s">
        <v>706</v>
      </c>
      <c r="N40" s="404" t="s">
        <v>860</v>
      </c>
      <c r="O40" s="404" t="s">
        <v>1068</v>
      </c>
      <c r="P40" s="416" t="e">
        <f>COUNTIF(#REF!,【選択肢】!K40)</f>
        <v>#REF!</v>
      </c>
    </row>
    <row r="41" spans="11:20" ht="18" customHeight="1" x14ac:dyDescent="0.15">
      <c r="K41" s="403">
        <v>36</v>
      </c>
      <c r="L41" s="404" t="s">
        <v>1048</v>
      </c>
      <c r="M41" s="404" t="s">
        <v>706</v>
      </c>
      <c r="N41" s="404" t="s">
        <v>1069</v>
      </c>
      <c r="O41" s="404" t="s">
        <v>1070</v>
      </c>
      <c r="P41" s="416" t="e">
        <f>COUNTIF(#REF!,【選択肢】!K41)</f>
        <v>#REF!</v>
      </c>
    </row>
    <row r="42" spans="11:20" ht="18" customHeight="1" x14ac:dyDescent="0.15">
      <c r="K42" s="403">
        <v>37</v>
      </c>
      <c r="L42" s="404" t="s">
        <v>1048</v>
      </c>
      <c r="M42" s="404" t="s">
        <v>706</v>
      </c>
      <c r="N42" s="404" t="s">
        <v>1071</v>
      </c>
      <c r="O42" s="404" t="s">
        <v>1072</v>
      </c>
      <c r="P42" s="416" t="e">
        <f>COUNTIF(#REF!,【選択肢】!K42)</f>
        <v>#REF!</v>
      </c>
      <c r="Q42" s="434" t="s">
        <v>1073</v>
      </c>
    </row>
    <row r="43" spans="11:20" ht="18" customHeight="1" x14ac:dyDescent="0.15">
      <c r="K43" s="403">
        <v>38</v>
      </c>
      <c r="L43" s="404" t="s">
        <v>1048</v>
      </c>
      <c r="M43" s="404" t="s">
        <v>706</v>
      </c>
      <c r="N43" s="404" t="s">
        <v>1074</v>
      </c>
      <c r="O43" s="435" t="s">
        <v>1075</v>
      </c>
      <c r="P43" s="416" t="e">
        <f>COUNTIF(#REF!,【選択肢】!K43)</f>
        <v>#REF!</v>
      </c>
      <c r="Q43" s="436" t="s">
        <v>1076</v>
      </c>
      <c r="S43" s="437"/>
    </row>
    <row r="44" spans="11:20" ht="18" customHeight="1" x14ac:dyDescent="0.15">
      <c r="K44" s="403">
        <v>39</v>
      </c>
      <c r="L44" s="404" t="s">
        <v>1048</v>
      </c>
      <c r="M44" s="404" t="s">
        <v>711</v>
      </c>
      <c r="N44" s="404" t="s">
        <v>1066</v>
      </c>
      <c r="O44" s="438" t="s">
        <v>1077</v>
      </c>
      <c r="P44" s="416" t="e">
        <f>COUNTIF(#REF!,【選択肢】!K44)</f>
        <v>#REF!</v>
      </c>
      <c r="Q44" s="439" t="s">
        <v>1077</v>
      </c>
      <c r="R44" s="440"/>
    </row>
    <row r="45" spans="11:20" ht="18" customHeight="1" x14ac:dyDescent="0.15">
      <c r="K45" s="403">
        <v>40</v>
      </c>
      <c r="L45" s="404" t="s">
        <v>1048</v>
      </c>
      <c r="M45" s="404" t="s">
        <v>711</v>
      </c>
      <c r="N45" s="404" t="s">
        <v>1066</v>
      </c>
      <c r="O45" s="438" t="s">
        <v>1078</v>
      </c>
      <c r="P45" s="416" t="e">
        <f>COUNTIF(#REF!,【選択肢】!K45)</f>
        <v>#REF!</v>
      </c>
      <c r="Q45" s="439" t="s">
        <v>1078</v>
      </c>
      <c r="R45" s="440"/>
    </row>
    <row r="46" spans="11:20" ht="18" customHeight="1" x14ac:dyDescent="0.15">
      <c r="K46" s="403">
        <v>41</v>
      </c>
      <c r="L46" s="404" t="s">
        <v>1048</v>
      </c>
      <c r="M46" s="404" t="s">
        <v>711</v>
      </c>
      <c r="N46" s="404" t="s">
        <v>1066</v>
      </c>
      <c r="O46" s="438" t="s">
        <v>1079</v>
      </c>
      <c r="P46" s="416" t="e">
        <f>COUNTIF(#REF!,【選択肢】!K46)</f>
        <v>#REF!</v>
      </c>
      <c r="Q46" s="439" t="s">
        <v>1079</v>
      </c>
      <c r="R46" s="440"/>
    </row>
    <row r="47" spans="11:20" ht="18" customHeight="1" x14ac:dyDescent="0.15">
      <c r="K47" s="403">
        <v>42</v>
      </c>
      <c r="L47" s="404" t="s">
        <v>1048</v>
      </c>
      <c r="M47" s="404" t="s">
        <v>711</v>
      </c>
      <c r="N47" s="404" t="s">
        <v>860</v>
      </c>
      <c r="O47" s="438" t="s">
        <v>1080</v>
      </c>
      <c r="P47" s="416" t="e">
        <f>COUNTIF(#REF!,【選択肢】!K47)</f>
        <v>#REF!</v>
      </c>
      <c r="Q47" s="439" t="s">
        <v>1080</v>
      </c>
      <c r="R47" s="440"/>
    </row>
    <row r="48" spans="11:20" ht="18" customHeight="1" x14ac:dyDescent="0.15">
      <c r="K48" s="403">
        <v>43</v>
      </c>
      <c r="L48" s="404" t="s">
        <v>1048</v>
      </c>
      <c r="M48" s="404" t="s">
        <v>711</v>
      </c>
      <c r="N48" s="404" t="s">
        <v>860</v>
      </c>
      <c r="O48" s="438" t="s">
        <v>1081</v>
      </c>
      <c r="P48" s="416" t="e">
        <f>COUNTIF(#REF!,【選択肢】!K48)</f>
        <v>#REF!</v>
      </c>
      <c r="Q48" s="439" t="s">
        <v>1081</v>
      </c>
      <c r="R48" s="440"/>
    </row>
    <row r="49" spans="11:20" ht="18" customHeight="1" x14ac:dyDescent="0.15">
      <c r="K49" s="403">
        <v>44</v>
      </c>
      <c r="L49" s="404" t="s">
        <v>1048</v>
      </c>
      <c r="M49" s="404" t="s">
        <v>711</v>
      </c>
      <c r="N49" s="404" t="s">
        <v>860</v>
      </c>
      <c r="O49" s="438" t="s">
        <v>1082</v>
      </c>
      <c r="P49" s="416" t="e">
        <f>COUNTIF(#REF!,【選択肢】!K49)</f>
        <v>#REF!</v>
      </c>
      <c r="Q49" s="439" t="s">
        <v>1082</v>
      </c>
      <c r="R49" s="440"/>
    </row>
    <row r="50" spans="11:20" ht="18" customHeight="1" x14ac:dyDescent="0.15">
      <c r="K50" s="403">
        <v>45</v>
      </c>
      <c r="L50" s="404" t="s">
        <v>1048</v>
      </c>
      <c r="M50" s="404" t="s">
        <v>711</v>
      </c>
      <c r="N50" s="404" t="s">
        <v>1069</v>
      </c>
      <c r="O50" s="438" t="s">
        <v>1083</v>
      </c>
      <c r="P50" s="416" t="e">
        <f>COUNTIF(#REF!,【選択肢】!K50)</f>
        <v>#REF!</v>
      </c>
      <c r="Q50" s="439" t="s">
        <v>1083</v>
      </c>
      <c r="R50" s="440"/>
    </row>
    <row r="51" spans="11:20" ht="18" customHeight="1" x14ac:dyDescent="0.15">
      <c r="K51" s="403">
        <v>46</v>
      </c>
      <c r="L51" s="404" t="s">
        <v>1048</v>
      </c>
      <c r="M51" s="404" t="s">
        <v>711</v>
      </c>
      <c r="N51" s="404" t="s">
        <v>1069</v>
      </c>
      <c r="O51" s="438" t="s">
        <v>1084</v>
      </c>
      <c r="P51" s="416" t="e">
        <f>COUNTIF(#REF!,【選択肢】!K51)</f>
        <v>#REF!</v>
      </c>
      <c r="Q51" s="439" t="s">
        <v>1084</v>
      </c>
      <c r="R51" s="440"/>
    </row>
    <row r="52" spans="11:20" ht="18" customHeight="1" x14ac:dyDescent="0.15">
      <c r="K52" s="403">
        <v>47</v>
      </c>
      <c r="L52" s="404" t="s">
        <v>1048</v>
      </c>
      <c r="M52" s="404" t="s">
        <v>711</v>
      </c>
      <c r="N52" s="404" t="s">
        <v>1069</v>
      </c>
      <c r="O52" s="438" t="s">
        <v>1085</v>
      </c>
      <c r="P52" s="416" t="e">
        <f>COUNTIF(#REF!,【選択肢】!K52)</f>
        <v>#REF!</v>
      </c>
      <c r="Q52" s="439" t="s">
        <v>1085</v>
      </c>
      <c r="R52" s="440"/>
    </row>
    <row r="53" spans="11:20" ht="18" customHeight="1" x14ac:dyDescent="0.15">
      <c r="K53" s="403">
        <v>48</v>
      </c>
      <c r="L53" s="404" t="s">
        <v>1048</v>
      </c>
      <c r="M53" s="404" t="s">
        <v>711</v>
      </c>
      <c r="N53" s="404" t="s">
        <v>1071</v>
      </c>
      <c r="O53" s="438" t="s">
        <v>1086</v>
      </c>
      <c r="P53" s="416" t="e">
        <f>COUNTIF(#REF!,【選択肢】!K53)</f>
        <v>#REF!</v>
      </c>
      <c r="Q53" s="439" t="s">
        <v>1086</v>
      </c>
      <c r="R53" s="440"/>
    </row>
    <row r="54" spans="11:20" ht="18" customHeight="1" x14ac:dyDescent="0.15">
      <c r="K54" s="403">
        <v>49</v>
      </c>
      <c r="L54" s="404" t="s">
        <v>1048</v>
      </c>
      <c r="M54" s="404" t="s">
        <v>711</v>
      </c>
      <c r="N54" s="404" t="s">
        <v>1071</v>
      </c>
      <c r="O54" s="438" t="s">
        <v>1087</v>
      </c>
      <c r="P54" s="416" t="e">
        <f>COUNTIF(#REF!,【選択肢】!K54)</f>
        <v>#REF!</v>
      </c>
      <c r="Q54" s="439" t="s">
        <v>1087</v>
      </c>
      <c r="R54" s="440"/>
    </row>
    <row r="55" spans="11:20" ht="18" customHeight="1" x14ac:dyDescent="0.15">
      <c r="K55" s="403">
        <v>50</v>
      </c>
      <c r="L55" s="404" t="s">
        <v>1048</v>
      </c>
      <c r="M55" s="404" t="s">
        <v>711</v>
      </c>
      <c r="N55" s="404" t="s">
        <v>1074</v>
      </c>
      <c r="O55" s="438" t="s">
        <v>1088</v>
      </c>
      <c r="P55" s="416" t="e">
        <f>COUNTIF(#REF!,【選択肢】!K55)</f>
        <v>#REF!</v>
      </c>
      <c r="Q55" s="439" t="s">
        <v>1088</v>
      </c>
      <c r="R55" s="441" t="s">
        <v>1073</v>
      </c>
    </row>
    <row r="56" spans="11:20" ht="18" customHeight="1" x14ac:dyDescent="0.15">
      <c r="K56" s="403">
        <v>51</v>
      </c>
      <c r="L56" s="404" t="s">
        <v>1048</v>
      </c>
      <c r="M56" s="404" t="s">
        <v>889</v>
      </c>
      <c r="N56" s="404" t="s">
        <v>889</v>
      </c>
      <c r="O56" s="442" t="s">
        <v>1089</v>
      </c>
      <c r="P56" s="416" t="e">
        <f>COUNTIF(#REF!,【選択肢】!K56)</f>
        <v>#REF!</v>
      </c>
      <c r="Q56" s="443"/>
      <c r="R56" s="398" t="s">
        <v>1090</v>
      </c>
      <c r="S56" s="444"/>
      <c r="T56" s="437"/>
    </row>
    <row r="57" spans="11:20" ht="18" customHeight="1" x14ac:dyDescent="0.15">
      <c r="K57" s="403">
        <v>52</v>
      </c>
      <c r="L57" s="404" t="s">
        <v>1048</v>
      </c>
      <c r="M57" s="404" t="s">
        <v>1091</v>
      </c>
      <c r="N57" s="404" t="s">
        <v>1091</v>
      </c>
      <c r="O57" s="404" t="s">
        <v>1092</v>
      </c>
      <c r="P57" s="416" t="e">
        <f>COUNTIF(#REF!,【選択肢】!K57)</f>
        <v>#REF!</v>
      </c>
      <c r="R57" s="445" t="s">
        <v>1093</v>
      </c>
      <c r="S57" s="446"/>
      <c r="T57" s="447"/>
    </row>
    <row r="58" spans="11:20" ht="18" customHeight="1" x14ac:dyDescent="0.15">
      <c r="K58" s="403">
        <v>53</v>
      </c>
      <c r="L58" s="404" t="s">
        <v>1048</v>
      </c>
      <c r="M58" s="404" t="s">
        <v>1091</v>
      </c>
      <c r="N58" s="404" t="s">
        <v>1091</v>
      </c>
      <c r="O58" s="404" t="s">
        <v>1094</v>
      </c>
      <c r="P58" s="416" t="e">
        <f>COUNTIF(#REF!,【選択肢】!K58)</f>
        <v>#REF!</v>
      </c>
      <c r="R58" s="448" t="s">
        <v>1095</v>
      </c>
      <c r="S58" s="446"/>
      <c r="T58" s="447"/>
    </row>
    <row r="59" spans="11:20" ht="18" customHeight="1" x14ac:dyDescent="0.15">
      <c r="K59" s="403">
        <v>54</v>
      </c>
      <c r="L59" s="404" t="s">
        <v>1048</v>
      </c>
      <c r="M59" s="404" t="s">
        <v>1091</v>
      </c>
      <c r="N59" s="404" t="s">
        <v>1091</v>
      </c>
      <c r="O59" s="404" t="s">
        <v>1096</v>
      </c>
      <c r="P59" s="416" t="e">
        <f>COUNTIF(#REF!,【選択肢】!K59)</f>
        <v>#REF!</v>
      </c>
      <c r="R59" s="448" t="s">
        <v>1097</v>
      </c>
      <c r="S59" s="446"/>
      <c r="T59" s="447"/>
    </row>
    <row r="60" spans="11:20" ht="18" customHeight="1" x14ac:dyDescent="0.15">
      <c r="K60" s="403">
        <v>55</v>
      </c>
      <c r="L60" s="404" t="s">
        <v>1048</v>
      </c>
      <c r="M60" s="404" t="s">
        <v>1091</v>
      </c>
      <c r="N60" s="404" t="s">
        <v>1091</v>
      </c>
      <c r="O60" s="404" t="s">
        <v>1098</v>
      </c>
      <c r="P60" s="416" t="e">
        <f>COUNTIF(#REF!,【選択肢】!K60)</f>
        <v>#REF!</v>
      </c>
      <c r="R60" s="448" t="s">
        <v>1099</v>
      </c>
      <c r="S60" s="446"/>
      <c r="T60" s="447"/>
    </row>
    <row r="61" spans="11:20" ht="18" customHeight="1" x14ac:dyDescent="0.15">
      <c r="K61" s="403">
        <v>56</v>
      </c>
      <c r="L61" s="404" t="s">
        <v>1048</v>
      </c>
      <c r="M61" s="404" t="s">
        <v>1091</v>
      </c>
      <c r="N61" s="404" t="s">
        <v>1091</v>
      </c>
      <c r="O61" s="404" t="s">
        <v>1100</v>
      </c>
      <c r="P61" s="416" t="e">
        <f>COUNTIF(#REF!,【選択肢】!K61)</f>
        <v>#REF!</v>
      </c>
      <c r="R61" s="448" t="s">
        <v>1101</v>
      </c>
      <c r="S61" s="446"/>
      <c r="T61" s="447"/>
    </row>
    <row r="62" spans="11:20" ht="18" customHeight="1" x14ac:dyDescent="0.15">
      <c r="K62" s="403">
        <v>57</v>
      </c>
      <c r="L62" s="404" t="s">
        <v>1048</v>
      </c>
      <c r="M62" s="404" t="s">
        <v>1091</v>
      </c>
      <c r="N62" s="404" t="s">
        <v>1091</v>
      </c>
      <c r="O62" s="404" t="s">
        <v>1102</v>
      </c>
      <c r="P62" s="416" t="e">
        <f>COUNTIF(#REF!,【選択肢】!K62)</f>
        <v>#REF!</v>
      </c>
      <c r="R62" s="448" t="s">
        <v>1103</v>
      </c>
      <c r="S62" s="446"/>
      <c r="T62" s="447"/>
    </row>
    <row r="63" spans="11:20" ht="18" customHeight="1" x14ac:dyDescent="0.15">
      <c r="K63" s="403">
        <v>58</v>
      </c>
      <c r="L63" s="404" t="s">
        <v>1048</v>
      </c>
      <c r="M63" s="404" t="s">
        <v>1091</v>
      </c>
      <c r="N63" s="404" t="s">
        <v>1091</v>
      </c>
      <c r="O63" s="404" t="s">
        <v>1104</v>
      </c>
      <c r="P63" s="416" t="e">
        <f>COUNTIF(#REF!,【選択肢】!K63)</f>
        <v>#REF!</v>
      </c>
      <c r="R63" s="448" t="s">
        <v>1105</v>
      </c>
      <c r="S63" s="446"/>
      <c r="T63" s="447"/>
    </row>
    <row r="64" spans="11:20" ht="18" customHeight="1" x14ac:dyDescent="0.15">
      <c r="K64" s="403">
        <v>59</v>
      </c>
      <c r="L64" s="404" t="s">
        <v>1048</v>
      </c>
      <c r="M64" s="404" t="s">
        <v>1091</v>
      </c>
      <c r="N64" s="404" t="s">
        <v>1091</v>
      </c>
      <c r="O64" s="404" t="s">
        <v>1106</v>
      </c>
      <c r="P64" s="416" t="e">
        <f>COUNTIF(#REF!,【選択肢】!K64)</f>
        <v>#REF!</v>
      </c>
      <c r="R64" s="449" t="s">
        <v>1107</v>
      </c>
      <c r="S64" s="441" t="s">
        <v>1073</v>
      </c>
      <c r="T64" s="447"/>
    </row>
    <row r="65" spans="11:20" ht="18" customHeight="1" x14ac:dyDescent="0.15">
      <c r="K65" s="403">
        <v>60</v>
      </c>
      <c r="L65" s="404" t="s">
        <v>1048</v>
      </c>
      <c r="M65" s="404" t="s">
        <v>1091</v>
      </c>
      <c r="N65" s="404" t="s">
        <v>1091</v>
      </c>
      <c r="O65" s="404" t="s">
        <v>1108</v>
      </c>
      <c r="P65" s="416" t="e">
        <f>COUNTIF(#REF!,【選択肢】!K65)</f>
        <v>#REF!</v>
      </c>
      <c r="R65" s="450"/>
      <c r="S65" s="398" t="s">
        <v>1109</v>
      </c>
      <c r="T65" s="444"/>
    </row>
    <row r="66" spans="11:20" ht="18" customHeight="1" x14ac:dyDescent="0.15">
      <c r="K66" s="403">
        <v>61</v>
      </c>
      <c r="L66" s="404" t="s">
        <v>1110</v>
      </c>
      <c r="M66" s="404" t="s">
        <v>711</v>
      </c>
      <c r="N66" s="404" t="s">
        <v>0</v>
      </c>
      <c r="O66" s="404" t="s">
        <v>1111</v>
      </c>
      <c r="P66" s="416" t="e">
        <f>COUNTIF(#REF!,【選択肢】!K66)</f>
        <v>#REF!</v>
      </c>
      <c r="S66" s="445" t="s">
        <v>1112</v>
      </c>
      <c r="T66" s="446"/>
    </row>
    <row r="67" spans="11:20" ht="18" customHeight="1" x14ac:dyDescent="0.15">
      <c r="K67" s="403">
        <v>62</v>
      </c>
      <c r="L67" s="404" t="s">
        <v>1110</v>
      </c>
      <c r="M67" s="404" t="s">
        <v>711</v>
      </c>
      <c r="N67" s="404" t="s">
        <v>0</v>
      </c>
      <c r="O67" s="404" t="s">
        <v>1113</v>
      </c>
      <c r="P67" s="416" t="e">
        <f>COUNTIF(#REF!,【選択肢】!K67)</f>
        <v>#REF!</v>
      </c>
      <c r="S67" s="448" t="s">
        <v>1114</v>
      </c>
      <c r="T67" s="446"/>
    </row>
    <row r="68" spans="11:20" ht="18" customHeight="1" x14ac:dyDescent="0.15">
      <c r="K68" s="403">
        <v>63</v>
      </c>
      <c r="L68" s="404" t="s">
        <v>1110</v>
      </c>
      <c r="M68" s="404" t="s">
        <v>711</v>
      </c>
      <c r="N68" s="404" t="s">
        <v>1</v>
      </c>
      <c r="O68" s="404" t="s">
        <v>1115</v>
      </c>
      <c r="P68" s="416" t="e">
        <f>COUNTIF(#REF!,【選択肢】!K68)</f>
        <v>#REF!</v>
      </c>
      <c r="S68" s="448" t="s">
        <v>1116</v>
      </c>
      <c r="T68" s="446"/>
    </row>
    <row r="69" spans="11:20" ht="18" customHeight="1" x14ac:dyDescent="0.15">
      <c r="K69" s="403">
        <v>64</v>
      </c>
      <c r="L69" s="404" t="s">
        <v>1110</v>
      </c>
      <c r="M69" s="404" t="s">
        <v>711</v>
      </c>
      <c r="N69" s="404" t="s">
        <v>1</v>
      </c>
      <c r="O69" s="404" t="s">
        <v>1117</v>
      </c>
      <c r="P69" s="416" t="e">
        <f>COUNTIF(#REF!,【選択肢】!K69)</f>
        <v>#REF!</v>
      </c>
      <c r="S69" s="448" t="s">
        <v>1118</v>
      </c>
      <c r="T69" s="446"/>
    </row>
    <row r="70" spans="11:20" ht="18" customHeight="1" x14ac:dyDescent="0.15">
      <c r="K70" s="403">
        <v>65</v>
      </c>
      <c r="L70" s="404" t="s">
        <v>1110</v>
      </c>
      <c r="M70" s="404" t="s">
        <v>711</v>
      </c>
      <c r="N70" s="404" t="s">
        <v>2</v>
      </c>
      <c r="O70" s="404" t="s">
        <v>1119</v>
      </c>
      <c r="P70" s="416" t="e">
        <f>COUNTIF(#REF!,【選択肢】!K70)</f>
        <v>#REF!</v>
      </c>
      <c r="S70" s="448" t="s">
        <v>1120</v>
      </c>
      <c r="T70" s="446"/>
    </row>
    <row r="71" spans="11:20" ht="18" customHeight="1" x14ac:dyDescent="0.15">
      <c r="K71" s="451">
        <v>66</v>
      </c>
      <c r="L71" s="435" t="s">
        <v>1110</v>
      </c>
      <c r="M71" s="435" t="s">
        <v>711</v>
      </c>
      <c r="N71" s="435" t="s">
        <v>2</v>
      </c>
      <c r="O71" s="435" t="s">
        <v>1121</v>
      </c>
      <c r="P71" s="416" t="e">
        <f>COUNTIF(#REF!,【選択肢】!K71)</f>
        <v>#REF!</v>
      </c>
      <c r="S71" s="449" t="s">
        <v>1122</v>
      </c>
      <c r="T71" s="446"/>
    </row>
    <row r="72" spans="11:20" x14ac:dyDescent="0.15">
      <c r="K72" s="452">
        <v>67</v>
      </c>
      <c r="L72" s="452" t="s">
        <v>1355</v>
      </c>
      <c r="M72" s="452" t="s">
        <v>765</v>
      </c>
      <c r="N72" s="452" t="s">
        <v>765</v>
      </c>
      <c r="O72" s="452" t="s">
        <v>1356</v>
      </c>
      <c r="P72" s="452" t="e">
        <f>COUNTIF(#REF!,【選択肢】!K72)</f>
        <v>#REF!</v>
      </c>
      <c r="S72" s="450"/>
    </row>
    <row r="73" spans="11:20" x14ac:dyDescent="0.15">
      <c r="K73" s="453">
        <v>68</v>
      </c>
      <c r="L73" s="452" t="s">
        <v>1355</v>
      </c>
      <c r="M73" s="453" t="s">
        <v>765</v>
      </c>
      <c r="N73" s="453" t="s">
        <v>765</v>
      </c>
      <c r="O73" s="453" t="s">
        <v>1357</v>
      </c>
      <c r="P73" s="452" t="e">
        <f>COUNTIF(#REF!,【選択肢】!K73)</f>
        <v>#REF!</v>
      </c>
    </row>
    <row r="74" spans="11:20" x14ac:dyDescent="0.15">
      <c r="K74" s="453">
        <v>69</v>
      </c>
      <c r="L74" s="452" t="s">
        <v>1355</v>
      </c>
      <c r="M74" s="452" t="s">
        <v>765</v>
      </c>
      <c r="N74" s="452" t="s">
        <v>765</v>
      </c>
      <c r="O74" s="453" t="s">
        <v>1358</v>
      </c>
      <c r="P74" s="452" t="e">
        <f>COUNTIF(#REF!,【選択肢】!K74)</f>
        <v>#REF!</v>
      </c>
    </row>
    <row r="75" spans="11:20" x14ac:dyDescent="0.15">
      <c r="K75" s="453">
        <v>70</v>
      </c>
      <c r="L75" s="452" t="s">
        <v>1355</v>
      </c>
      <c r="M75" s="453" t="s">
        <v>765</v>
      </c>
      <c r="N75" s="453" t="s">
        <v>765</v>
      </c>
      <c r="O75" s="453" t="s">
        <v>1359</v>
      </c>
      <c r="P75" s="452" t="e">
        <f>COUNTIF(#REF!,【選択肢】!K75)</f>
        <v>#REF!</v>
      </c>
    </row>
    <row r="76" spans="11:20" x14ac:dyDescent="0.15">
      <c r="K76" s="453">
        <v>71</v>
      </c>
      <c r="L76" s="452" t="s">
        <v>1355</v>
      </c>
      <c r="M76" s="452" t="s">
        <v>765</v>
      </c>
      <c r="N76" s="452" t="s">
        <v>765</v>
      </c>
      <c r="O76" s="453" t="s">
        <v>1360</v>
      </c>
      <c r="P76" s="452" t="e">
        <f>COUNTIF(#REF!,【選択肢】!K76)</f>
        <v>#REF!</v>
      </c>
    </row>
    <row r="77" spans="11:20" x14ac:dyDescent="0.15">
      <c r="K77" s="453">
        <v>72</v>
      </c>
      <c r="L77" s="452" t="s">
        <v>1355</v>
      </c>
      <c r="M77" s="453" t="s">
        <v>765</v>
      </c>
      <c r="N77" s="453" t="s">
        <v>765</v>
      </c>
      <c r="O77" s="453" t="s">
        <v>1361</v>
      </c>
      <c r="P77" s="452" t="e">
        <f>COUNTIF(#REF!,【選択肢】!K77)</f>
        <v>#REF!</v>
      </c>
    </row>
    <row r="78" spans="11:20" x14ac:dyDescent="0.15">
      <c r="K78" s="453">
        <v>73</v>
      </c>
      <c r="L78" s="452" t="s">
        <v>1355</v>
      </c>
      <c r="M78" s="452" t="s">
        <v>765</v>
      </c>
      <c r="N78" s="452" t="s">
        <v>765</v>
      </c>
      <c r="O78" s="453" t="s">
        <v>1362</v>
      </c>
      <c r="P78" s="452" t="e">
        <f>COUNTIF(#REF!,【選択肢】!K78)</f>
        <v>#REF!</v>
      </c>
    </row>
    <row r="79" spans="11:20" x14ac:dyDescent="0.15">
      <c r="K79" s="453">
        <v>74</v>
      </c>
      <c r="L79" s="452" t="s">
        <v>1355</v>
      </c>
      <c r="M79" s="453" t="s">
        <v>765</v>
      </c>
      <c r="N79" s="453" t="s">
        <v>765</v>
      </c>
      <c r="O79" s="453" t="s">
        <v>1363</v>
      </c>
      <c r="P79" s="452" t="e">
        <f>COUNTIF(#REF!,【選択肢】!K79)</f>
        <v>#REF!</v>
      </c>
    </row>
    <row r="80" spans="11:20" x14ac:dyDescent="0.15">
      <c r="K80" s="453">
        <v>75</v>
      </c>
      <c r="L80" s="452" t="s">
        <v>1355</v>
      </c>
      <c r="M80" s="452" t="s">
        <v>765</v>
      </c>
      <c r="N80" s="452" t="s">
        <v>765</v>
      </c>
      <c r="O80" s="453" t="s">
        <v>1364</v>
      </c>
      <c r="P80" s="452" t="e">
        <f>COUNTIF(#REF!,【選択肢】!K80)</f>
        <v>#REF!</v>
      </c>
    </row>
    <row r="81" spans="11:16" x14ac:dyDescent="0.15">
      <c r="K81" s="453">
        <v>76</v>
      </c>
      <c r="L81" s="452" t="s">
        <v>1355</v>
      </c>
      <c r="M81" s="453" t="s">
        <v>765</v>
      </c>
      <c r="N81" s="453" t="s">
        <v>765</v>
      </c>
      <c r="O81" s="453" t="s">
        <v>1365</v>
      </c>
      <c r="P81" s="452" t="e">
        <f>COUNTIF(#REF!,【選択肢】!K81)</f>
        <v>#REF!</v>
      </c>
    </row>
    <row r="82" spans="11:16" x14ac:dyDescent="0.15">
      <c r="K82" s="453">
        <v>77</v>
      </c>
      <c r="L82" s="452" t="s">
        <v>1355</v>
      </c>
      <c r="M82" s="452" t="s">
        <v>765</v>
      </c>
      <c r="N82" s="452" t="s">
        <v>765</v>
      </c>
      <c r="O82" s="453" t="s">
        <v>1366</v>
      </c>
      <c r="P82" s="452" t="e">
        <f>COUNTIF(#REF!,【選択肢】!K82)</f>
        <v>#REF!</v>
      </c>
    </row>
    <row r="83" spans="11:16" x14ac:dyDescent="0.15">
      <c r="K83" s="453">
        <v>78</v>
      </c>
      <c r="L83" s="452" t="s">
        <v>1355</v>
      </c>
      <c r="M83" s="453" t="s">
        <v>765</v>
      </c>
      <c r="N83" s="453" t="s">
        <v>765</v>
      </c>
      <c r="O83" s="453" t="s">
        <v>708</v>
      </c>
      <c r="P83" s="452" t="e">
        <f>COUNTIF(#REF!,【選択肢】!K83)</f>
        <v>#REF!</v>
      </c>
    </row>
    <row r="84" spans="11:16" x14ac:dyDescent="0.15">
      <c r="K84" s="453">
        <v>79</v>
      </c>
      <c r="L84" s="452" t="s">
        <v>1355</v>
      </c>
      <c r="M84" s="452" t="s">
        <v>765</v>
      </c>
      <c r="N84" s="452" t="s">
        <v>765</v>
      </c>
      <c r="O84" s="453" t="s">
        <v>358</v>
      </c>
      <c r="P84" s="452" t="e">
        <f>COUNTIF(#REF!,【選択肢】!K84)</f>
        <v>#REF!</v>
      </c>
    </row>
    <row r="85" spans="11:16" x14ac:dyDescent="0.15">
      <c r="K85" s="453">
        <v>80</v>
      </c>
      <c r="L85" s="452" t="s">
        <v>1355</v>
      </c>
      <c r="M85" s="453" t="s">
        <v>765</v>
      </c>
      <c r="N85" s="453" t="s">
        <v>765</v>
      </c>
      <c r="O85" s="453" t="s">
        <v>1367</v>
      </c>
      <c r="P85" s="452" t="e">
        <f>COUNTIF(#REF!,【選択肢】!K85)</f>
        <v>#REF!</v>
      </c>
    </row>
    <row r="86" spans="11:16" x14ac:dyDescent="0.15">
      <c r="K86" s="454"/>
      <c r="L86" s="454"/>
      <c r="M86" s="454" t="s">
        <v>688</v>
      </c>
      <c r="N86" s="454"/>
      <c r="O86" s="454"/>
      <c r="P86" s="455"/>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2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87"/>
  <sheetViews>
    <sheetView view="pageBreakPreview" zoomScale="77" zoomScaleNormal="100" zoomScaleSheetLayoutView="70" workbookViewId="0">
      <selection activeCell="D22" sqref="D22:D24"/>
    </sheetView>
  </sheetViews>
  <sheetFormatPr defaultColWidth="9" defaultRowHeight="13.5" x14ac:dyDescent="0.15"/>
  <cols>
    <col min="1" max="1" width="17.375" style="339" customWidth="1"/>
    <col min="2" max="2" width="20.875" style="339" customWidth="1"/>
    <col min="3" max="3" width="27.125" style="339" customWidth="1"/>
    <col min="4" max="4" width="51.75" style="340" customWidth="1"/>
    <col min="5" max="5" width="17.125" style="339" bestFit="1" customWidth="1"/>
    <col min="6" max="6" width="95.375" style="339" customWidth="1"/>
    <col min="7" max="16384" width="9" style="339"/>
  </cols>
  <sheetData>
    <row r="1" spans="1:6" ht="31.5" customHeight="1" x14ac:dyDescent="0.15">
      <c r="A1" s="1668" t="s">
        <v>691</v>
      </c>
      <c r="B1" s="1668"/>
      <c r="C1" s="1668"/>
      <c r="D1" s="1668"/>
      <c r="E1" s="1668"/>
      <c r="F1" s="1668"/>
    </row>
    <row r="2" spans="1:6" ht="22.5" customHeight="1" x14ac:dyDescent="0.15"/>
    <row r="3" spans="1:6" ht="19.5" customHeight="1" x14ac:dyDescent="0.15">
      <c r="B3" s="341"/>
      <c r="D3" s="342"/>
      <c r="E3" s="343" t="s">
        <v>692</v>
      </c>
    </row>
    <row r="4" spans="1:6" ht="19.5" customHeight="1" x14ac:dyDescent="0.15">
      <c r="B4" s="344"/>
      <c r="D4" s="342" t="s">
        <v>693</v>
      </c>
      <c r="E4" s="345">
        <v>200</v>
      </c>
    </row>
    <row r="5" spans="1:6" ht="19.5" customHeight="1" x14ac:dyDescent="0.15">
      <c r="B5" s="344"/>
      <c r="D5" s="342" t="s">
        <v>694</v>
      </c>
      <c r="E5" s="345">
        <v>300</v>
      </c>
    </row>
    <row r="6" spans="1:6" ht="19.5" customHeight="1" x14ac:dyDescent="0.15">
      <c r="A6" s="346" t="s">
        <v>695</v>
      </c>
      <c r="B6" s="347"/>
      <c r="C6" s="348"/>
      <c r="D6" s="349"/>
      <c r="E6" s="350"/>
      <c r="F6" s="347"/>
    </row>
    <row r="7" spans="1:6" ht="19.5" customHeight="1" x14ac:dyDescent="0.15">
      <c r="A7" s="348" t="s">
        <v>696</v>
      </c>
      <c r="B7" s="347"/>
      <c r="C7" s="348"/>
      <c r="D7" s="349"/>
      <c r="E7" s="350"/>
      <c r="F7" s="347"/>
    </row>
    <row r="8" spans="1:6" ht="19.5" customHeight="1" x14ac:dyDescent="0.15">
      <c r="A8" s="351" t="s">
        <v>689</v>
      </c>
      <c r="B8" s="1636" t="s">
        <v>697</v>
      </c>
      <c r="C8" s="1637"/>
      <c r="D8" s="352" t="s">
        <v>690</v>
      </c>
      <c r="E8" s="353" t="s">
        <v>698</v>
      </c>
      <c r="F8" s="351" t="s">
        <v>699</v>
      </c>
    </row>
    <row r="9" spans="1:6" ht="19.5" customHeight="1" x14ac:dyDescent="0.15">
      <c r="A9" s="1669" t="s">
        <v>700</v>
      </c>
      <c r="B9" s="1670" t="s">
        <v>701</v>
      </c>
      <c r="C9" s="1630" t="s">
        <v>702</v>
      </c>
      <c r="D9" s="1663" t="s">
        <v>703</v>
      </c>
      <c r="E9" s="1661">
        <v>1</v>
      </c>
      <c r="F9" s="354" t="s">
        <v>704</v>
      </c>
    </row>
    <row r="10" spans="1:6" ht="19.5" customHeight="1" x14ac:dyDescent="0.15">
      <c r="A10" s="1669"/>
      <c r="B10" s="1671"/>
      <c r="C10" s="1632"/>
      <c r="D10" s="1664"/>
      <c r="E10" s="1662"/>
      <c r="F10" s="355" t="s">
        <v>705</v>
      </c>
    </row>
    <row r="11" spans="1:6" ht="19.5" customHeight="1" x14ac:dyDescent="0.15">
      <c r="A11" s="1669"/>
      <c r="B11" s="1671"/>
      <c r="C11" s="356" t="s">
        <v>706</v>
      </c>
      <c r="D11" s="357" t="s">
        <v>707</v>
      </c>
      <c r="E11" s="358">
        <v>2</v>
      </c>
      <c r="F11" s="359" t="s">
        <v>707</v>
      </c>
    </row>
    <row r="12" spans="1:6" ht="40.5" customHeight="1" x14ac:dyDescent="0.15">
      <c r="A12" s="1669"/>
      <c r="B12" s="1656" t="s">
        <v>708</v>
      </c>
      <c r="C12" s="1657"/>
      <c r="D12" s="356" t="s">
        <v>709</v>
      </c>
      <c r="E12" s="358">
        <v>3</v>
      </c>
      <c r="F12" s="360" t="s">
        <v>710</v>
      </c>
    </row>
    <row r="13" spans="1:6" ht="19.5" customHeight="1" x14ac:dyDescent="0.15">
      <c r="A13" s="1669"/>
      <c r="B13" s="1618" t="s">
        <v>711</v>
      </c>
      <c r="C13" s="1653" t="s">
        <v>712</v>
      </c>
      <c r="D13" s="357" t="s">
        <v>713</v>
      </c>
      <c r="E13" s="358">
        <v>4</v>
      </c>
      <c r="F13" s="359" t="s">
        <v>714</v>
      </c>
    </row>
    <row r="14" spans="1:6" ht="19.5" customHeight="1" x14ac:dyDescent="0.15">
      <c r="A14" s="1669"/>
      <c r="B14" s="1671"/>
      <c r="C14" s="1654"/>
      <c r="D14" s="1674" t="s">
        <v>715</v>
      </c>
      <c r="E14" s="1661">
        <v>5</v>
      </c>
      <c r="F14" s="354" t="s">
        <v>716</v>
      </c>
    </row>
    <row r="15" spans="1:6" ht="19.5" customHeight="1" x14ac:dyDescent="0.15">
      <c r="A15" s="1669"/>
      <c r="B15" s="1671"/>
      <c r="C15" s="1654"/>
      <c r="D15" s="1675"/>
      <c r="E15" s="1662"/>
      <c r="F15" s="355" t="s">
        <v>717</v>
      </c>
    </row>
    <row r="16" spans="1:6" ht="19.5" customHeight="1" x14ac:dyDescent="0.15">
      <c r="A16" s="1669"/>
      <c r="B16" s="1671"/>
      <c r="C16" s="1654"/>
      <c r="D16" s="1663" t="s">
        <v>718</v>
      </c>
      <c r="E16" s="1661">
        <v>6</v>
      </c>
      <c r="F16" s="361" t="s">
        <v>719</v>
      </c>
    </row>
    <row r="17" spans="1:6" ht="19.5" customHeight="1" x14ac:dyDescent="0.15">
      <c r="A17" s="1669"/>
      <c r="B17" s="1671"/>
      <c r="C17" s="1655"/>
      <c r="D17" s="1664"/>
      <c r="E17" s="1662"/>
      <c r="F17" s="362" t="s">
        <v>720</v>
      </c>
    </row>
    <row r="18" spans="1:6" ht="19.5" customHeight="1" x14ac:dyDescent="0.15">
      <c r="A18" s="1669"/>
      <c r="B18" s="1671"/>
      <c r="C18" s="1653" t="s">
        <v>721</v>
      </c>
      <c r="D18" s="1674" t="s">
        <v>722</v>
      </c>
      <c r="E18" s="1661">
        <v>7</v>
      </c>
      <c r="F18" s="354" t="s">
        <v>723</v>
      </c>
    </row>
    <row r="19" spans="1:6" ht="19.5" customHeight="1" x14ac:dyDescent="0.15">
      <c r="A19" s="1669"/>
      <c r="B19" s="1671"/>
      <c r="C19" s="1654"/>
      <c r="D19" s="1675"/>
      <c r="E19" s="1662"/>
      <c r="F19" s="355" t="s">
        <v>724</v>
      </c>
    </row>
    <row r="20" spans="1:6" ht="19.5" customHeight="1" x14ac:dyDescent="0.15">
      <c r="A20" s="1669"/>
      <c r="B20" s="1671"/>
      <c r="C20" s="1654"/>
      <c r="D20" s="1663" t="s">
        <v>725</v>
      </c>
      <c r="E20" s="1661">
        <v>8</v>
      </c>
      <c r="F20" s="361" t="s">
        <v>726</v>
      </c>
    </row>
    <row r="21" spans="1:6" ht="19.5" customHeight="1" x14ac:dyDescent="0.15">
      <c r="A21" s="1669"/>
      <c r="B21" s="1671"/>
      <c r="C21" s="1654"/>
      <c r="D21" s="1664"/>
      <c r="E21" s="1662"/>
      <c r="F21" s="362" t="s">
        <v>727</v>
      </c>
    </row>
    <row r="22" spans="1:6" ht="19.5" customHeight="1" x14ac:dyDescent="0.15">
      <c r="A22" s="1669"/>
      <c r="B22" s="1671"/>
      <c r="C22" s="1654"/>
      <c r="D22" s="1663" t="s">
        <v>728</v>
      </c>
      <c r="E22" s="1661">
        <v>9</v>
      </c>
      <c r="F22" s="354" t="s">
        <v>729</v>
      </c>
    </row>
    <row r="23" spans="1:6" ht="19.5" customHeight="1" x14ac:dyDescent="0.15">
      <c r="A23" s="1669"/>
      <c r="B23" s="1671"/>
      <c r="C23" s="1654"/>
      <c r="D23" s="1665"/>
      <c r="E23" s="1673"/>
      <c r="F23" s="363" t="s">
        <v>730</v>
      </c>
    </row>
    <row r="24" spans="1:6" ht="19.5" customHeight="1" x14ac:dyDescent="0.15">
      <c r="A24" s="1669"/>
      <c r="B24" s="1671"/>
      <c r="C24" s="1655"/>
      <c r="D24" s="1664"/>
      <c r="E24" s="1662"/>
      <c r="F24" s="355" t="s">
        <v>731</v>
      </c>
    </row>
    <row r="25" spans="1:6" ht="19.5" customHeight="1" x14ac:dyDescent="0.15">
      <c r="A25" s="1669"/>
      <c r="B25" s="1671"/>
      <c r="C25" s="1657" t="s">
        <v>732</v>
      </c>
      <c r="D25" s="364" t="s">
        <v>733</v>
      </c>
      <c r="E25" s="358">
        <v>10</v>
      </c>
      <c r="F25" s="359" t="s">
        <v>734</v>
      </c>
    </row>
    <row r="26" spans="1:6" ht="19.5" customHeight="1" x14ac:dyDescent="0.15">
      <c r="A26" s="1669"/>
      <c r="B26" s="1671"/>
      <c r="C26" s="1657"/>
      <c r="D26" s="364" t="s">
        <v>735</v>
      </c>
      <c r="E26" s="358">
        <v>11</v>
      </c>
      <c r="F26" s="365" t="s">
        <v>736</v>
      </c>
    </row>
    <row r="27" spans="1:6" ht="19.5" customHeight="1" x14ac:dyDescent="0.15">
      <c r="A27" s="1669"/>
      <c r="B27" s="1671"/>
      <c r="C27" s="1657"/>
      <c r="D27" s="364" t="s">
        <v>737</v>
      </c>
      <c r="E27" s="358">
        <v>12</v>
      </c>
      <c r="F27" s="359" t="s">
        <v>737</v>
      </c>
    </row>
    <row r="28" spans="1:6" ht="19.5" customHeight="1" x14ac:dyDescent="0.15">
      <c r="A28" s="1669"/>
      <c r="B28" s="1671"/>
      <c r="C28" s="1653" t="s">
        <v>2</v>
      </c>
      <c r="D28" s="364" t="s">
        <v>738</v>
      </c>
      <c r="E28" s="358">
        <v>13</v>
      </c>
      <c r="F28" s="365" t="s">
        <v>739</v>
      </c>
    </row>
    <row r="29" spans="1:6" ht="19.5" customHeight="1" x14ac:dyDescent="0.15">
      <c r="A29" s="1669"/>
      <c r="B29" s="1671"/>
      <c r="C29" s="1654"/>
      <c r="D29" s="364" t="s">
        <v>740</v>
      </c>
      <c r="E29" s="358">
        <v>14</v>
      </c>
      <c r="F29" s="359" t="s">
        <v>741</v>
      </c>
    </row>
    <row r="30" spans="1:6" ht="19.5" customHeight="1" x14ac:dyDescent="0.15">
      <c r="A30" s="1669"/>
      <c r="B30" s="1671"/>
      <c r="C30" s="1654"/>
      <c r="D30" s="1663" t="s">
        <v>742</v>
      </c>
      <c r="E30" s="1661">
        <v>15</v>
      </c>
      <c r="F30" s="354" t="s">
        <v>743</v>
      </c>
    </row>
    <row r="31" spans="1:6" ht="19.5" customHeight="1" x14ac:dyDescent="0.15">
      <c r="A31" s="1669"/>
      <c r="B31" s="1671"/>
      <c r="C31" s="1654"/>
      <c r="D31" s="1665"/>
      <c r="E31" s="1673"/>
      <c r="F31" s="363" t="s">
        <v>744</v>
      </c>
    </row>
    <row r="32" spans="1:6" ht="19.5" customHeight="1" x14ac:dyDescent="0.15">
      <c r="A32" s="1669"/>
      <c r="B32" s="1671"/>
      <c r="C32" s="1654"/>
      <c r="D32" s="1665"/>
      <c r="E32" s="1673"/>
      <c r="F32" s="363" t="s">
        <v>731</v>
      </c>
    </row>
    <row r="33" spans="1:6" ht="19.5" customHeight="1" x14ac:dyDescent="0.15">
      <c r="A33" s="1669"/>
      <c r="B33" s="1671"/>
      <c r="C33" s="1655"/>
      <c r="D33" s="1664"/>
      <c r="E33" s="1662"/>
      <c r="F33" s="355" t="s">
        <v>745</v>
      </c>
    </row>
    <row r="34" spans="1:6" ht="19.5" customHeight="1" x14ac:dyDescent="0.15">
      <c r="A34" s="1669"/>
      <c r="B34" s="1671"/>
      <c r="C34" s="1621" t="s">
        <v>746</v>
      </c>
      <c r="D34" s="1674" t="s">
        <v>747</v>
      </c>
      <c r="E34" s="1627">
        <v>16</v>
      </c>
      <c r="F34" s="361" t="s">
        <v>748</v>
      </c>
    </row>
    <row r="35" spans="1:6" ht="19.5" customHeight="1" x14ac:dyDescent="0.15">
      <c r="A35" s="1669"/>
      <c r="B35" s="1672"/>
      <c r="C35" s="1623"/>
      <c r="D35" s="1675"/>
      <c r="E35" s="1629"/>
      <c r="F35" s="362" t="s">
        <v>749</v>
      </c>
    </row>
    <row r="36" spans="1:6" ht="15" customHeight="1" x14ac:dyDescent="0.15">
      <c r="B36" s="366"/>
      <c r="C36" s="366"/>
      <c r="D36" s="367"/>
      <c r="E36" s="368"/>
    </row>
    <row r="37" spans="1:6" ht="15" customHeight="1" x14ac:dyDescent="0.15">
      <c r="A37" s="348" t="s">
        <v>750</v>
      </c>
      <c r="B37" s="347"/>
      <c r="C37" s="369"/>
      <c r="D37" s="349"/>
      <c r="E37" s="350"/>
      <c r="F37" s="347"/>
    </row>
    <row r="38" spans="1:6" ht="19.5" customHeight="1" x14ac:dyDescent="0.15">
      <c r="A38" s="351" t="s">
        <v>689</v>
      </c>
      <c r="B38" s="1636" t="s">
        <v>697</v>
      </c>
      <c r="C38" s="1637"/>
      <c r="D38" s="352" t="s">
        <v>690</v>
      </c>
      <c r="E38" s="353" t="s">
        <v>698</v>
      </c>
      <c r="F38" s="351" t="s">
        <v>699</v>
      </c>
    </row>
    <row r="39" spans="1:6" ht="19.5" customHeight="1" x14ac:dyDescent="0.15">
      <c r="A39" s="1638" t="s">
        <v>751</v>
      </c>
      <c r="B39" s="1656" t="s">
        <v>752</v>
      </c>
      <c r="C39" s="1657"/>
      <c r="D39" s="370" t="s">
        <v>753</v>
      </c>
      <c r="E39" s="371">
        <v>17</v>
      </c>
      <c r="F39" s="359" t="s">
        <v>754</v>
      </c>
    </row>
    <row r="40" spans="1:6" ht="19.5" customHeight="1" x14ac:dyDescent="0.15">
      <c r="A40" s="1638"/>
      <c r="B40" s="1656"/>
      <c r="C40" s="1657"/>
      <c r="D40" s="370" t="s">
        <v>755</v>
      </c>
      <c r="E40" s="371">
        <v>18</v>
      </c>
      <c r="F40" s="359" t="s">
        <v>756</v>
      </c>
    </row>
    <row r="41" spans="1:6" ht="19.5" customHeight="1" x14ac:dyDescent="0.15">
      <c r="A41" s="1638"/>
      <c r="B41" s="1656"/>
      <c r="C41" s="1657"/>
      <c r="D41" s="370" t="s">
        <v>757</v>
      </c>
      <c r="E41" s="371">
        <v>19</v>
      </c>
      <c r="F41" s="359" t="s">
        <v>758</v>
      </c>
    </row>
    <row r="42" spans="1:6" ht="19.5" customHeight="1" x14ac:dyDescent="0.15">
      <c r="A42" s="1638"/>
      <c r="B42" s="1656"/>
      <c r="C42" s="1657"/>
      <c r="D42" s="370" t="s">
        <v>759</v>
      </c>
      <c r="E42" s="371">
        <v>20</v>
      </c>
      <c r="F42" s="372" t="s">
        <v>760</v>
      </c>
    </row>
    <row r="43" spans="1:6" ht="19.5" customHeight="1" x14ac:dyDescent="0.15">
      <c r="A43" s="1638"/>
      <c r="B43" s="1656"/>
      <c r="C43" s="1657"/>
      <c r="D43" s="370" t="s">
        <v>761</v>
      </c>
      <c r="E43" s="371">
        <v>21</v>
      </c>
      <c r="F43" s="359" t="s">
        <v>762</v>
      </c>
    </row>
    <row r="44" spans="1:6" ht="19.5" customHeight="1" x14ac:dyDescent="0.15">
      <c r="A44" s="1638"/>
      <c r="B44" s="1656"/>
      <c r="C44" s="1657"/>
      <c r="D44" s="370" t="s">
        <v>763</v>
      </c>
      <c r="E44" s="371">
        <v>22</v>
      </c>
      <c r="F44" s="359" t="s">
        <v>764</v>
      </c>
    </row>
    <row r="45" spans="1:6" ht="19.5" customHeight="1" x14ac:dyDescent="0.15">
      <c r="A45" s="1638"/>
      <c r="B45" s="1656"/>
      <c r="C45" s="1657"/>
      <c r="D45" s="370" t="s">
        <v>358</v>
      </c>
      <c r="E45" s="371">
        <v>23</v>
      </c>
      <c r="F45" s="373" t="s">
        <v>765</v>
      </c>
    </row>
    <row r="46" spans="1:6" ht="15" customHeight="1" x14ac:dyDescent="0.15">
      <c r="B46" s="341"/>
      <c r="C46" s="341"/>
      <c r="D46" s="374"/>
      <c r="E46" s="375"/>
    </row>
    <row r="47" spans="1:6" ht="19.5" customHeight="1" x14ac:dyDescent="0.15">
      <c r="A47" s="346" t="s">
        <v>766</v>
      </c>
      <c r="C47" s="341"/>
      <c r="D47" s="374"/>
      <c r="E47" s="375"/>
    </row>
    <row r="48" spans="1:6" ht="19.5" customHeight="1" x14ac:dyDescent="0.15">
      <c r="A48" s="348" t="s">
        <v>767</v>
      </c>
      <c r="C48" s="341"/>
      <c r="D48" s="374"/>
      <c r="E48" s="375"/>
    </row>
    <row r="49" spans="1:6" ht="18.75" x14ac:dyDescent="0.15">
      <c r="A49" s="351" t="s">
        <v>689</v>
      </c>
      <c r="B49" s="1636" t="s">
        <v>697</v>
      </c>
      <c r="C49" s="1637"/>
      <c r="D49" s="352" t="s">
        <v>690</v>
      </c>
      <c r="E49" s="353" t="s">
        <v>698</v>
      </c>
      <c r="F49" s="351" t="s">
        <v>699</v>
      </c>
    </row>
    <row r="50" spans="1:6" ht="18.75" customHeight="1" x14ac:dyDescent="0.15">
      <c r="A50" s="1638" t="s">
        <v>768</v>
      </c>
      <c r="B50" s="1618" t="s">
        <v>769</v>
      </c>
      <c r="C50" s="1618" t="s">
        <v>770</v>
      </c>
      <c r="D50" s="1630" t="s">
        <v>771</v>
      </c>
      <c r="E50" s="1633">
        <v>24</v>
      </c>
      <c r="F50" s="365" t="s">
        <v>772</v>
      </c>
    </row>
    <row r="51" spans="1:6" ht="18.75" customHeight="1" x14ac:dyDescent="0.15">
      <c r="A51" s="1638"/>
      <c r="B51" s="1619"/>
      <c r="C51" s="1619"/>
      <c r="D51" s="1632"/>
      <c r="E51" s="1635"/>
      <c r="F51" s="362" t="s">
        <v>773</v>
      </c>
    </row>
    <row r="52" spans="1:6" ht="18.75" customHeight="1" x14ac:dyDescent="0.15">
      <c r="A52" s="1638"/>
      <c r="B52" s="1619"/>
      <c r="C52" s="1619"/>
      <c r="D52" s="1666" t="s">
        <v>774</v>
      </c>
      <c r="E52" s="1633">
        <v>25</v>
      </c>
      <c r="F52" s="365" t="s">
        <v>775</v>
      </c>
    </row>
    <row r="53" spans="1:6" ht="18.75" customHeight="1" x14ac:dyDescent="0.15">
      <c r="A53" s="1638"/>
      <c r="B53" s="1619"/>
      <c r="C53" s="1619"/>
      <c r="D53" s="1667"/>
      <c r="E53" s="1635"/>
      <c r="F53" s="362" t="s">
        <v>776</v>
      </c>
    </row>
    <row r="54" spans="1:6" ht="18.75" customHeight="1" x14ac:dyDescent="0.15">
      <c r="A54" s="1638"/>
      <c r="B54" s="1619"/>
      <c r="C54" s="1619"/>
      <c r="D54" s="1630" t="s">
        <v>777</v>
      </c>
      <c r="E54" s="1633">
        <v>26</v>
      </c>
      <c r="F54" s="365" t="s">
        <v>778</v>
      </c>
    </row>
    <row r="55" spans="1:6" ht="18.75" customHeight="1" x14ac:dyDescent="0.15">
      <c r="A55" s="1638"/>
      <c r="B55" s="1619"/>
      <c r="C55" s="1619"/>
      <c r="D55" s="1632"/>
      <c r="E55" s="1635"/>
      <c r="F55" s="362" t="s">
        <v>779</v>
      </c>
    </row>
    <row r="56" spans="1:6" ht="18.75" customHeight="1" x14ac:dyDescent="0.15">
      <c r="A56" s="1638"/>
      <c r="B56" s="1619"/>
      <c r="C56" s="1619"/>
      <c r="D56" s="1630" t="s">
        <v>780</v>
      </c>
      <c r="E56" s="1633">
        <v>27</v>
      </c>
      <c r="F56" s="365" t="s">
        <v>781</v>
      </c>
    </row>
    <row r="57" spans="1:6" ht="18.75" customHeight="1" x14ac:dyDescent="0.15">
      <c r="A57" s="1638"/>
      <c r="B57" s="1619"/>
      <c r="C57" s="1620"/>
      <c r="D57" s="1632"/>
      <c r="E57" s="1635"/>
      <c r="F57" s="362" t="s">
        <v>782</v>
      </c>
    </row>
    <row r="58" spans="1:6" ht="18.75" customHeight="1" x14ac:dyDescent="0.15">
      <c r="A58" s="1638"/>
      <c r="B58" s="1619"/>
      <c r="C58" s="376" t="s">
        <v>706</v>
      </c>
      <c r="D58" s="377" t="s">
        <v>707</v>
      </c>
      <c r="E58" s="371">
        <v>28</v>
      </c>
      <c r="F58" s="359" t="s">
        <v>707</v>
      </c>
    </row>
    <row r="59" spans="1:6" ht="18.75" customHeight="1" x14ac:dyDescent="0.15">
      <c r="A59" s="1638"/>
      <c r="B59" s="1658" t="s">
        <v>708</v>
      </c>
      <c r="C59" s="1653"/>
      <c r="D59" s="1630" t="s">
        <v>783</v>
      </c>
      <c r="E59" s="1633">
        <v>29</v>
      </c>
      <c r="F59" s="361" t="s">
        <v>784</v>
      </c>
    </row>
    <row r="60" spans="1:6" ht="18.75" customHeight="1" x14ac:dyDescent="0.15">
      <c r="A60" s="1638"/>
      <c r="B60" s="1659"/>
      <c r="C60" s="1654"/>
      <c r="D60" s="1631"/>
      <c r="E60" s="1634"/>
      <c r="F60" s="363" t="s">
        <v>785</v>
      </c>
    </row>
    <row r="61" spans="1:6" ht="37.5" x14ac:dyDescent="0.15">
      <c r="A61" s="1638"/>
      <c r="B61" s="1660"/>
      <c r="C61" s="1655"/>
      <c r="D61" s="1632"/>
      <c r="E61" s="1635"/>
      <c r="F61" s="362" t="s">
        <v>786</v>
      </c>
    </row>
    <row r="62" spans="1:6" ht="18.75" customHeight="1" x14ac:dyDescent="0.15">
      <c r="A62" s="1638"/>
      <c r="B62" s="1618" t="s">
        <v>711</v>
      </c>
      <c r="C62" s="1653" t="s">
        <v>787</v>
      </c>
      <c r="D62" s="1630" t="s">
        <v>788</v>
      </c>
      <c r="E62" s="1633">
        <v>30</v>
      </c>
      <c r="F62" s="361" t="s">
        <v>789</v>
      </c>
    </row>
    <row r="63" spans="1:6" ht="18.75" customHeight="1" x14ac:dyDescent="0.15">
      <c r="A63" s="1638"/>
      <c r="B63" s="1619"/>
      <c r="C63" s="1654"/>
      <c r="D63" s="1631"/>
      <c r="E63" s="1634"/>
      <c r="F63" s="363" t="s">
        <v>790</v>
      </c>
    </row>
    <row r="64" spans="1:6" ht="18.75" customHeight="1" x14ac:dyDescent="0.15">
      <c r="A64" s="1638"/>
      <c r="B64" s="1619"/>
      <c r="C64" s="1654"/>
      <c r="D64" s="1631"/>
      <c r="E64" s="1634"/>
      <c r="F64" s="354" t="s">
        <v>791</v>
      </c>
    </row>
    <row r="65" spans="1:6" ht="18.75" customHeight="1" x14ac:dyDescent="0.15">
      <c r="A65" s="1638"/>
      <c r="B65" s="1619"/>
      <c r="C65" s="1654"/>
      <c r="D65" s="1631"/>
      <c r="E65" s="1634"/>
      <c r="F65" s="363" t="s">
        <v>792</v>
      </c>
    </row>
    <row r="66" spans="1:6" ht="18.75" customHeight="1" x14ac:dyDescent="0.15">
      <c r="A66" s="1638"/>
      <c r="B66" s="1619"/>
      <c r="C66" s="1654"/>
      <c r="D66" s="1631"/>
      <c r="E66" s="1634"/>
      <c r="F66" s="363" t="s">
        <v>793</v>
      </c>
    </row>
    <row r="67" spans="1:6" ht="18.75" customHeight="1" x14ac:dyDescent="0.15">
      <c r="A67" s="1638"/>
      <c r="B67" s="1619"/>
      <c r="C67" s="1654"/>
      <c r="D67" s="1631"/>
      <c r="E67" s="1634"/>
      <c r="F67" s="363" t="s">
        <v>794</v>
      </c>
    </row>
    <row r="68" spans="1:6" ht="18.75" customHeight="1" x14ac:dyDescent="0.15">
      <c r="A68" s="1638"/>
      <c r="B68" s="1619"/>
      <c r="C68" s="1655"/>
      <c r="D68" s="1632"/>
      <c r="E68" s="1635"/>
      <c r="F68" s="362" t="s">
        <v>795</v>
      </c>
    </row>
    <row r="69" spans="1:6" ht="18.75" customHeight="1" x14ac:dyDescent="0.15">
      <c r="A69" s="1638"/>
      <c r="B69" s="1619"/>
      <c r="C69" s="1653" t="s">
        <v>0</v>
      </c>
      <c r="D69" s="1630" t="s">
        <v>796</v>
      </c>
      <c r="E69" s="1633">
        <v>31</v>
      </c>
      <c r="F69" s="361" t="s">
        <v>797</v>
      </c>
    </row>
    <row r="70" spans="1:6" ht="18.75" customHeight="1" x14ac:dyDescent="0.15">
      <c r="A70" s="1638"/>
      <c r="B70" s="1619"/>
      <c r="C70" s="1654"/>
      <c r="D70" s="1631"/>
      <c r="E70" s="1634"/>
      <c r="F70" s="363" t="s">
        <v>798</v>
      </c>
    </row>
    <row r="71" spans="1:6" ht="18.75" customHeight="1" x14ac:dyDescent="0.15">
      <c r="A71" s="1638"/>
      <c r="B71" s="1619"/>
      <c r="C71" s="1654"/>
      <c r="D71" s="1631"/>
      <c r="E71" s="1634"/>
      <c r="F71" s="363" t="s">
        <v>799</v>
      </c>
    </row>
    <row r="72" spans="1:6" ht="18.75" customHeight="1" x14ac:dyDescent="0.15">
      <c r="A72" s="1638"/>
      <c r="B72" s="1619"/>
      <c r="C72" s="1654"/>
      <c r="D72" s="1631"/>
      <c r="E72" s="1634"/>
      <c r="F72" s="363" t="s">
        <v>800</v>
      </c>
    </row>
    <row r="73" spans="1:6" ht="18.75" customHeight="1" x14ac:dyDescent="0.15">
      <c r="A73" s="1638"/>
      <c r="B73" s="1619"/>
      <c r="C73" s="1654"/>
      <c r="D73" s="1631"/>
      <c r="E73" s="1634"/>
      <c r="F73" s="363" t="s">
        <v>801</v>
      </c>
    </row>
    <row r="74" spans="1:6" ht="18.75" customHeight="1" x14ac:dyDescent="0.15">
      <c r="A74" s="1638"/>
      <c r="B74" s="1619"/>
      <c r="C74" s="1654"/>
      <c r="D74" s="1631"/>
      <c r="E74" s="1634"/>
      <c r="F74" s="363" t="s">
        <v>802</v>
      </c>
    </row>
    <row r="75" spans="1:6" ht="18.75" customHeight="1" x14ac:dyDescent="0.15">
      <c r="A75" s="1638"/>
      <c r="B75" s="1619"/>
      <c r="C75" s="1654"/>
      <c r="D75" s="1631"/>
      <c r="E75" s="1634"/>
      <c r="F75" s="363" t="s">
        <v>803</v>
      </c>
    </row>
    <row r="76" spans="1:6" ht="18.75" customHeight="1" x14ac:dyDescent="0.15">
      <c r="A76" s="1638"/>
      <c r="B76" s="1619"/>
      <c r="C76" s="1654"/>
      <c r="D76" s="1631"/>
      <c r="E76" s="1634"/>
      <c r="F76" s="363" t="s">
        <v>804</v>
      </c>
    </row>
    <row r="77" spans="1:6" ht="18.75" customHeight="1" x14ac:dyDescent="0.15">
      <c r="A77" s="1638"/>
      <c r="B77" s="1619"/>
      <c r="C77" s="1654"/>
      <c r="D77" s="1631"/>
      <c r="E77" s="1634"/>
      <c r="F77" s="363" t="s">
        <v>805</v>
      </c>
    </row>
    <row r="78" spans="1:6" ht="18.75" customHeight="1" x14ac:dyDescent="0.15">
      <c r="A78" s="1638"/>
      <c r="B78" s="1619"/>
      <c r="C78" s="1654"/>
      <c r="D78" s="1631"/>
      <c r="E78" s="1634"/>
      <c r="F78" s="363" t="s">
        <v>806</v>
      </c>
    </row>
    <row r="79" spans="1:6" ht="18.75" customHeight="1" x14ac:dyDescent="0.15">
      <c r="A79" s="1638"/>
      <c r="B79" s="1619"/>
      <c r="C79" s="1654"/>
      <c r="D79" s="1631"/>
      <c r="E79" s="1634"/>
      <c r="F79" s="363" t="s">
        <v>807</v>
      </c>
    </row>
    <row r="80" spans="1:6" ht="18.75" customHeight="1" x14ac:dyDescent="0.15">
      <c r="A80" s="1638"/>
      <c r="B80" s="1619"/>
      <c r="C80" s="1654"/>
      <c r="D80" s="1631"/>
      <c r="E80" s="1634"/>
      <c r="F80" s="354" t="s">
        <v>808</v>
      </c>
    </row>
    <row r="81" spans="1:6" ht="18.75" customHeight="1" x14ac:dyDescent="0.15">
      <c r="A81" s="1638"/>
      <c r="B81" s="1619"/>
      <c r="C81" s="1654"/>
      <c r="D81" s="1631"/>
      <c r="E81" s="1634"/>
      <c r="F81" s="363" t="s">
        <v>809</v>
      </c>
    </row>
    <row r="82" spans="1:6" ht="18.75" customHeight="1" x14ac:dyDescent="0.15">
      <c r="A82" s="1638"/>
      <c r="B82" s="1619"/>
      <c r="C82" s="1654"/>
      <c r="D82" s="1631"/>
      <c r="E82" s="1634"/>
      <c r="F82" s="363" t="s">
        <v>810</v>
      </c>
    </row>
    <row r="83" spans="1:6" ht="18.75" customHeight="1" x14ac:dyDescent="0.15">
      <c r="A83" s="1638"/>
      <c r="B83" s="1619"/>
      <c r="C83" s="1654"/>
      <c r="D83" s="1631"/>
      <c r="E83" s="1634"/>
      <c r="F83" s="363" t="s">
        <v>811</v>
      </c>
    </row>
    <row r="84" spans="1:6" ht="18.75" customHeight="1" x14ac:dyDescent="0.15">
      <c r="A84" s="1638"/>
      <c r="B84" s="1619"/>
      <c r="C84" s="1655"/>
      <c r="D84" s="1632"/>
      <c r="E84" s="1635"/>
      <c r="F84" s="362" t="s">
        <v>812</v>
      </c>
    </row>
    <row r="85" spans="1:6" ht="18.75" customHeight="1" x14ac:dyDescent="0.15">
      <c r="A85" s="1638"/>
      <c r="B85" s="1619"/>
      <c r="C85" s="1653" t="s">
        <v>1</v>
      </c>
      <c r="D85" s="1624" t="s">
        <v>813</v>
      </c>
      <c r="E85" s="1633">
        <v>32</v>
      </c>
      <c r="F85" s="361" t="s">
        <v>814</v>
      </c>
    </row>
    <row r="86" spans="1:6" ht="18.75" customHeight="1" x14ac:dyDescent="0.15">
      <c r="A86" s="1638"/>
      <c r="B86" s="1619"/>
      <c r="C86" s="1654"/>
      <c r="D86" s="1625"/>
      <c r="E86" s="1634"/>
      <c r="F86" s="363" t="s">
        <v>815</v>
      </c>
    </row>
    <row r="87" spans="1:6" ht="18.75" customHeight="1" x14ac:dyDescent="0.15">
      <c r="A87" s="1638"/>
      <c r="B87" s="1619"/>
      <c r="C87" s="1654"/>
      <c r="D87" s="1625"/>
      <c r="E87" s="1634"/>
      <c r="F87" s="363" t="s">
        <v>816</v>
      </c>
    </row>
    <row r="88" spans="1:6" ht="18.75" customHeight="1" x14ac:dyDescent="0.15">
      <c r="A88" s="1638"/>
      <c r="B88" s="1619"/>
      <c r="C88" s="1654"/>
      <c r="D88" s="1625"/>
      <c r="E88" s="1634"/>
      <c r="F88" s="363" t="s">
        <v>817</v>
      </c>
    </row>
    <row r="89" spans="1:6" ht="18.75" customHeight="1" x14ac:dyDescent="0.15">
      <c r="A89" s="1638"/>
      <c r="B89" s="1619"/>
      <c r="C89" s="1654"/>
      <c r="D89" s="1625"/>
      <c r="E89" s="1634"/>
      <c r="F89" s="354" t="s">
        <v>818</v>
      </c>
    </row>
    <row r="90" spans="1:6" ht="18.75" customHeight="1" x14ac:dyDescent="0.15">
      <c r="A90" s="1638"/>
      <c r="B90" s="1619"/>
      <c r="C90" s="1654"/>
      <c r="D90" s="1625"/>
      <c r="E90" s="1634"/>
      <c r="F90" s="363" t="s">
        <v>819</v>
      </c>
    </row>
    <row r="91" spans="1:6" ht="18.75" customHeight="1" x14ac:dyDescent="0.15">
      <c r="A91" s="1638"/>
      <c r="B91" s="1619"/>
      <c r="C91" s="1654"/>
      <c r="D91" s="1625"/>
      <c r="E91" s="1634"/>
      <c r="F91" s="363" t="s">
        <v>820</v>
      </c>
    </row>
    <row r="92" spans="1:6" ht="18.75" customHeight="1" x14ac:dyDescent="0.15">
      <c r="A92" s="1638"/>
      <c r="B92" s="1619"/>
      <c r="C92" s="1655"/>
      <c r="D92" s="1626"/>
      <c r="E92" s="1635"/>
      <c r="F92" s="362" t="s">
        <v>821</v>
      </c>
    </row>
    <row r="93" spans="1:6" ht="18.75" customHeight="1" x14ac:dyDescent="0.15">
      <c r="A93" s="1638"/>
      <c r="B93" s="1619"/>
      <c r="C93" s="1618" t="s">
        <v>2</v>
      </c>
      <c r="D93" s="1624" t="s">
        <v>822</v>
      </c>
      <c r="E93" s="1633">
        <v>33</v>
      </c>
      <c r="F93" s="361" t="s">
        <v>823</v>
      </c>
    </row>
    <row r="94" spans="1:6" ht="18.75" customHeight="1" x14ac:dyDescent="0.15">
      <c r="A94" s="1638"/>
      <c r="B94" s="1619"/>
      <c r="C94" s="1619"/>
      <c r="D94" s="1625"/>
      <c r="E94" s="1634"/>
      <c r="F94" s="363" t="s">
        <v>824</v>
      </c>
    </row>
    <row r="95" spans="1:6" ht="18.75" customHeight="1" x14ac:dyDescent="0.15">
      <c r="A95" s="1638"/>
      <c r="B95" s="1619"/>
      <c r="C95" s="1619"/>
      <c r="D95" s="1625"/>
      <c r="E95" s="1634"/>
      <c r="F95" s="363" t="s">
        <v>825</v>
      </c>
    </row>
    <row r="96" spans="1:6" ht="18.75" customHeight="1" x14ac:dyDescent="0.15">
      <c r="A96" s="1638"/>
      <c r="B96" s="1619"/>
      <c r="C96" s="1619"/>
      <c r="D96" s="1625"/>
      <c r="E96" s="1634"/>
      <c r="F96" s="363" t="s">
        <v>826</v>
      </c>
    </row>
    <row r="97" spans="1:6" ht="18.75" customHeight="1" x14ac:dyDescent="0.15">
      <c r="A97" s="1638"/>
      <c r="B97" s="1619"/>
      <c r="C97" s="1619"/>
      <c r="D97" s="1625"/>
      <c r="E97" s="1634"/>
      <c r="F97" s="363" t="s">
        <v>827</v>
      </c>
    </row>
    <row r="98" spans="1:6" ht="18.75" customHeight="1" x14ac:dyDescent="0.15">
      <c r="A98" s="1638"/>
      <c r="B98" s="1619"/>
      <c r="C98" s="1619"/>
      <c r="D98" s="1625"/>
      <c r="E98" s="1634"/>
      <c r="F98" s="363" t="s">
        <v>828</v>
      </c>
    </row>
    <row r="99" spans="1:6" ht="18.75" customHeight="1" x14ac:dyDescent="0.15">
      <c r="A99" s="1638"/>
      <c r="B99" s="1619"/>
      <c r="C99" s="1619"/>
      <c r="D99" s="1625"/>
      <c r="E99" s="1634"/>
      <c r="F99" s="354" t="s">
        <v>829</v>
      </c>
    </row>
    <row r="100" spans="1:6" ht="18.75" customHeight="1" x14ac:dyDescent="0.15">
      <c r="A100" s="1638"/>
      <c r="B100" s="1620"/>
      <c r="C100" s="1620"/>
      <c r="D100" s="1626"/>
      <c r="E100" s="1635"/>
      <c r="F100" s="362" t="s">
        <v>812</v>
      </c>
    </row>
    <row r="101" spans="1:6" ht="15" customHeight="1" x14ac:dyDescent="0.15">
      <c r="B101" s="341"/>
      <c r="C101" s="341"/>
      <c r="D101" s="374"/>
      <c r="E101" s="375"/>
    </row>
    <row r="102" spans="1:6" ht="19.5" customHeight="1" x14ac:dyDescent="0.15">
      <c r="A102" s="348" t="s">
        <v>830</v>
      </c>
      <c r="C102" s="341"/>
      <c r="D102" s="378"/>
      <c r="E102" s="375"/>
    </row>
    <row r="103" spans="1:6" ht="19.5" customHeight="1" x14ac:dyDescent="0.15">
      <c r="A103" s="1640" t="s">
        <v>689</v>
      </c>
      <c r="B103" s="1641" t="s">
        <v>697</v>
      </c>
      <c r="C103" s="1642"/>
      <c r="D103" s="1643" t="s">
        <v>831</v>
      </c>
      <c r="E103" s="1651" t="s">
        <v>698</v>
      </c>
      <c r="F103" s="1640" t="s">
        <v>699</v>
      </c>
    </row>
    <row r="104" spans="1:6" ht="19.5" customHeight="1" x14ac:dyDescent="0.15">
      <c r="A104" s="1640"/>
      <c r="B104" s="379"/>
      <c r="C104" s="352" t="s">
        <v>832</v>
      </c>
      <c r="D104" s="1644"/>
      <c r="E104" s="1652"/>
      <c r="F104" s="1640"/>
    </row>
    <row r="105" spans="1:6" ht="18.75" customHeight="1" x14ac:dyDescent="0.15">
      <c r="A105" s="1638" t="s">
        <v>768</v>
      </c>
      <c r="B105" s="1639" t="s">
        <v>706</v>
      </c>
      <c r="C105" s="342" t="s">
        <v>833</v>
      </c>
      <c r="D105" s="376" t="s">
        <v>834</v>
      </c>
      <c r="E105" s="371">
        <v>34</v>
      </c>
      <c r="F105" s="373" t="s">
        <v>835</v>
      </c>
    </row>
    <row r="106" spans="1:6" ht="18.75" customHeight="1" x14ac:dyDescent="0.15">
      <c r="A106" s="1638"/>
      <c r="B106" s="1639"/>
      <c r="C106" s="1618" t="s">
        <v>836</v>
      </c>
      <c r="D106" s="1630" t="s">
        <v>837</v>
      </c>
      <c r="E106" s="1633">
        <v>35</v>
      </c>
      <c r="F106" s="380" t="s">
        <v>838</v>
      </c>
    </row>
    <row r="107" spans="1:6" ht="18.75" customHeight="1" x14ac:dyDescent="0.15">
      <c r="A107" s="1638"/>
      <c r="B107" s="1639"/>
      <c r="C107" s="1620"/>
      <c r="D107" s="1632"/>
      <c r="E107" s="1635"/>
      <c r="F107" s="381" t="s">
        <v>839</v>
      </c>
    </row>
    <row r="108" spans="1:6" ht="38.25" customHeight="1" x14ac:dyDescent="0.15">
      <c r="A108" s="1638"/>
      <c r="B108" s="1639"/>
      <c r="C108" s="342" t="s">
        <v>840</v>
      </c>
      <c r="D108" s="376" t="s">
        <v>841</v>
      </c>
      <c r="E108" s="371">
        <v>36</v>
      </c>
      <c r="F108" s="359" t="s">
        <v>842</v>
      </c>
    </row>
    <row r="109" spans="1:6" ht="18.75" customHeight="1" x14ac:dyDescent="0.15">
      <c r="A109" s="1638"/>
      <c r="B109" s="1639"/>
      <c r="C109" s="1618" t="s">
        <v>843</v>
      </c>
      <c r="D109" s="1630" t="s">
        <v>844</v>
      </c>
      <c r="E109" s="1633">
        <v>37</v>
      </c>
      <c r="F109" s="380" t="s">
        <v>845</v>
      </c>
    </row>
    <row r="110" spans="1:6" ht="18.75" customHeight="1" x14ac:dyDescent="0.15">
      <c r="A110" s="1638"/>
      <c r="B110" s="1639"/>
      <c r="C110" s="1620"/>
      <c r="D110" s="1632"/>
      <c r="E110" s="1635"/>
      <c r="F110" s="381" t="s">
        <v>846</v>
      </c>
    </row>
    <row r="111" spans="1:6" ht="18" customHeight="1" x14ac:dyDescent="0.15">
      <c r="A111" s="1638"/>
      <c r="B111" s="1639"/>
      <c r="C111" s="342" t="s">
        <v>847</v>
      </c>
      <c r="D111" s="376" t="s">
        <v>848</v>
      </c>
      <c r="E111" s="371">
        <v>38</v>
      </c>
      <c r="F111" s="382" t="s">
        <v>849</v>
      </c>
    </row>
    <row r="112" spans="1:6" ht="18" customHeight="1" x14ac:dyDescent="0.15">
      <c r="A112" s="1638"/>
      <c r="B112" s="1639" t="s">
        <v>711</v>
      </c>
      <c r="C112" s="1621" t="s">
        <v>833</v>
      </c>
      <c r="D112" s="376" t="s">
        <v>850</v>
      </c>
      <c r="E112" s="371">
        <v>39</v>
      </c>
      <c r="F112" s="373" t="s">
        <v>851</v>
      </c>
    </row>
    <row r="113" spans="1:6" ht="18" customHeight="1" x14ac:dyDescent="0.15">
      <c r="A113" s="1638"/>
      <c r="B113" s="1639"/>
      <c r="C113" s="1622"/>
      <c r="D113" s="376" t="s">
        <v>852</v>
      </c>
      <c r="E113" s="371">
        <v>40</v>
      </c>
      <c r="F113" s="383" t="s">
        <v>853</v>
      </c>
    </row>
    <row r="114" spans="1:6" ht="18" customHeight="1" x14ac:dyDescent="0.15">
      <c r="A114" s="1638"/>
      <c r="B114" s="1639"/>
      <c r="C114" s="1622"/>
      <c r="D114" s="1630" t="s">
        <v>854</v>
      </c>
      <c r="E114" s="1633">
        <v>41</v>
      </c>
      <c r="F114" s="380" t="s">
        <v>855</v>
      </c>
    </row>
    <row r="115" spans="1:6" ht="18" customHeight="1" x14ac:dyDescent="0.15">
      <c r="A115" s="1638"/>
      <c r="B115" s="1639"/>
      <c r="C115" s="1622"/>
      <c r="D115" s="1631"/>
      <c r="E115" s="1634"/>
      <c r="F115" s="384" t="s">
        <v>856</v>
      </c>
    </row>
    <row r="116" spans="1:6" ht="18" customHeight="1" x14ac:dyDescent="0.15">
      <c r="A116" s="1638"/>
      <c r="B116" s="1639"/>
      <c r="C116" s="1622"/>
      <c r="D116" s="1631"/>
      <c r="E116" s="1634"/>
      <c r="F116" s="384" t="s">
        <v>857</v>
      </c>
    </row>
    <row r="117" spans="1:6" ht="18" customHeight="1" x14ac:dyDescent="0.15">
      <c r="A117" s="1638"/>
      <c r="B117" s="1639"/>
      <c r="C117" s="1622"/>
      <c r="D117" s="1631"/>
      <c r="E117" s="1634"/>
      <c r="F117" s="384" t="s">
        <v>858</v>
      </c>
    </row>
    <row r="118" spans="1:6" ht="18" customHeight="1" x14ac:dyDescent="0.15">
      <c r="A118" s="1638"/>
      <c r="B118" s="1639"/>
      <c r="C118" s="1623"/>
      <c r="D118" s="1632"/>
      <c r="E118" s="1635"/>
      <c r="F118" s="381" t="s">
        <v>859</v>
      </c>
    </row>
    <row r="119" spans="1:6" ht="18" customHeight="1" x14ac:dyDescent="0.15">
      <c r="A119" s="1638"/>
      <c r="B119" s="1639"/>
      <c r="C119" s="1621" t="s">
        <v>860</v>
      </c>
      <c r="D119" s="376" t="s">
        <v>861</v>
      </c>
      <c r="E119" s="371">
        <v>42</v>
      </c>
      <c r="F119" s="373" t="s">
        <v>862</v>
      </c>
    </row>
    <row r="120" spans="1:6" ht="18" customHeight="1" x14ac:dyDescent="0.15">
      <c r="A120" s="1638"/>
      <c r="B120" s="1639"/>
      <c r="C120" s="1622"/>
      <c r="D120" s="1630" t="s">
        <v>863</v>
      </c>
      <c r="E120" s="1633">
        <v>43</v>
      </c>
      <c r="F120" s="380" t="s">
        <v>864</v>
      </c>
    </row>
    <row r="121" spans="1:6" ht="18" customHeight="1" x14ac:dyDescent="0.15">
      <c r="A121" s="1638"/>
      <c r="B121" s="1639"/>
      <c r="C121" s="1622"/>
      <c r="D121" s="1631"/>
      <c r="E121" s="1634"/>
      <c r="F121" s="385" t="s">
        <v>865</v>
      </c>
    </row>
    <row r="122" spans="1:6" ht="18" customHeight="1" x14ac:dyDescent="0.15">
      <c r="A122" s="1638"/>
      <c r="B122" s="1639"/>
      <c r="C122" s="1622"/>
      <c r="D122" s="1632"/>
      <c r="E122" s="1635"/>
      <c r="F122" s="381" t="s">
        <v>866</v>
      </c>
    </row>
    <row r="123" spans="1:6" ht="18" customHeight="1" x14ac:dyDescent="0.15">
      <c r="A123" s="1638"/>
      <c r="B123" s="1639"/>
      <c r="C123" s="1622"/>
      <c r="D123" s="1630" t="s">
        <v>867</v>
      </c>
      <c r="E123" s="1633">
        <v>44</v>
      </c>
      <c r="F123" s="380" t="s">
        <v>868</v>
      </c>
    </row>
    <row r="124" spans="1:6" ht="18" customHeight="1" x14ac:dyDescent="0.15">
      <c r="A124" s="1638"/>
      <c r="B124" s="1639"/>
      <c r="C124" s="1622"/>
      <c r="D124" s="1631"/>
      <c r="E124" s="1634"/>
      <c r="F124" s="384" t="s">
        <v>869</v>
      </c>
    </row>
    <row r="125" spans="1:6" ht="18" customHeight="1" x14ac:dyDescent="0.15">
      <c r="A125" s="1638"/>
      <c r="B125" s="1639"/>
      <c r="C125" s="1622"/>
      <c r="D125" s="1631"/>
      <c r="E125" s="1634"/>
      <c r="F125" s="384" t="s">
        <v>870</v>
      </c>
    </row>
    <row r="126" spans="1:6" ht="18" customHeight="1" x14ac:dyDescent="0.15">
      <c r="A126" s="1638"/>
      <c r="B126" s="1639"/>
      <c r="C126" s="1622"/>
      <c r="D126" s="1631"/>
      <c r="E126" s="1634"/>
      <c r="F126" s="384" t="s">
        <v>871</v>
      </c>
    </row>
    <row r="127" spans="1:6" ht="18" customHeight="1" x14ac:dyDescent="0.15">
      <c r="A127" s="1638"/>
      <c r="B127" s="1639"/>
      <c r="C127" s="1623"/>
      <c r="D127" s="1632"/>
      <c r="E127" s="1635"/>
      <c r="F127" s="381" t="s">
        <v>872</v>
      </c>
    </row>
    <row r="128" spans="1:6" ht="18" customHeight="1" x14ac:dyDescent="0.15">
      <c r="A128" s="1638"/>
      <c r="B128" s="1639"/>
      <c r="C128" s="1621" t="s">
        <v>840</v>
      </c>
      <c r="D128" s="1630" t="s">
        <v>873</v>
      </c>
      <c r="E128" s="1633">
        <v>45</v>
      </c>
      <c r="F128" s="380" t="s">
        <v>874</v>
      </c>
    </row>
    <row r="129" spans="1:6" ht="18" customHeight="1" x14ac:dyDescent="0.15">
      <c r="A129" s="1638"/>
      <c r="B129" s="1639"/>
      <c r="C129" s="1622"/>
      <c r="D129" s="1632"/>
      <c r="E129" s="1635"/>
      <c r="F129" s="383" t="s">
        <v>875</v>
      </c>
    </row>
    <row r="130" spans="1:6" ht="18" customHeight="1" x14ac:dyDescent="0.15">
      <c r="A130" s="1638"/>
      <c r="B130" s="1639"/>
      <c r="C130" s="1622"/>
      <c r="D130" s="376" t="s">
        <v>876</v>
      </c>
      <c r="E130" s="371">
        <v>46</v>
      </c>
      <c r="F130" s="373" t="s">
        <v>877</v>
      </c>
    </row>
    <row r="131" spans="1:6" ht="18" customHeight="1" x14ac:dyDescent="0.15">
      <c r="A131" s="1638"/>
      <c r="B131" s="1639"/>
      <c r="C131" s="1622"/>
      <c r="D131" s="1630" t="s">
        <v>878</v>
      </c>
      <c r="E131" s="1633">
        <v>47</v>
      </c>
      <c r="F131" s="380" t="s">
        <v>879</v>
      </c>
    </row>
    <row r="132" spans="1:6" ht="18" customHeight="1" x14ac:dyDescent="0.15">
      <c r="A132" s="1638"/>
      <c r="B132" s="1639"/>
      <c r="C132" s="1622"/>
      <c r="D132" s="1631"/>
      <c r="E132" s="1634"/>
      <c r="F132" s="384" t="s">
        <v>880</v>
      </c>
    </row>
    <row r="133" spans="1:6" ht="18" customHeight="1" x14ac:dyDescent="0.15">
      <c r="A133" s="1638"/>
      <c r="B133" s="1639"/>
      <c r="C133" s="1623"/>
      <c r="D133" s="1632"/>
      <c r="E133" s="1635"/>
      <c r="F133" s="381" t="s">
        <v>881</v>
      </c>
    </row>
    <row r="134" spans="1:6" ht="18" customHeight="1" x14ac:dyDescent="0.15">
      <c r="A134" s="1638"/>
      <c r="B134" s="1639"/>
      <c r="C134" s="1621" t="s">
        <v>843</v>
      </c>
      <c r="D134" s="376" t="s">
        <v>882</v>
      </c>
      <c r="E134" s="371">
        <v>48</v>
      </c>
      <c r="F134" s="373" t="s">
        <v>883</v>
      </c>
    </row>
    <row r="135" spans="1:6" ht="18" customHeight="1" x14ac:dyDescent="0.15">
      <c r="A135" s="1638"/>
      <c r="B135" s="1639"/>
      <c r="C135" s="1622"/>
      <c r="D135" s="1630" t="s">
        <v>884</v>
      </c>
      <c r="E135" s="1633">
        <v>49</v>
      </c>
      <c r="F135" s="380" t="s">
        <v>885</v>
      </c>
    </row>
    <row r="136" spans="1:6" ht="18" customHeight="1" x14ac:dyDescent="0.15">
      <c r="A136" s="1638"/>
      <c r="B136" s="1639"/>
      <c r="C136" s="1623"/>
      <c r="D136" s="1632"/>
      <c r="E136" s="1635"/>
      <c r="F136" s="381" t="s">
        <v>886</v>
      </c>
    </row>
    <row r="137" spans="1:6" ht="18" customHeight="1" x14ac:dyDescent="0.15">
      <c r="A137" s="1638"/>
      <c r="B137" s="1639"/>
      <c r="C137" s="356" t="s">
        <v>847</v>
      </c>
      <c r="D137" s="376" t="s">
        <v>887</v>
      </c>
      <c r="E137" s="371">
        <v>50</v>
      </c>
      <c r="F137" s="373" t="s">
        <v>888</v>
      </c>
    </row>
    <row r="138" spans="1:6" ht="18" customHeight="1" x14ac:dyDescent="0.15">
      <c r="A138" s="1638"/>
      <c r="B138" s="1645" t="s">
        <v>889</v>
      </c>
      <c r="C138" s="1646"/>
      <c r="D138" s="1624" t="s">
        <v>890</v>
      </c>
      <c r="E138" s="1633">
        <v>51</v>
      </c>
      <c r="F138" s="380" t="s">
        <v>891</v>
      </c>
    </row>
    <row r="139" spans="1:6" ht="18" customHeight="1" x14ac:dyDescent="0.15">
      <c r="A139" s="1638"/>
      <c r="B139" s="1647"/>
      <c r="C139" s="1648"/>
      <c r="D139" s="1625"/>
      <c r="E139" s="1634"/>
      <c r="F139" s="384" t="s">
        <v>892</v>
      </c>
    </row>
    <row r="140" spans="1:6" ht="18" customHeight="1" x14ac:dyDescent="0.15">
      <c r="A140" s="1638"/>
      <c r="B140" s="1647"/>
      <c r="C140" s="1648"/>
      <c r="D140" s="1625"/>
      <c r="E140" s="1634"/>
      <c r="F140" s="384" t="s">
        <v>893</v>
      </c>
    </row>
    <row r="141" spans="1:6" ht="18" customHeight="1" x14ac:dyDescent="0.15">
      <c r="A141" s="1638"/>
      <c r="B141" s="1647"/>
      <c r="C141" s="1648"/>
      <c r="D141" s="1625"/>
      <c r="E141" s="1634"/>
      <c r="F141" s="384" t="s">
        <v>894</v>
      </c>
    </row>
    <row r="142" spans="1:6" ht="18" customHeight="1" x14ac:dyDescent="0.15">
      <c r="A142" s="1638"/>
      <c r="B142" s="1647"/>
      <c r="C142" s="1648"/>
      <c r="D142" s="1625"/>
      <c r="E142" s="1634"/>
      <c r="F142" s="384" t="s">
        <v>895</v>
      </c>
    </row>
    <row r="143" spans="1:6" ht="18" customHeight="1" x14ac:dyDescent="0.15">
      <c r="A143" s="1638"/>
      <c r="B143" s="1649"/>
      <c r="C143" s="1650"/>
      <c r="D143" s="1626"/>
      <c r="E143" s="1635"/>
      <c r="F143" s="381" t="s">
        <v>896</v>
      </c>
    </row>
    <row r="144" spans="1:6" ht="15" customHeight="1" x14ac:dyDescent="0.15">
      <c r="B144" s="341"/>
      <c r="C144" s="341"/>
      <c r="D144" s="374"/>
      <c r="E144" s="375"/>
    </row>
    <row r="145" spans="1:6" ht="19.5" customHeight="1" x14ac:dyDescent="0.15">
      <c r="A145" s="348" t="s">
        <v>897</v>
      </c>
      <c r="C145" s="386"/>
      <c r="D145" s="374"/>
      <c r="E145" s="375"/>
    </row>
    <row r="146" spans="1:6" ht="19.5" customHeight="1" x14ac:dyDescent="0.15">
      <c r="A146" s="387" t="s">
        <v>689</v>
      </c>
      <c r="B146" s="1636" t="s">
        <v>697</v>
      </c>
      <c r="C146" s="1637"/>
      <c r="D146" s="352" t="s">
        <v>690</v>
      </c>
      <c r="E146" s="353" t="s">
        <v>698</v>
      </c>
      <c r="F146" s="387" t="s">
        <v>699</v>
      </c>
    </row>
    <row r="147" spans="1:6" ht="18" customHeight="1" x14ac:dyDescent="0.15">
      <c r="A147" s="1638" t="s">
        <v>768</v>
      </c>
      <c r="B147" s="1639" t="s">
        <v>898</v>
      </c>
      <c r="C147" s="1639"/>
      <c r="D147" s="342" t="s">
        <v>899</v>
      </c>
      <c r="E147" s="371">
        <v>52</v>
      </c>
      <c r="F147" s="373" t="s">
        <v>900</v>
      </c>
    </row>
    <row r="148" spans="1:6" ht="18" customHeight="1" x14ac:dyDescent="0.15">
      <c r="A148" s="1638"/>
      <c r="B148" s="1639"/>
      <c r="C148" s="1639"/>
      <c r="D148" s="342" t="s">
        <v>901</v>
      </c>
      <c r="E148" s="371">
        <v>53</v>
      </c>
      <c r="F148" s="373" t="s">
        <v>902</v>
      </c>
    </row>
    <row r="149" spans="1:6" ht="18" customHeight="1" x14ac:dyDescent="0.15">
      <c r="A149" s="1638"/>
      <c r="B149" s="1639"/>
      <c r="C149" s="1639"/>
      <c r="D149" s="342" t="s">
        <v>903</v>
      </c>
      <c r="E149" s="371">
        <v>54</v>
      </c>
      <c r="F149" s="373" t="s">
        <v>904</v>
      </c>
    </row>
    <row r="150" spans="1:6" ht="18" customHeight="1" x14ac:dyDescent="0.15">
      <c r="A150" s="1638"/>
      <c r="B150" s="1639"/>
      <c r="C150" s="1639"/>
      <c r="D150" s="342" t="s">
        <v>905</v>
      </c>
      <c r="E150" s="371">
        <v>55</v>
      </c>
      <c r="F150" s="373" t="s">
        <v>906</v>
      </c>
    </row>
    <row r="151" spans="1:6" ht="18" customHeight="1" x14ac:dyDescent="0.15">
      <c r="A151" s="1638"/>
      <c r="B151" s="1639"/>
      <c r="C151" s="1639"/>
      <c r="D151" s="342" t="s">
        <v>907</v>
      </c>
      <c r="E151" s="371">
        <v>56</v>
      </c>
      <c r="F151" s="373" t="s">
        <v>908</v>
      </c>
    </row>
    <row r="152" spans="1:6" ht="18" customHeight="1" x14ac:dyDescent="0.15">
      <c r="A152" s="1638"/>
      <c r="B152" s="1639"/>
      <c r="C152" s="1639"/>
      <c r="D152" s="342" t="s">
        <v>909</v>
      </c>
      <c r="E152" s="371">
        <v>57</v>
      </c>
      <c r="F152" s="373" t="s">
        <v>910</v>
      </c>
    </row>
    <row r="153" spans="1:6" ht="38.25" customHeight="1" x14ac:dyDescent="0.15">
      <c r="A153" s="1638"/>
      <c r="B153" s="1639"/>
      <c r="C153" s="1639"/>
      <c r="D153" s="342" t="s">
        <v>911</v>
      </c>
      <c r="E153" s="371">
        <v>58</v>
      </c>
      <c r="F153" s="373" t="s">
        <v>912</v>
      </c>
    </row>
    <row r="154" spans="1:6" ht="18" customHeight="1" x14ac:dyDescent="0.15">
      <c r="A154" s="1638"/>
      <c r="B154" s="1639"/>
      <c r="C154" s="1639"/>
      <c r="D154" s="342" t="s">
        <v>913</v>
      </c>
      <c r="E154" s="371">
        <v>59</v>
      </c>
      <c r="F154" s="373" t="s">
        <v>913</v>
      </c>
    </row>
    <row r="155" spans="1:6" ht="18" customHeight="1" x14ac:dyDescent="0.15">
      <c r="A155" s="1638"/>
      <c r="B155" s="1639"/>
      <c r="C155" s="1639"/>
      <c r="D155" s="342" t="s">
        <v>914</v>
      </c>
      <c r="E155" s="371">
        <v>60</v>
      </c>
      <c r="F155" s="373" t="s">
        <v>891</v>
      </c>
    </row>
    <row r="156" spans="1:6" ht="15" customHeight="1" x14ac:dyDescent="0.15">
      <c r="B156" s="341"/>
      <c r="C156" s="341"/>
      <c r="D156" s="374"/>
      <c r="E156" s="375"/>
    </row>
    <row r="157" spans="1:6" ht="19.5" customHeight="1" x14ac:dyDescent="0.15">
      <c r="A157" s="346" t="s">
        <v>915</v>
      </c>
      <c r="C157" s="341"/>
      <c r="D157" s="374"/>
      <c r="E157" s="375"/>
    </row>
    <row r="158" spans="1:6" ht="8.25" customHeight="1" x14ac:dyDescent="0.15">
      <c r="B158" s="341"/>
      <c r="C158" s="341"/>
      <c r="D158" s="374"/>
      <c r="E158" s="375"/>
    </row>
    <row r="159" spans="1:6" ht="19.5" customHeight="1" x14ac:dyDescent="0.15">
      <c r="A159" s="1640" t="s">
        <v>689</v>
      </c>
      <c r="B159" s="1641" t="s">
        <v>697</v>
      </c>
      <c r="C159" s="1642"/>
      <c r="D159" s="1643" t="s">
        <v>831</v>
      </c>
      <c r="E159" s="1651" t="s">
        <v>698</v>
      </c>
      <c r="F159" s="1615" t="s">
        <v>699</v>
      </c>
    </row>
    <row r="160" spans="1:6" ht="19.5" customHeight="1" x14ac:dyDescent="0.15">
      <c r="A160" s="1640"/>
      <c r="B160" s="379"/>
      <c r="C160" s="352" t="s">
        <v>832</v>
      </c>
      <c r="D160" s="1644"/>
      <c r="E160" s="1652"/>
      <c r="F160" s="1616"/>
    </row>
    <row r="161" spans="1:6" ht="19.5" customHeight="1" x14ac:dyDescent="0.15">
      <c r="A161" s="1617" t="s">
        <v>916</v>
      </c>
      <c r="B161" s="1618" t="s">
        <v>711</v>
      </c>
      <c r="C161" s="1621" t="s">
        <v>0</v>
      </c>
      <c r="D161" s="1624" t="s">
        <v>676</v>
      </c>
      <c r="E161" s="1627">
        <v>61</v>
      </c>
      <c r="F161" s="380" t="s">
        <v>917</v>
      </c>
    </row>
    <row r="162" spans="1:6" ht="19.5" customHeight="1" x14ac:dyDescent="0.15">
      <c r="A162" s="1617"/>
      <c r="B162" s="1619"/>
      <c r="C162" s="1622"/>
      <c r="D162" s="1625"/>
      <c r="E162" s="1628"/>
      <c r="F162" s="384" t="s">
        <v>918</v>
      </c>
    </row>
    <row r="163" spans="1:6" ht="19.5" customHeight="1" x14ac:dyDescent="0.15">
      <c r="A163" s="1617"/>
      <c r="B163" s="1619"/>
      <c r="C163" s="1622"/>
      <c r="D163" s="1625"/>
      <c r="E163" s="1628"/>
      <c r="F163" s="384" t="s">
        <v>919</v>
      </c>
    </row>
    <row r="164" spans="1:6" ht="19.5" customHeight="1" x14ac:dyDescent="0.15">
      <c r="A164" s="1617"/>
      <c r="B164" s="1619"/>
      <c r="C164" s="1622"/>
      <c r="D164" s="1625"/>
      <c r="E164" s="1628"/>
      <c r="F164" s="384" t="s">
        <v>920</v>
      </c>
    </row>
    <row r="165" spans="1:6" ht="19.5" customHeight="1" x14ac:dyDescent="0.15">
      <c r="A165" s="1617"/>
      <c r="B165" s="1619"/>
      <c r="C165" s="1622"/>
      <c r="D165" s="1625"/>
      <c r="E165" s="1628"/>
      <c r="F165" s="385" t="s">
        <v>921</v>
      </c>
    </row>
    <row r="166" spans="1:6" ht="19.5" customHeight="1" x14ac:dyDescent="0.15">
      <c r="A166" s="1617"/>
      <c r="B166" s="1619"/>
      <c r="C166" s="1622"/>
      <c r="D166" s="1625"/>
      <c r="E166" s="1628"/>
      <c r="F166" s="384" t="s">
        <v>922</v>
      </c>
    </row>
    <row r="167" spans="1:6" ht="19.5" customHeight="1" x14ac:dyDescent="0.15">
      <c r="A167" s="1617"/>
      <c r="B167" s="1619"/>
      <c r="C167" s="1622"/>
      <c r="D167" s="1626"/>
      <c r="E167" s="1629"/>
      <c r="F167" s="381" t="s">
        <v>923</v>
      </c>
    </row>
    <row r="168" spans="1:6" ht="19.5" customHeight="1" x14ac:dyDescent="0.15">
      <c r="A168" s="1617"/>
      <c r="B168" s="1619"/>
      <c r="C168" s="1622"/>
      <c r="D168" s="1630" t="s">
        <v>924</v>
      </c>
      <c r="E168" s="1627">
        <v>62</v>
      </c>
      <c r="F168" s="380" t="s">
        <v>925</v>
      </c>
    </row>
    <row r="169" spans="1:6" ht="19.5" customHeight="1" x14ac:dyDescent="0.15">
      <c r="A169" s="1617"/>
      <c r="B169" s="1619"/>
      <c r="C169" s="1622"/>
      <c r="D169" s="1631"/>
      <c r="E169" s="1628"/>
      <c r="F169" s="388" t="s">
        <v>926</v>
      </c>
    </row>
    <row r="170" spans="1:6" ht="19.5" customHeight="1" x14ac:dyDescent="0.15">
      <c r="A170" s="1617"/>
      <c r="B170" s="1619"/>
      <c r="C170" s="1622"/>
      <c r="D170" s="1631"/>
      <c r="E170" s="1628"/>
      <c r="F170" s="384" t="s">
        <v>927</v>
      </c>
    </row>
    <row r="171" spans="1:6" ht="19.5" customHeight="1" x14ac:dyDescent="0.15">
      <c r="A171" s="1617"/>
      <c r="B171" s="1619"/>
      <c r="C171" s="1623"/>
      <c r="D171" s="1632"/>
      <c r="E171" s="1629"/>
      <c r="F171" s="381" t="s">
        <v>928</v>
      </c>
    </row>
    <row r="172" spans="1:6" ht="19.5" customHeight="1" x14ac:dyDescent="0.15">
      <c r="A172" s="1617"/>
      <c r="B172" s="1619"/>
      <c r="C172" s="1621" t="s">
        <v>1</v>
      </c>
      <c r="D172" s="1624" t="s">
        <v>675</v>
      </c>
      <c r="E172" s="1627">
        <v>63</v>
      </c>
      <c r="F172" s="380" t="s">
        <v>929</v>
      </c>
    </row>
    <row r="173" spans="1:6" ht="19.5" customHeight="1" x14ac:dyDescent="0.15">
      <c r="A173" s="1617"/>
      <c r="B173" s="1619"/>
      <c r="C173" s="1622"/>
      <c r="D173" s="1625"/>
      <c r="E173" s="1628"/>
      <c r="F173" s="384" t="s">
        <v>930</v>
      </c>
    </row>
    <row r="174" spans="1:6" ht="19.5" customHeight="1" x14ac:dyDescent="0.15">
      <c r="A174" s="1617"/>
      <c r="B174" s="1619"/>
      <c r="C174" s="1622"/>
      <c r="D174" s="1626"/>
      <c r="E174" s="1629"/>
      <c r="F174" s="383" t="s">
        <v>931</v>
      </c>
    </row>
    <row r="175" spans="1:6" ht="19.5" customHeight="1" x14ac:dyDescent="0.15">
      <c r="A175" s="1617"/>
      <c r="B175" s="1619"/>
      <c r="C175" s="1622"/>
      <c r="D175" s="1624" t="s">
        <v>932</v>
      </c>
      <c r="E175" s="1627">
        <v>64</v>
      </c>
      <c r="F175" s="382" t="s">
        <v>933</v>
      </c>
    </row>
    <row r="176" spans="1:6" ht="19.5" customHeight="1" x14ac:dyDescent="0.15">
      <c r="A176" s="1617"/>
      <c r="B176" s="1619"/>
      <c r="C176" s="1622"/>
      <c r="D176" s="1625"/>
      <c r="E176" s="1628"/>
      <c r="F176" s="384" t="s">
        <v>934</v>
      </c>
    </row>
    <row r="177" spans="1:6" ht="19.5" customHeight="1" x14ac:dyDescent="0.15">
      <c r="A177" s="1617"/>
      <c r="B177" s="1619"/>
      <c r="C177" s="1623"/>
      <c r="D177" s="1626"/>
      <c r="E177" s="1629"/>
      <c r="F177" s="381" t="s">
        <v>935</v>
      </c>
    </row>
    <row r="178" spans="1:6" ht="19.5" customHeight="1" x14ac:dyDescent="0.15">
      <c r="A178" s="1617"/>
      <c r="B178" s="1619"/>
      <c r="C178" s="1621" t="s">
        <v>2</v>
      </c>
      <c r="D178" s="1624" t="s">
        <v>936</v>
      </c>
      <c r="E178" s="1627">
        <v>65</v>
      </c>
      <c r="F178" s="380" t="s">
        <v>937</v>
      </c>
    </row>
    <row r="179" spans="1:6" ht="19.5" customHeight="1" x14ac:dyDescent="0.15">
      <c r="A179" s="1617"/>
      <c r="B179" s="1619"/>
      <c r="C179" s="1622"/>
      <c r="D179" s="1625"/>
      <c r="E179" s="1628"/>
      <c r="F179" s="388" t="s">
        <v>938</v>
      </c>
    </row>
    <row r="180" spans="1:6" ht="19.5" customHeight="1" x14ac:dyDescent="0.15">
      <c r="A180" s="1617"/>
      <c r="B180" s="1619"/>
      <c r="C180" s="1622"/>
      <c r="D180" s="1625"/>
      <c r="E180" s="1628"/>
      <c r="F180" s="384" t="s">
        <v>939</v>
      </c>
    </row>
    <row r="181" spans="1:6" ht="19.5" customHeight="1" x14ac:dyDescent="0.15">
      <c r="A181" s="1617"/>
      <c r="B181" s="1619"/>
      <c r="C181" s="1622"/>
      <c r="D181" s="1625"/>
      <c r="E181" s="1628"/>
      <c r="F181" s="384" t="s">
        <v>940</v>
      </c>
    </row>
    <row r="182" spans="1:6" ht="19.5" customHeight="1" x14ac:dyDescent="0.15">
      <c r="A182" s="1617"/>
      <c r="B182" s="1619"/>
      <c r="C182" s="1622"/>
      <c r="D182" s="1626"/>
      <c r="E182" s="1629"/>
      <c r="F182" s="381" t="s">
        <v>923</v>
      </c>
    </row>
    <row r="183" spans="1:6" ht="19.5" customHeight="1" x14ac:dyDescent="0.15">
      <c r="A183" s="1617"/>
      <c r="B183" s="1619"/>
      <c r="C183" s="1622"/>
      <c r="D183" s="1624" t="s">
        <v>941</v>
      </c>
      <c r="E183" s="1627">
        <v>66</v>
      </c>
      <c r="F183" s="380" t="s">
        <v>942</v>
      </c>
    </row>
    <row r="184" spans="1:6" ht="19.5" customHeight="1" x14ac:dyDescent="0.15">
      <c r="A184" s="1617"/>
      <c r="B184" s="1620"/>
      <c r="C184" s="1623"/>
      <c r="D184" s="1626"/>
      <c r="E184" s="1629"/>
      <c r="F184" s="381" t="s">
        <v>928</v>
      </c>
    </row>
    <row r="187" spans="1:6" ht="18.75" x14ac:dyDescent="0.15">
      <c r="A187" s="347" t="s">
        <v>943</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7189346B-F157-4472-AD46-3A07E9847AE4}">
  <ds:schemaRefs>
    <ds:schemaRef ds:uri="http://schemas.openxmlformats.org/package/2006/metadata/core-properties"/>
    <ds:schemaRef ds:uri="http://schemas.microsoft.com/office/2006/documentManagement/types"/>
    <ds:schemaRef ds:uri="85ec59af-1a16-40a0-b163-384e34c79a5c"/>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2b865993-42ae-49b0-8878-8834290ebd90"/>
    <ds:schemaRef ds:uri="http://purl.org/dc/terms/"/>
  </ds:schemaRefs>
</ds:datastoreItem>
</file>

<file path=customXml/itemProps3.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vt:i4>
      </vt:variant>
    </vt:vector>
  </HeadingPairs>
  <TitlesOfParts>
    <vt:vector size="32"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【選択肢】</vt:lpstr>
      <vt:lpstr>【活動項目番号表】 </vt:lpstr>
      <vt:lpstr>はじめに!Print_Area</vt:lpstr>
      <vt:lpstr>参４_申請!Print_Area</vt:lpstr>
      <vt:lpstr>別紙１③!Print_Area</vt:lpstr>
      <vt:lpstr>別紙１④!Print_Area</vt:lpstr>
      <vt:lpstr>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2025-05-14T06:22:03Z</cp:lastPrinted>
  <dcterms:created xsi:type="dcterms:W3CDTF">2023-01-27T04:19:32Z</dcterms:created>
  <dcterms:modified xsi:type="dcterms:W3CDTF">2025-05-27T06:57:15Z</dcterms:modified>
</cp:coreProperties>
</file>