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HHWorkspaceFolder\"/>
    </mc:Choice>
  </mc:AlternateContent>
  <xr:revisionPtr revIDLastSave="0" documentId="13_ncr:1_{3613F30F-84CB-4A22-AD4F-F75102942A7F}" xr6:coauthVersionLast="47" xr6:coauthVersionMax="47" xr10:uidLastSave="{00000000-0000-0000-0000-000000000000}"/>
  <bookViews>
    <workbookView xWindow="-28920" yWindow="-2970" windowWidth="29040" windowHeight="15720" xr2:uid="{10CEE0A0-1806-4293-BDCA-A6D99A16F71B}"/>
  </bookViews>
  <sheets>
    <sheet name="地域区分影響額簡易計算シート" sheetId="1" r:id="rId1"/>
    <sheet name="（入力例）地域区分影響額簡易計算シート" sheetId="3" r:id="rId2"/>
    <sheet name="介護級地一覧"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3" l="1"/>
  <c r="J13" i="3" s="1"/>
  <c r="G13" i="3"/>
  <c r="H13" i="3" s="1"/>
  <c r="E13" i="3"/>
  <c r="F13" i="3" s="1"/>
  <c r="I12" i="3"/>
  <c r="J12" i="3" s="1"/>
  <c r="G12" i="3"/>
  <c r="H12" i="3" s="1"/>
  <c r="E12" i="3"/>
  <c r="F12" i="3" s="1"/>
  <c r="I11" i="3"/>
  <c r="G11" i="3"/>
  <c r="E11" i="3"/>
  <c r="C11" i="3"/>
  <c r="J11" i="3" s="1"/>
  <c r="J10" i="3"/>
  <c r="I10" i="3"/>
  <c r="G10" i="3"/>
  <c r="F10" i="3"/>
  <c r="E10" i="3"/>
  <c r="C10" i="3"/>
  <c r="H10" i="3" s="1"/>
  <c r="I9" i="3"/>
  <c r="J9" i="3" s="1"/>
  <c r="G9" i="3"/>
  <c r="E9" i="3"/>
  <c r="F9" i="3" s="1"/>
  <c r="C9" i="3"/>
  <c r="H9" i="3" s="1"/>
  <c r="E9" i="1"/>
  <c r="G9" i="1"/>
  <c r="I9" i="1"/>
  <c r="E10" i="1"/>
  <c r="F10" i="1" s="1"/>
  <c r="G10" i="1"/>
  <c r="H10" i="1" s="1"/>
  <c r="I10" i="1"/>
  <c r="J10" i="1" s="1"/>
  <c r="E11" i="1"/>
  <c r="F11" i="1" s="1"/>
  <c r="G11" i="1"/>
  <c r="H11" i="1" s="1"/>
  <c r="I11" i="1"/>
  <c r="J11" i="1" s="1"/>
  <c r="E12" i="1"/>
  <c r="F12" i="1" s="1"/>
  <c r="G12" i="1"/>
  <c r="H12" i="1" s="1"/>
  <c r="I12" i="1"/>
  <c r="J12" i="1" s="1"/>
  <c r="E13" i="1"/>
  <c r="F13" i="1" s="1"/>
  <c r="G13" i="1"/>
  <c r="H13" i="1" s="1"/>
  <c r="I13" i="1"/>
  <c r="J13" i="1" s="1"/>
  <c r="F14" i="3" l="1"/>
  <c r="E17" i="3"/>
  <c r="J14" i="3"/>
  <c r="H11" i="3"/>
  <c r="H14" i="3" s="1"/>
  <c r="F11" i="3"/>
  <c r="E16" i="3" s="1"/>
  <c r="J9" i="1"/>
  <c r="J14" i="1" s="1"/>
  <c r="H9" i="1"/>
  <c r="H14" i="1" s="1"/>
  <c r="F9" i="1"/>
  <c r="F14" i="1" s="1"/>
  <c r="E16" i="1" l="1"/>
  <c r="E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7" authorId="0" shapeId="0" xr:uid="{AC645A20-AA17-4197-9B53-A4083F723EBC}">
      <text>
        <r>
          <rPr>
            <sz val="8"/>
            <color indexed="81"/>
            <rFont val="MS P ゴシック"/>
            <family val="3"/>
            <charset val="128"/>
          </rPr>
          <t>実施しているサービス種類をリストから選択してください。（予防サービス含む）</t>
        </r>
      </text>
    </comment>
    <comment ref="C7" authorId="0" shapeId="0" xr:uid="{2A449EE2-046F-4DB2-B828-F221188483EE}">
      <text>
        <r>
          <rPr>
            <sz val="8"/>
            <color indexed="81"/>
            <rFont val="MS P ゴシック"/>
            <family val="3"/>
            <charset val="128"/>
          </rPr>
          <t>月あたりの請求単位数を入力してください。(例 900)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7" authorId="0" shapeId="0" xr:uid="{E76B7D9D-2B21-4C00-834A-E7F41802F03D}">
      <text>
        <r>
          <rPr>
            <sz val="8"/>
            <color indexed="81"/>
            <rFont val="MS P ゴシック"/>
            <family val="3"/>
            <charset val="128"/>
          </rPr>
          <t>実施しているサービス種類をリストから選択してください。（予防サービス含む）</t>
        </r>
      </text>
    </comment>
    <comment ref="C7" authorId="0" shapeId="0" xr:uid="{4C84E0C0-8EE7-4CBE-A660-C29DFA413BE0}">
      <text>
        <r>
          <rPr>
            <sz val="8"/>
            <color indexed="81"/>
            <rFont val="MS P ゴシック"/>
            <family val="3"/>
            <charset val="128"/>
          </rPr>
          <t>月あたりの請求単位数を入力してください。(例 900)</t>
        </r>
      </text>
    </comment>
  </commentList>
</comments>
</file>

<file path=xl/sharedStrings.xml><?xml version="1.0" encoding="utf-8"?>
<sst xmlns="http://schemas.openxmlformats.org/spreadsheetml/2006/main" count="80" uniqueCount="52">
  <si>
    <t>介護報酬地域区分影響額簡易計算シート</t>
    <rPh sb="2" eb="4">
      <t>ホウシュウ</t>
    </rPh>
    <rPh sb="4" eb="6">
      <t>チイキ</t>
    </rPh>
    <rPh sb="6" eb="8">
      <t>クブン</t>
    </rPh>
    <rPh sb="8" eb="11">
      <t>エイキョウガク</t>
    </rPh>
    <rPh sb="11" eb="13">
      <t>カンイ</t>
    </rPh>
    <rPh sb="13" eb="15">
      <t>ケイサン</t>
    </rPh>
    <phoneticPr fontId="2"/>
  </si>
  <si>
    <t>サービス種類</t>
  </si>
  <si>
    <t>１級地</t>
  </si>
  <si>
    <t>２級地</t>
  </si>
  <si>
    <t>３級地</t>
  </si>
  <si>
    <t>４級地</t>
  </si>
  <si>
    <t>５級地</t>
  </si>
  <si>
    <t>６級地</t>
  </si>
  <si>
    <t>７級地</t>
  </si>
  <si>
    <t>その他</t>
  </si>
  <si>
    <t>上乗せ割合</t>
  </si>
  <si>
    <t>居宅療養管理指導、福祉用具貸与</t>
  </si>
  <si>
    <t>訪問介護</t>
  </si>
  <si>
    <t>訪問入浴介護</t>
  </si>
  <si>
    <t>訪問看護</t>
  </si>
  <si>
    <t>定期巡回・随時対応型訪問介護看護</t>
  </si>
  <si>
    <t>夜間訪問型訪問介護</t>
  </si>
  <si>
    <t>居宅介護支援(介護予防支援)</t>
  </si>
  <si>
    <t>訪問リハビリテーション</t>
  </si>
  <si>
    <t>通所リハビリテーション</t>
  </si>
  <si>
    <t>短期入所生活介護</t>
  </si>
  <si>
    <t>認知症対応型通所介護</t>
  </si>
  <si>
    <t>小規模多機能型居宅介護</t>
  </si>
  <si>
    <t>複合型サービス</t>
  </si>
  <si>
    <t>(地域密着型)通所介護</t>
  </si>
  <si>
    <t>短期入所療養介護</t>
  </si>
  <si>
    <t>(地域密着型)特定施設入居者生活介護</t>
  </si>
  <si>
    <t>認知症対向型共同生活介護</t>
  </si>
  <si>
    <t>(地域密着型)介護老人福祉施設入所者生活介護</t>
  </si>
  <si>
    <t>介護老人福祉施設サービス</t>
  </si>
  <si>
    <t>介護老人保健施設サービス</t>
  </si>
  <si>
    <t>介護医療院サービス</t>
  </si>
  <si>
    <t>①サービス種別</t>
    <rPh sb="5" eb="7">
      <t>シュベツ</t>
    </rPh>
    <phoneticPr fontId="2"/>
  </si>
  <si>
    <t>　①サービス種別　②月間単位数を入力することで地域区分変更に伴う影響額の見込みを計算できます。</t>
    <rPh sb="6" eb="8">
      <t>シュベツ</t>
    </rPh>
    <rPh sb="10" eb="12">
      <t>ゲッカン</t>
    </rPh>
    <rPh sb="12" eb="14">
      <t>タンイ</t>
    </rPh>
    <rPh sb="14" eb="15">
      <t>スウ</t>
    </rPh>
    <rPh sb="16" eb="18">
      <t>ニュウリョク</t>
    </rPh>
    <rPh sb="23" eb="25">
      <t>チイキ</t>
    </rPh>
    <rPh sb="25" eb="27">
      <t>クブン</t>
    </rPh>
    <rPh sb="27" eb="29">
      <t>ヘンコウ</t>
    </rPh>
    <rPh sb="30" eb="31">
      <t>トモナ</t>
    </rPh>
    <rPh sb="32" eb="35">
      <t>エイキョウガク</t>
    </rPh>
    <rPh sb="36" eb="38">
      <t>ミコ</t>
    </rPh>
    <rPh sb="40" eb="42">
      <t>ケイサン</t>
    </rPh>
    <phoneticPr fontId="2"/>
  </si>
  <si>
    <t>②月間単位数</t>
    <rPh sb="1" eb="3">
      <t>ゲッカン</t>
    </rPh>
    <rPh sb="3" eb="5">
      <t>タンイ</t>
    </rPh>
    <rPh sb="5" eb="6">
      <t>スウ</t>
    </rPh>
    <phoneticPr fontId="2"/>
  </si>
  <si>
    <t>令和8年度
（単位単価）</t>
    <rPh sb="0" eb="2">
      <t>レイワ</t>
    </rPh>
    <rPh sb="3" eb="5">
      <t>ネンド</t>
    </rPh>
    <rPh sb="7" eb="9">
      <t>タンイ</t>
    </rPh>
    <rPh sb="9" eb="11">
      <t>タンカ</t>
    </rPh>
    <phoneticPr fontId="2"/>
  </si>
  <si>
    <t>令和8年度
（報酬額）</t>
    <rPh sb="0" eb="2">
      <t>レイワ</t>
    </rPh>
    <rPh sb="3" eb="5">
      <t>ネンド</t>
    </rPh>
    <rPh sb="7" eb="10">
      <t>ホウシュウガク</t>
    </rPh>
    <phoneticPr fontId="2"/>
  </si>
  <si>
    <t>３級地（15%）</t>
    <rPh sb="1" eb="2">
      <t>キュウ</t>
    </rPh>
    <rPh sb="2" eb="3">
      <t>チ</t>
    </rPh>
    <phoneticPr fontId="2"/>
  </si>
  <si>
    <t>自動計算（入力不要）</t>
    <rPh sb="0" eb="2">
      <t>ジドウ</t>
    </rPh>
    <rPh sb="2" eb="4">
      <t>ケイサン</t>
    </rPh>
    <rPh sb="5" eb="7">
      <t>ニュウリョク</t>
    </rPh>
    <rPh sb="7" eb="9">
      <t>フヨウ</t>
    </rPh>
    <phoneticPr fontId="2"/>
  </si>
  <si>
    <t>4級地（12%）</t>
    <rPh sb="1" eb="2">
      <t>キュウ</t>
    </rPh>
    <rPh sb="2" eb="3">
      <t>チ</t>
    </rPh>
    <phoneticPr fontId="2"/>
  </si>
  <si>
    <t>単位単価</t>
    <rPh sb="0" eb="2">
      <t>タンイ</t>
    </rPh>
    <rPh sb="2" eb="4">
      <t>タンカ</t>
    </rPh>
    <phoneticPr fontId="2"/>
  </si>
  <si>
    <t>報酬額</t>
    <rPh sb="0" eb="3">
      <t>ホウシュウガク</t>
    </rPh>
    <phoneticPr fontId="2"/>
  </si>
  <si>
    <t>2級地（16%）</t>
    <rPh sb="1" eb="2">
      <t>キュウ</t>
    </rPh>
    <rPh sb="2" eb="3">
      <t>チ</t>
    </rPh>
    <phoneticPr fontId="2"/>
  </si>
  <si>
    <t>円の減額</t>
    <rPh sb="0" eb="1">
      <t>エン</t>
    </rPh>
    <rPh sb="2" eb="4">
      <t>ゲンガク</t>
    </rPh>
    <phoneticPr fontId="2"/>
  </si>
  <si>
    <t>円の増額</t>
    <rPh sb="0" eb="1">
      <t>エン</t>
    </rPh>
    <rPh sb="2" eb="4">
      <t>ゾウガク</t>
    </rPh>
    <phoneticPr fontId="2"/>
  </si>
  <si>
    <t>⤴</t>
    <phoneticPr fontId="2"/>
  </si>
  <si>
    <t>⤵</t>
    <phoneticPr fontId="2"/>
  </si>
  <si>
    <t>計</t>
    <rPh sb="0" eb="1">
      <t>ケイ</t>
    </rPh>
    <phoneticPr fontId="2"/>
  </si>
  <si>
    <r>
      <t>地域区分が</t>
    </r>
    <r>
      <rPr>
        <b/>
        <sz val="10"/>
        <color theme="1"/>
        <rFont val="游ゴシック"/>
        <family val="3"/>
        <charset val="128"/>
        <scheme val="minor"/>
      </rPr>
      <t>３級地（15％）</t>
    </r>
    <r>
      <rPr>
        <sz val="10"/>
        <color theme="1"/>
        <rFont val="游ゴシック"/>
        <family val="3"/>
        <charset val="128"/>
        <scheme val="minor"/>
      </rPr>
      <t>から</t>
    </r>
    <r>
      <rPr>
        <b/>
        <sz val="10"/>
        <color theme="1"/>
        <rFont val="游ゴシック"/>
        <family val="3"/>
        <charset val="128"/>
        <scheme val="minor"/>
      </rPr>
      <t>４級地（12％）</t>
    </r>
    <r>
      <rPr>
        <sz val="10"/>
        <color theme="1"/>
        <rFont val="游ゴシック"/>
        <family val="3"/>
        <charset val="128"/>
        <scheme val="minor"/>
      </rPr>
      <t>に</t>
    </r>
    <r>
      <rPr>
        <b/>
        <u/>
        <sz val="10"/>
        <color theme="1"/>
        <rFont val="游ゴシック"/>
        <family val="3"/>
        <charset val="128"/>
        <scheme val="minor"/>
      </rPr>
      <t>下がった</t>
    </r>
    <r>
      <rPr>
        <sz val="10"/>
        <color theme="1"/>
        <rFont val="游ゴシック"/>
        <family val="3"/>
        <charset val="128"/>
        <scheme val="minor"/>
      </rPr>
      <t>場合</t>
    </r>
    <rPh sb="0" eb="2">
      <t>チイキ</t>
    </rPh>
    <rPh sb="2" eb="4">
      <t>クブン</t>
    </rPh>
    <rPh sb="6" eb="8">
      <t>キュウチ</t>
    </rPh>
    <rPh sb="16" eb="17">
      <t>キュウ</t>
    </rPh>
    <rPh sb="17" eb="18">
      <t>チ</t>
    </rPh>
    <rPh sb="24" eb="25">
      <t>サ</t>
    </rPh>
    <rPh sb="28" eb="30">
      <t>バアイ</t>
    </rPh>
    <phoneticPr fontId="2"/>
  </si>
  <si>
    <r>
      <t>地域区分が</t>
    </r>
    <r>
      <rPr>
        <b/>
        <sz val="10"/>
        <color theme="1"/>
        <rFont val="游ゴシック"/>
        <family val="3"/>
        <charset val="128"/>
        <scheme val="minor"/>
      </rPr>
      <t>３級地（15％）</t>
    </r>
    <r>
      <rPr>
        <sz val="10"/>
        <color theme="1"/>
        <rFont val="游ゴシック"/>
        <family val="3"/>
        <charset val="128"/>
        <scheme val="minor"/>
      </rPr>
      <t>から</t>
    </r>
    <r>
      <rPr>
        <b/>
        <sz val="10"/>
        <color theme="1"/>
        <rFont val="游ゴシック"/>
        <family val="3"/>
        <charset val="128"/>
        <scheme val="minor"/>
      </rPr>
      <t>２級地（16％）</t>
    </r>
    <r>
      <rPr>
        <sz val="10"/>
        <color theme="1"/>
        <rFont val="游ゴシック"/>
        <family val="3"/>
        <charset val="128"/>
        <scheme val="minor"/>
      </rPr>
      <t>に</t>
    </r>
    <r>
      <rPr>
        <b/>
        <u/>
        <sz val="10"/>
        <color theme="1"/>
        <rFont val="游ゴシック"/>
        <family val="3"/>
        <charset val="128"/>
        <scheme val="minor"/>
      </rPr>
      <t>上がった</t>
    </r>
    <r>
      <rPr>
        <sz val="10"/>
        <color theme="1"/>
        <rFont val="游ゴシック"/>
        <family val="3"/>
        <charset val="128"/>
        <scheme val="minor"/>
      </rPr>
      <t>場合</t>
    </r>
    <rPh sb="0" eb="2">
      <t>チイキ</t>
    </rPh>
    <rPh sb="2" eb="4">
      <t>クブン</t>
    </rPh>
    <rPh sb="6" eb="8">
      <t>キュウチ</t>
    </rPh>
    <rPh sb="16" eb="17">
      <t>キュウ</t>
    </rPh>
    <rPh sb="17" eb="18">
      <t>チ</t>
    </rPh>
    <rPh sb="24" eb="25">
      <t>ア</t>
    </rPh>
    <rPh sb="28" eb="30">
      <t>バアイ</t>
    </rPh>
    <phoneticPr fontId="2"/>
  </si>
  <si>
    <t>簡易計算結果（月あたりの影響額）</t>
    <rPh sb="0" eb="2">
      <t>カンイ</t>
    </rPh>
    <rPh sb="2" eb="4">
      <t>ケイサン</t>
    </rPh>
    <rPh sb="4" eb="6">
      <t>ケッカ</t>
    </rPh>
    <rPh sb="7" eb="8">
      <t>ツキ</t>
    </rPh>
    <rPh sb="12" eb="15">
      <t>エイキョウガク</t>
    </rPh>
    <phoneticPr fontId="2"/>
  </si>
  <si>
    <t>　※本体報酬等の地域区分以外の条件は令和８年度と変わらない前提とする簡易計算となります。</t>
    <rPh sb="2" eb="6">
      <t>ホンタイホウシュウ</t>
    </rPh>
    <rPh sb="6" eb="7">
      <t>ナド</t>
    </rPh>
    <rPh sb="8" eb="10">
      <t>チイキ</t>
    </rPh>
    <rPh sb="10" eb="12">
      <t>クブン</t>
    </rPh>
    <rPh sb="12" eb="14">
      <t>イガイ</t>
    </rPh>
    <rPh sb="15" eb="17">
      <t>ジョウケン</t>
    </rPh>
    <rPh sb="18" eb="20">
      <t>レイワ</t>
    </rPh>
    <rPh sb="21" eb="23">
      <t>ネンド</t>
    </rPh>
    <rPh sb="24" eb="25">
      <t>カ</t>
    </rPh>
    <rPh sb="29" eb="31">
      <t>ゼンテイ</t>
    </rPh>
    <rPh sb="34" eb="36">
      <t>カンイ</t>
    </rPh>
    <rPh sb="36" eb="38">
      <t>ケイサン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</si>
</sst>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3"/>
      <charset val="128"/>
    </font>
    <font>
      <b/>
      <sz val="14"/>
      <color rgb="FF0070C0"/>
      <name val="游ゴシック"/>
      <family val="3"/>
      <charset val="128"/>
      <scheme val="minor"/>
    </font>
    <font>
      <sz val="9"/>
      <color rgb="FFFFFFFF"/>
      <name val="メイリオ"/>
      <family val="3"/>
      <charset val="128"/>
    </font>
    <font>
      <sz val="9"/>
      <color rgb="FF000000"/>
      <name val="メイリオ"/>
      <family val="3"/>
      <charset val="128"/>
    </font>
    <font>
      <sz val="11"/>
      <color theme="1"/>
      <name val="游ゴシック"/>
      <family val="3"/>
      <charset val="128"/>
      <scheme val="minor"/>
    </font>
    <font>
      <sz val="8"/>
      <color theme="1"/>
      <name val="游ゴシック"/>
      <family val="2"/>
      <charset val="128"/>
      <scheme val="minor"/>
    </font>
    <font>
      <b/>
      <sz val="11"/>
      <color theme="1"/>
      <name val="游ゴシック"/>
      <family val="3"/>
      <charset val="128"/>
      <scheme val="minor"/>
    </font>
    <font>
      <sz val="14"/>
      <color theme="1"/>
      <name val="游ゴシック"/>
      <family val="2"/>
      <charset val="128"/>
      <scheme val="minor"/>
    </font>
    <font>
      <b/>
      <sz val="16"/>
      <color theme="1"/>
      <name val="ＭＳ Ｐゴシック"/>
      <family val="3"/>
      <charset val="128"/>
    </font>
    <font>
      <sz val="8"/>
      <color indexed="81"/>
      <name val="MS P ゴシック"/>
      <family val="3"/>
      <charset val="128"/>
    </font>
    <font>
      <sz val="8"/>
      <color theme="1"/>
      <name val="游ゴシック"/>
      <family val="3"/>
      <charset val="128"/>
      <scheme val="minor"/>
    </font>
    <font>
      <sz val="10"/>
      <color theme="1"/>
      <name val="游ゴシック"/>
      <family val="3"/>
      <charset val="128"/>
      <scheme val="minor"/>
    </font>
    <font>
      <b/>
      <sz val="10"/>
      <color theme="1"/>
      <name val="游ゴシック"/>
      <family val="3"/>
      <charset val="128"/>
      <scheme val="minor"/>
    </font>
    <font>
      <b/>
      <u/>
      <sz val="10"/>
      <color theme="1"/>
      <name val="游ゴシック"/>
      <family val="3"/>
      <charset val="128"/>
      <scheme val="minor"/>
    </font>
  </fonts>
  <fills count="8">
    <fill>
      <patternFill patternType="none"/>
    </fill>
    <fill>
      <patternFill patternType="gray125"/>
    </fill>
    <fill>
      <patternFill patternType="solid">
        <fgColor theme="8" tint="0.79998168889431442"/>
        <bgColor indexed="64"/>
      </patternFill>
    </fill>
    <fill>
      <patternFill patternType="solid">
        <fgColor rgb="FF002060"/>
        <bgColor indexed="64"/>
      </patternFill>
    </fill>
    <fill>
      <patternFill patternType="solid">
        <fgColor rgb="FFCCFFFF"/>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6"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0">
    <xf numFmtId="0" fontId="0" fillId="0" borderId="0" xfId="0">
      <alignment vertical="center"/>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5"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9" fontId="6" fillId="4" borderId="1" xfId="0" applyNumberFormat="1" applyFont="1" applyFill="1" applyBorder="1" applyAlignment="1">
      <alignment horizontal="center" vertical="center" wrapText="1"/>
    </xf>
    <xf numFmtId="0" fontId="0" fillId="0" borderId="1" xfId="0" applyBorder="1">
      <alignment vertical="center"/>
    </xf>
    <xf numFmtId="38" fontId="0" fillId="0" borderId="1" xfId="1" applyFont="1" applyBorder="1" applyProtection="1">
      <alignment vertical="center"/>
    </xf>
    <xf numFmtId="0" fontId="0" fillId="0" borderId="3" xfId="0" applyBorder="1">
      <alignment vertical="center"/>
    </xf>
    <xf numFmtId="0" fontId="0" fillId="0" borderId="1" xfId="0" applyBorder="1" applyAlignment="1" applyProtection="1">
      <alignment vertical="center" shrinkToFit="1"/>
      <protection locked="0"/>
    </xf>
    <xf numFmtId="38" fontId="0" fillId="0" borderId="1" xfId="1" applyFont="1" applyBorder="1" applyProtection="1">
      <alignment vertical="center"/>
      <protection locked="0"/>
    </xf>
    <xf numFmtId="0" fontId="8" fillId="2" borderId="0" xfId="0" applyFont="1" applyFill="1" applyAlignment="1">
      <alignment horizontal="right" vertical="top"/>
    </xf>
    <xf numFmtId="38" fontId="13" fillId="2" borderId="0" xfId="0" applyNumberFormat="1" applyFont="1" applyFill="1" applyAlignment="1">
      <alignment vertical="top"/>
    </xf>
    <xf numFmtId="0" fontId="13" fillId="2" borderId="0" xfId="0" applyFont="1" applyFill="1" applyAlignment="1">
      <alignment vertical="top"/>
    </xf>
    <xf numFmtId="0" fontId="0" fillId="2" borderId="0" xfId="0" applyFill="1">
      <alignment vertical="center"/>
    </xf>
    <xf numFmtId="0" fontId="4" fillId="2" borderId="0" xfId="0" applyFont="1" applyFill="1">
      <alignment vertical="center"/>
    </xf>
    <xf numFmtId="0" fontId="9" fillId="2" borderId="0" xfId="0" applyFont="1" applyFill="1" applyAlignment="1">
      <alignment horizontal="left"/>
    </xf>
    <xf numFmtId="0" fontId="0" fillId="2" borderId="0" xfId="0" applyFill="1" applyAlignment="1">
      <alignment horizontal="centerContinuous" vertical="center"/>
    </xf>
    <xf numFmtId="0" fontId="9" fillId="2" borderId="0" xfId="0" applyFont="1" applyFill="1" applyAlignment="1">
      <alignment horizontal="centerContinuous" vertical="center"/>
    </xf>
    <xf numFmtId="0" fontId="7" fillId="2" borderId="0" xfId="0" applyFont="1" applyFill="1">
      <alignment vertical="center"/>
    </xf>
    <xf numFmtId="9" fontId="7" fillId="6" borderId="1" xfId="0" applyNumberFormat="1" applyFont="1" applyFill="1" applyBorder="1" applyAlignment="1">
      <alignment horizontal="centerContinuous" vertical="center"/>
    </xf>
    <xf numFmtId="0" fontId="7" fillId="6" borderId="1" xfId="0" applyFont="1" applyFill="1" applyBorder="1" applyAlignment="1">
      <alignment horizontal="centerContinuous" vertical="center"/>
    </xf>
    <xf numFmtId="0" fontId="0" fillId="2" borderId="0" xfId="0" applyFill="1" applyAlignment="1">
      <alignment vertical="center" shrinkToFit="1"/>
    </xf>
    <xf numFmtId="38" fontId="0" fillId="2" borderId="0" xfId="1" applyFont="1" applyFill="1" applyBorder="1" applyProtection="1">
      <alignment vertical="center"/>
    </xf>
    <xf numFmtId="0" fontId="9" fillId="2" borderId="0" xfId="0" applyFont="1" applyFill="1">
      <alignment vertical="center"/>
    </xf>
    <xf numFmtId="0" fontId="11" fillId="2" borderId="0" xfId="0" applyFont="1" applyFill="1" applyAlignment="1">
      <alignment horizontal="left" vertical="center"/>
    </xf>
    <xf numFmtId="0" fontId="11" fillId="2" borderId="0" xfId="0" applyFont="1" applyFill="1">
      <alignment vertical="center"/>
    </xf>
    <xf numFmtId="0" fontId="13" fillId="6" borderId="2" xfId="0" applyFont="1" applyFill="1" applyBorder="1" applyAlignment="1">
      <alignment horizontal="center" vertical="center" wrapText="1"/>
    </xf>
    <xf numFmtId="0" fontId="14" fillId="7" borderId="8" xfId="0" applyFont="1" applyFill="1" applyBorder="1" applyAlignment="1">
      <alignment horizontal="right" vertical="center"/>
    </xf>
    <xf numFmtId="0" fontId="14" fillId="7" borderId="9" xfId="0" applyFont="1" applyFill="1" applyBorder="1" applyAlignment="1">
      <alignment horizontal="right" vertical="center"/>
    </xf>
    <xf numFmtId="0" fontId="7" fillId="5" borderId="4" xfId="0" applyFont="1" applyFill="1" applyBorder="1" applyAlignment="1">
      <alignment horizontal="center" vertical="center"/>
    </xf>
    <xf numFmtId="0" fontId="7" fillId="5" borderId="2" xfId="0" applyFont="1" applyFill="1" applyBorder="1" applyAlignment="1">
      <alignment horizontal="center" vertical="center"/>
    </xf>
    <xf numFmtId="38" fontId="10" fillId="0" borderId="6" xfId="0" applyNumberFormat="1" applyFont="1" applyBorder="1" applyAlignment="1">
      <alignment horizontal="right" vertical="center"/>
    </xf>
    <xf numFmtId="0" fontId="10" fillId="0" borderId="6" xfId="0" applyFont="1" applyBorder="1" applyAlignment="1">
      <alignment horizontal="right" vertical="center"/>
    </xf>
    <xf numFmtId="0" fontId="10" fillId="0" borderId="7" xfId="0" applyFont="1" applyBorder="1" applyAlignment="1">
      <alignment horizontal="right" vertical="center"/>
    </xf>
    <xf numFmtId="38" fontId="10" fillId="0" borderId="9" xfId="0" applyNumberFormat="1" applyFont="1" applyBorder="1" applyAlignment="1">
      <alignment horizontal="right" vertical="center"/>
    </xf>
    <xf numFmtId="0" fontId="10" fillId="0" borderId="9" xfId="0" applyFont="1" applyBorder="1" applyAlignment="1">
      <alignment horizontal="right" vertical="center"/>
    </xf>
    <xf numFmtId="0" fontId="10" fillId="0" borderId="10" xfId="0" applyFont="1" applyBorder="1" applyAlignment="1">
      <alignment horizontal="right" vertical="center"/>
    </xf>
    <xf numFmtId="0" fontId="14" fillId="7" borderId="5" xfId="0" applyFont="1" applyFill="1" applyBorder="1" applyAlignment="1">
      <alignment horizontal="right" vertical="center"/>
    </xf>
    <xf numFmtId="0" fontId="14" fillId="7" borderId="6" xfId="0" applyFont="1" applyFill="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E7752-43D6-4D26-BEF8-DA0CA418982E}">
  <dimension ref="A1:K18"/>
  <sheetViews>
    <sheetView showGridLines="0" tabSelected="1" zoomScale="130" zoomScaleNormal="130" workbookViewId="0">
      <selection activeCell="B9" sqref="B9"/>
    </sheetView>
  </sheetViews>
  <sheetFormatPr defaultColWidth="3.75" defaultRowHeight="18.75"/>
  <cols>
    <col min="1" max="1" width="3" customWidth="1"/>
    <col min="2" max="2" width="27.75" customWidth="1"/>
    <col min="3" max="3" width="17.375" customWidth="1"/>
    <col min="4" max="4" width="3.5" customWidth="1"/>
    <col min="5" max="5" width="9" customWidth="1"/>
    <col min="6" max="6" width="12" customWidth="1"/>
    <col min="7" max="7" width="9" customWidth="1"/>
    <col min="8" max="8" width="12" customWidth="1"/>
    <col min="9" max="9" width="9" customWidth="1"/>
    <col min="10" max="10" width="12" customWidth="1"/>
    <col min="11" max="11" width="3.875" customWidth="1"/>
  </cols>
  <sheetData>
    <row r="1" spans="1:11" ht="12.75" customHeight="1">
      <c r="A1" s="14"/>
      <c r="B1" s="14"/>
      <c r="C1" s="14"/>
      <c r="D1" s="14"/>
      <c r="E1" s="14"/>
      <c r="F1" s="14"/>
      <c r="G1" s="14"/>
      <c r="H1" s="14"/>
      <c r="I1" s="14"/>
      <c r="J1" s="14"/>
      <c r="K1" s="14"/>
    </row>
    <row r="2" spans="1:11" ht="17.25" customHeight="1">
      <c r="A2" s="14"/>
      <c r="B2" s="15" t="s">
        <v>0</v>
      </c>
      <c r="C2" s="14"/>
      <c r="D2" s="14"/>
      <c r="E2" s="14"/>
      <c r="F2" s="14"/>
      <c r="G2" s="14"/>
      <c r="H2" s="14"/>
      <c r="I2" s="14"/>
      <c r="J2" s="14"/>
      <c r="K2" s="14"/>
    </row>
    <row r="3" spans="1:11" ht="17.25" customHeight="1">
      <c r="A3" s="14"/>
      <c r="B3" s="14" t="s">
        <v>33</v>
      </c>
      <c r="C3" s="14"/>
      <c r="D3" s="14"/>
      <c r="E3" s="14"/>
      <c r="F3" s="14"/>
      <c r="G3" s="14"/>
      <c r="H3" s="14"/>
      <c r="I3" s="14"/>
      <c r="J3" s="14"/>
      <c r="K3" s="14"/>
    </row>
    <row r="4" spans="1:11" ht="17.25" customHeight="1">
      <c r="A4" s="14"/>
      <c r="B4" s="14" t="s">
        <v>51</v>
      </c>
      <c r="C4" s="14"/>
      <c r="D4" s="14"/>
      <c r="E4" s="14"/>
      <c r="F4" s="14"/>
      <c r="G4" s="14"/>
      <c r="H4" s="14"/>
      <c r="I4" s="14"/>
      <c r="J4" s="14"/>
      <c r="K4" s="14"/>
    </row>
    <row r="5" spans="1:11" ht="11.25" customHeight="1">
      <c r="A5" s="14"/>
      <c r="B5" s="14"/>
      <c r="C5" s="14"/>
      <c r="D5" s="14"/>
      <c r="E5" s="14"/>
      <c r="F5" s="14"/>
      <c r="G5" s="14"/>
      <c r="H5" s="14"/>
      <c r="I5" s="14"/>
      <c r="J5" s="14"/>
      <c r="K5" s="14"/>
    </row>
    <row r="6" spans="1:11" ht="24" customHeight="1">
      <c r="A6" s="14"/>
      <c r="B6" s="14"/>
      <c r="C6" s="14"/>
      <c r="D6" s="14"/>
      <c r="E6" s="16" t="s">
        <v>38</v>
      </c>
      <c r="F6" s="17"/>
      <c r="G6" s="18"/>
      <c r="H6" s="17"/>
      <c r="I6" s="17"/>
      <c r="J6" s="17"/>
      <c r="K6" s="14"/>
    </row>
    <row r="7" spans="1:11" ht="12.75" customHeight="1">
      <c r="A7" s="14"/>
      <c r="B7" s="30" t="s">
        <v>32</v>
      </c>
      <c r="C7" s="30" t="s">
        <v>34</v>
      </c>
      <c r="D7" s="19"/>
      <c r="E7" s="20" t="s">
        <v>37</v>
      </c>
      <c r="F7" s="21"/>
      <c r="G7" s="20" t="s">
        <v>39</v>
      </c>
      <c r="H7" s="21"/>
      <c r="I7" s="20" t="s">
        <v>42</v>
      </c>
      <c r="J7" s="21"/>
      <c r="K7" s="14"/>
    </row>
    <row r="8" spans="1:11" ht="25.5" customHeight="1">
      <c r="A8" s="14"/>
      <c r="B8" s="31"/>
      <c r="C8" s="31"/>
      <c r="D8" s="14"/>
      <c r="E8" s="27" t="s">
        <v>35</v>
      </c>
      <c r="F8" s="27" t="s">
        <v>36</v>
      </c>
      <c r="G8" s="27" t="s">
        <v>40</v>
      </c>
      <c r="H8" s="27" t="s">
        <v>41</v>
      </c>
      <c r="I8" s="27" t="s">
        <v>40</v>
      </c>
      <c r="J8" s="27" t="s">
        <v>41</v>
      </c>
      <c r="K8" s="14"/>
    </row>
    <row r="9" spans="1:11" ht="16.5" customHeight="1">
      <c r="A9" s="14"/>
      <c r="B9" s="9"/>
      <c r="C9" s="10"/>
      <c r="D9" s="14"/>
      <c r="E9" s="6" t="str">
        <f>IFERROR(VLOOKUP(B9,介護級地一覧!A:E,4,0),"")</f>
        <v/>
      </c>
      <c r="F9" s="7" t="str">
        <f>IFERROR(ROUNDDOWN(C9*E9,0),"")</f>
        <v/>
      </c>
      <c r="G9" s="8" t="str">
        <f>IFERROR(VLOOKUP(B9,介護級地一覧!A:E,5,0),"")</f>
        <v/>
      </c>
      <c r="H9" s="7" t="str">
        <f>IFERROR(ROUNDDOWN(C9*G9,0),"")</f>
        <v/>
      </c>
      <c r="I9" s="6" t="str">
        <f>IFERROR(VLOOKUP(B9,介護級地一覧!A:E,3,0),"")</f>
        <v/>
      </c>
      <c r="J9" s="7" t="str">
        <f>IFERROR(ROUNDDOWN(C9*I9,0),"")</f>
        <v/>
      </c>
      <c r="K9" s="14"/>
    </row>
    <row r="10" spans="1:11" ht="16.5" customHeight="1">
      <c r="A10" s="14"/>
      <c r="B10" s="9"/>
      <c r="C10" s="10"/>
      <c r="D10" s="14"/>
      <c r="E10" s="6" t="str">
        <f>IFERROR(VLOOKUP(B10,介護級地一覧!A:E,4,0),"")</f>
        <v/>
      </c>
      <c r="F10" s="7" t="str">
        <f t="shared" ref="F10:F13" si="0">IFERROR(ROUNDDOWN(C10*E10,0),"")</f>
        <v/>
      </c>
      <c r="G10" s="8" t="str">
        <f>IFERROR(VLOOKUP(B10,介護級地一覧!A:E,5,0),"")</f>
        <v/>
      </c>
      <c r="H10" s="7" t="str">
        <f t="shared" ref="H10:H13" si="1">IFERROR(ROUNDDOWN(C10*G10,0),"")</f>
        <v/>
      </c>
      <c r="I10" s="6" t="str">
        <f>IFERROR(VLOOKUP(B10,介護級地一覧!A:E,3,0),"")</f>
        <v/>
      </c>
      <c r="J10" s="7" t="str">
        <f t="shared" ref="J10:J13" si="2">IFERROR(ROUNDDOWN(C10*I10,0),"")</f>
        <v/>
      </c>
      <c r="K10" s="14"/>
    </row>
    <row r="11" spans="1:11" ht="16.5" customHeight="1">
      <c r="A11" s="14"/>
      <c r="B11" s="9"/>
      <c r="C11" s="10"/>
      <c r="D11" s="14"/>
      <c r="E11" s="6" t="str">
        <f>IFERROR(VLOOKUP(B11,介護級地一覧!A:E,4,0),"")</f>
        <v/>
      </c>
      <c r="F11" s="7" t="str">
        <f t="shared" si="0"/>
        <v/>
      </c>
      <c r="G11" s="8" t="str">
        <f>IFERROR(VLOOKUP(B11,介護級地一覧!A:E,5,0),"")</f>
        <v/>
      </c>
      <c r="H11" s="7" t="str">
        <f t="shared" si="1"/>
        <v/>
      </c>
      <c r="I11" s="6" t="str">
        <f>IFERROR(VLOOKUP(B11,介護級地一覧!A:E,3,0),"")</f>
        <v/>
      </c>
      <c r="J11" s="7" t="str">
        <f t="shared" si="2"/>
        <v/>
      </c>
      <c r="K11" s="14"/>
    </row>
    <row r="12" spans="1:11" ht="16.5" customHeight="1">
      <c r="A12" s="14"/>
      <c r="B12" s="9"/>
      <c r="C12" s="10"/>
      <c r="D12" s="14"/>
      <c r="E12" s="6" t="str">
        <f>IFERROR(VLOOKUP(B12,介護級地一覧!A:E,4,0),"")</f>
        <v/>
      </c>
      <c r="F12" s="7" t="str">
        <f t="shared" si="0"/>
        <v/>
      </c>
      <c r="G12" s="8" t="str">
        <f>IFERROR(VLOOKUP(B12,介護級地一覧!A:E,5,0),"")</f>
        <v/>
      </c>
      <c r="H12" s="7" t="str">
        <f t="shared" si="1"/>
        <v/>
      </c>
      <c r="I12" s="6" t="str">
        <f>IFERROR(VLOOKUP(B12,介護級地一覧!A:E,3,0),"")</f>
        <v/>
      </c>
      <c r="J12" s="7" t="str">
        <f t="shared" si="2"/>
        <v/>
      </c>
      <c r="K12" s="14"/>
    </row>
    <row r="13" spans="1:11" ht="16.5" customHeight="1">
      <c r="A13" s="14"/>
      <c r="B13" s="9"/>
      <c r="C13" s="10"/>
      <c r="D13" s="14"/>
      <c r="E13" s="6" t="str">
        <f>IFERROR(VLOOKUP(B13,介護級地一覧!A:E,4,0),"")</f>
        <v/>
      </c>
      <c r="F13" s="7" t="str">
        <f t="shared" si="0"/>
        <v/>
      </c>
      <c r="G13" s="8" t="str">
        <f>IFERROR(VLOOKUP(B13,介護級地一覧!A:E,5,0),"")</f>
        <v/>
      </c>
      <c r="H13" s="7" t="str">
        <f t="shared" si="1"/>
        <v/>
      </c>
      <c r="I13" s="6" t="str">
        <f>IFERROR(VLOOKUP(B13,介護級地一覧!A:E,3,0),"")</f>
        <v/>
      </c>
      <c r="J13" s="7" t="str">
        <f t="shared" si="2"/>
        <v/>
      </c>
      <c r="K13" s="14"/>
    </row>
    <row r="14" spans="1:11" ht="15.75" customHeight="1">
      <c r="A14" s="14"/>
      <c r="B14" s="22"/>
      <c r="C14" s="23"/>
      <c r="D14" s="14"/>
      <c r="E14" s="11" t="s">
        <v>47</v>
      </c>
      <c r="F14" s="12">
        <f>SUM(F9:F13)</f>
        <v>0</v>
      </c>
      <c r="G14" s="13"/>
      <c r="H14" s="12">
        <f>SUM(H9:H13)</f>
        <v>0</v>
      </c>
      <c r="I14" s="13"/>
      <c r="J14" s="12">
        <f>SUM(J9:J13)</f>
        <v>0</v>
      </c>
      <c r="K14" s="14"/>
    </row>
    <row r="15" spans="1:11" ht="16.5" customHeight="1" thickBot="1">
      <c r="A15" s="14"/>
      <c r="B15" s="24" t="s">
        <v>50</v>
      </c>
      <c r="C15" s="23"/>
      <c r="D15" s="14"/>
      <c r="E15" s="14"/>
      <c r="F15" s="14"/>
      <c r="G15" s="14"/>
      <c r="H15" s="14"/>
      <c r="I15" s="14"/>
      <c r="J15" s="14"/>
      <c r="K15" s="14"/>
    </row>
    <row r="16" spans="1:11" ht="21" customHeight="1">
      <c r="A16" s="14"/>
      <c r="B16" s="38" t="s">
        <v>48</v>
      </c>
      <c r="C16" s="39"/>
      <c r="D16" s="39"/>
      <c r="E16" s="32">
        <f>SUM(F9:F13)-SUM(H9:H13)</f>
        <v>0</v>
      </c>
      <c r="F16" s="33"/>
      <c r="G16" s="34"/>
      <c r="H16" s="19" t="s">
        <v>43</v>
      </c>
      <c r="I16" s="25" t="s">
        <v>46</v>
      </c>
      <c r="J16" s="25"/>
      <c r="K16" s="14"/>
    </row>
    <row r="17" spans="1:11" ht="21" customHeight="1" thickBot="1">
      <c r="A17" s="14"/>
      <c r="B17" s="28" t="s">
        <v>49</v>
      </c>
      <c r="C17" s="29"/>
      <c r="D17" s="29"/>
      <c r="E17" s="35">
        <f>SUM(J9:J13)-SUM(F9:F13)</f>
        <v>0</v>
      </c>
      <c r="F17" s="36"/>
      <c r="G17" s="37"/>
      <c r="H17" s="19" t="s">
        <v>44</v>
      </c>
      <c r="I17" s="26" t="s">
        <v>45</v>
      </c>
      <c r="J17" s="26"/>
      <c r="K17" s="14"/>
    </row>
    <row r="18" spans="1:11" ht="9.75" customHeight="1">
      <c r="A18" s="14"/>
      <c r="B18" s="14"/>
      <c r="C18" s="23"/>
      <c r="D18" s="14"/>
      <c r="E18" s="14"/>
      <c r="F18" s="14"/>
      <c r="G18" s="14"/>
      <c r="H18" s="14"/>
      <c r="I18" s="14"/>
      <c r="J18" s="14"/>
      <c r="K18" s="14"/>
    </row>
  </sheetData>
  <sheetProtection sheet="1" objects="1" scenarios="1"/>
  <mergeCells count="6">
    <mergeCell ref="B17:D17"/>
    <mergeCell ref="B7:B8"/>
    <mergeCell ref="C7:C8"/>
    <mergeCell ref="E16:G16"/>
    <mergeCell ref="E17:G17"/>
    <mergeCell ref="B16:D16"/>
  </mergeCells>
  <phoneticPr fontId="2"/>
  <pageMargins left="0.7" right="0.7" top="0.75" bottom="0.75" header="0.3" footer="0.3"/>
  <pageSetup paperSize="9"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5D66BFC-E559-4E45-82B3-1C7AA9178446}">
          <x14:formula1>
            <xm:f>介護級地一覧!$A$3:$A$23</xm:f>
          </x14:formula1>
          <xm:sqref>B9:B13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1D387-CDEA-4A5C-AF46-8BC5678ACA7C}">
  <dimension ref="A1:K18"/>
  <sheetViews>
    <sheetView showGridLines="0" zoomScale="130" zoomScaleNormal="130" workbookViewId="0">
      <selection activeCell="H22" sqref="H22"/>
    </sheetView>
  </sheetViews>
  <sheetFormatPr defaultColWidth="3.75" defaultRowHeight="18.75"/>
  <cols>
    <col min="1" max="1" width="3" customWidth="1"/>
    <col min="2" max="2" width="27.75" customWidth="1"/>
    <col min="3" max="3" width="17.375" customWidth="1"/>
    <col min="4" max="4" width="3.5" customWidth="1"/>
    <col min="5" max="5" width="9" customWidth="1"/>
    <col min="6" max="6" width="12" customWidth="1"/>
    <col min="7" max="7" width="9" customWidth="1"/>
    <col min="8" max="8" width="12" customWidth="1"/>
    <col min="9" max="9" width="9" customWidth="1"/>
    <col min="10" max="10" width="12" customWidth="1"/>
    <col min="11" max="11" width="3.875" customWidth="1"/>
  </cols>
  <sheetData>
    <row r="1" spans="1:11" ht="12.75" customHeight="1">
      <c r="A1" s="14"/>
      <c r="B1" s="14"/>
      <c r="C1" s="14"/>
      <c r="D1" s="14"/>
      <c r="E1" s="14"/>
      <c r="F1" s="14"/>
      <c r="G1" s="14"/>
      <c r="H1" s="14"/>
      <c r="I1" s="14"/>
      <c r="J1" s="14"/>
      <c r="K1" s="14"/>
    </row>
    <row r="2" spans="1:11" ht="17.25" customHeight="1">
      <c r="A2" s="14"/>
      <c r="B2" s="15" t="s">
        <v>0</v>
      </c>
      <c r="C2" s="14"/>
      <c r="D2" s="14"/>
      <c r="E2" s="14"/>
      <c r="F2" s="14"/>
      <c r="G2" s="14"/>
      <c r="H2" s="14"/>
      <c r="I2" s="14"/>
      <c r="J2" s="14"/>
      <c r="K2" s="14"/>
    </row>
    <row r="3" spans="1:11" ht="17.25" customHeight="1">
      <c r="A3" s="14"/>
      <c r="B3" s="14" t="s">
        <v>33</v>
      </c>
      <c r="C3" s="14"/>
      <c r="D3" s="14"/>
      <c r="E3" s="14"/>
      <c r="F3" s="14"/>
      <c r="G3" s="14"/>
      <c r="H3" s="14"/>
      <c r="I3" s="14"/>
      <c r="J3" s="14"/>
      <c r="K3" s="14"/>
    </row>
    <row r="4" spans="1:11" ht="17.25" customHeight="1">
      <c r="A4" s="14"/>
      <c r="B4" s="14" t="s">
        <v>51</v>
      </c>
      <c r="C4" s="14"/>
      <c r="D4" s="14"/>
      <c r="E4" s="14"/>
      <c r="F4" s="14"/>
      <c r="G4" s="14"/>
      <c r="H4" s="14"/>
      <c r="I4" s="14"/>
      <c r="J4" s="14"/>
      <c r="K4" s="14"/>
    </row>
    <row r="5" spans="1:11" ht="11.25" customHeight="1">
      <c r="A5" s="14"/>
      <c r="B5" s="14"/>
      <c r="C5" s="14"/>
      <c r="D5" s="14"/>
      <c r="E5" s="14"/>
      <c r="F5" s="14"/>
      <c r="G5" s="14"/>
      <c r="H5" s="14"/>
      <c r="I5" s="14"/>
      <c r="J5" s="14"/>
      <c r="K5" s="14"/>
    </row>
    <row r="6" spans="1:11" ht="24" customHeight="1">
      <c r="A6" s="14"/>
      <c r="B6" s="14"/>
      <c r="C6" s="14"/>
      <c r="D6" s="14"/>
      <c r="E6" s="16" t="s">
        <v>38</v>
      </c>
      <c r="F6" s="17"/>
      <c r="G6" s="18"/>
      <c r="H6" s="17"/>
      <c r="I6" s="17"/>
      <c r="J6" s="17"/>
      <c r="K6" s="14"/>
    </row>
    <row r="7" spans="1:11" ht="12.75" customHeight="1">
      <c r="A7" s="14"/>
      <c r="B7" s="30" t="s">
        <v>32</v>
      </c>
      <c r="C7" s="30" t="s">
        <v>34</v>
      </c>
      <c r="D7" s="19"/>
      <c r="E7" s="20" t="s">
        <v>37</v>
      </c>
      <c r="F7" s="21"/>
      <c r="G7" s="20" t="s">
        <v>39</v>
      </c>
      <c r="H7" s="21"/>
      <c r="I7" s="20" t="s">
        <v>42</v>
      </c>
      <c r="J7" s="21"/>
      <c r="K7" s="14"/>
    </row>
    <row r="8" spans="1:11" ht="25.5" customHeight="1">
      <c r="A8" s="14"/>
      <c r="B8" s="31"/>
      <c r="C8" s="31"/>
      <c r="D8" s="14"/>
      <c r="E8" s="27" t="s">
        <v>35</v>
      </c>
      <c r="F8" s="27" t="s">
        <v>36</v>
      </c>
      <c r="G8" s="27" t="s">
        <v>40</v>
      </c>
      <c r="H8" s="27" t="s">
        <v>41</v>
      </c>
      <c r="I8" s="27" t="s">
        <v>40</v>
      </c>
      <c r="J8" s="27" t="s">
        <v>41</v>
      </c>
      <c r="K8" s="14"/>
    </row>
    <row r="9" spans="1:11" ht="16.5" customHeight="1">
      <c r="A9" s="14"/>
      <c r="B9" s="9" t="s">
        <v>12</v>
      </c>
      <c r="C9" s="10">
        <f>5000*50</f>
        <v>250000</v>
      </c>
      <c r="D9" s="14"/>
      <c r="E9" s="6">
        <f>IFERROR(VLOOKUP(B9,介護級地一覧!A:E,4,0),"")</f>
        <v>11.05</v>
      </c>
      <c r="F9" s="7">
        <f>IFERROR(ROUNDDOWN(C9*E9,0),"")</f>
        <v>2762500</v>
      </c>
      <c r="G9" s="8">
        <f>IFERROR(VLOOKUP(B9,介護級地一覧!A:E,5,0),"")</f>
        <v>10.84</v>
      </c>
      <c r="H9" s="7">
        <f>IFERROR(ROUNDDOWN(C9*G9,0),"")</f>
        <v>2710000</v>
      </c>
      <c r="I9" s="6">
        <f>IFERROR(VLOOKUP(B9,介護級地一覧!A:E,3,0),"")</f>
        <v>11.12</v>
      </c>
      <c r="J9" s="7">
        <f>IFERROR(ROUNDDOWN(C9*I9,0),"")</f>
        <v>2780000</v>
      </c>
      <c r="K9" s="14"/>
    </row>
    <row r="10" spans="1:11" ht="16.5" customHeight="1">
      <c r="A10" s="14"/>
      <c r="B10" s="9" t="s">
        <v>14</v>
      </c>
      <c r="C10" s="10">
        <f t="shared" ref="C10:C11" si="0">5000*50</f>
        <v>250000</v>
      </c>
      <c r="D10" s="14"/>
      <c r="E10" s="6">
        <f>IFERROR(VLOOKUP(B10,介護級地一覧!A:E,4,0),"")</f>
        <v>11.05</v>
      </c>
      <c r="F10" s="7">
        <f t="shared" ref="F10:F13" si="1">IFERROR(ROUNDDOWN(C10*E10,0),"")</f>
        <v>2762500</v>
      </c>
      <c r="G10" s="8">
        <f>IFERROR(VLOOKUP(B10,介護級地一覧!A:E,5,0),"")</f>
        <v>10.84</v>
      </c>
      <c r="H10" s="7">
        <f t="shared" ref="H10:H13" si="2">IFERROR(ROUNDDOWN(C10*G10,0),"")</f>
        <v>2710000</v>
      </c>
      <c r="I10" s="6">
        <f>IFERROR(VLOOKUP(B10,介護級地一覧!A:E,3,0),"")</f>
        <v>11.12</v>
      </c>
      <c r="J10" s="7">
        <f t="shared" ref="J10:J13" si="3">IFERROR(ROUNDDOWN(C10*I10,0),"")</f>
        <v>2780000</v>
      </c>
      <c r="K10" s="14"/>
    </row>
    <row r="11" spans="1:11" ht="16.5" customHeight="1">
      <c r="A11" s="14"/>
      <c r="B11" s="9" t="s">
        <v>17</v>
      </c>
      <c r="C11" s="10">
        <f t="shared" si="0"/>
        <v>250000</v>
      </c>
      <c r="D11" s="14"/>
      <c r="E11" s="6">
        <f>IFERROR(VLOOKUP(B11,介護級地一覧!A:E,4,0),"")</f>
        <v>11.05</v>
      </c>
      <c r="F11" s="7">
        <f t="shared" si="1"/>
        <v>2762500</v>
      </c>
      <c r="G11" s="8">
        <f>IFERROR(VLOOKUP(B11,介護級地一覧!A:E,5,0),"")</f>
        <v>10.84</v>
      </c>
      <c r="H11" s="7">
        <f t="shared" si="2"/>
        <v>2710000</v>
      </c>
      <c r="I11" s="6">
        <f>IFERROR(VLOOKUP(B11,介護級地一覧!A:E,3,0),"")</f>
        <v>11.12</v>
      </c>
      <c r="J11" s="7">
        <f t="shared" si="3"/>
        <v>2780000</v>
      </c>
      <c r="K11" s="14"/>
    </row>
    <row r="12" spans="1:11" ht="16.5" customHeight="1">
      <c r="A12" s="14"/>
      <c r="B12" s="9"/>
      <c r="C12" s="10"/>
      <c r="D12" s="14"/>
      <c r="E12" s="6" t="str">
        <f>IFERROR(VLOOKUP(B12,介護級地一覧!A:E,4,0),"")</f>
        <v/>
      </c>
      <c r="F12" s="7" t="str">
        <f t="shared" si="1"/>
        <v/>
      </c>
      <c r="G12" s="8" t="str">
        <f>IFERROR(VLOOKUP(B12,介護級地一覧!A:E,5,0),"")</f>
        <v/>
      </c>
      <c r="H12" s="7" t="str">
        <f t="shared" si="2"/>
        <v/>
      </c>
      <c r="I12" s="6" t="str">
        <f>IFERROR(VLOOKUP(B12,介護級地一覧!A:E,3,0),"")</f>
        <v/>
      </c>
      <c r="J12" s="7" t="str">
        <f t="shared" si="3"/>
        <v/>
      </c>
      <c r="K12" s="14"/>
    </row>
    <row r="13" spans="1:11" ht="16.5" customHeight="1">
      <c r="A13" s="14"/>
      <c r="B13" s="9"/>
      <c r="C13" s="10"/>
      <c r="D13" s="14"/>
      <c r="E13" s="6" t="str">
        <f>IFERROR(VLOOKUP(B13,介護級地一覧!A:E,4,0),"")</f>
        <v/>
      </c>
      <c r="F13" s="7" t="str">
        <f t="shared" si="1"/>
        <v/>
      </c>
      <c r="G13" s="8" t="str">
        <f>IFERROR(VLOOKUP(B13,介護級地一覧!A:E,5,0),"")</f>
        <v/>
      </c>
      <c r="H13" s="7" t="str">
        <f t="shared" si="2"/>
        <v/>
      </c>
      <c r="I13" s="6" t="str">
        <f>IFERROR(VLOOKUP(B13,介護級地一覧!A:E,3,0),"")</f>
        <v/>
      </c>
      <c r="J13" s="7" t="str">
        <f t="shared" si="3"/>
        <v/>
      </c>
      <c r="K13" s="14"/>
    </row>
    <row r="14" spans="1:11" ht="15.75" customHeight="1">
      <c r="A14" s="14"/>
      <c r="B14" s="22"/>
      <c r="C14" s="23"/>
      <c r="D14" s="14"/>
      <c r="E14" s="11" t="s">
        <v>47</v>
      </c>
      <c r="F14" s="12">
        <f>SUM(F9:F13)</f>
        <v>8287500</v>
      </c>
      <c r="G14" s="13"/>
      <c r="H14" s="12">
        <f>SUM(H9:H13)</f>
        <v>8130000</v>
      </c>
      <c r="I14" s="13"/>
      <c r="J14" s="12">
        <f>SUM(J9:J13)</f>
        <v>8340000</v>
      </c>
      <c r="K14" s="14"/>
    </row>
    <row r="15" spans="1:11" ht="16.5" customHeight="1" thickBot="1">
      <c r="A15" s="14"/>
      <c r="B15" s="24" t="s">
        <v>50</v>
      </c>
      <c r="C15" s="23"/>
      <c r="D15" s="14"/>
      <c r="E15" s="14"/>
      <c r="F15" s="14"/>
      <c r="G15" s="14"/>
      <c r="H15" s="14"/>
      <c r="I15" s="14"/>
      <c r="J15" s="14"/>
      <c r="K15" s="14"/>
    </row>
    <row r="16" spans="1:11" ht="21" customHeight="1">
      <c r="A16" s="14"/>
      <c r="B16" s="38" t="s">
        <v>48</v>
      </c>
      <c r="C16" s="39"/>
      <c r="D16" s="39"/>
      <c r="E16" s="32">
        <f>SUM(F9:F13)-SUM(H9:H13)</f>
        <v>157500</v>
      </c>
      <c r="F16" s="33"/>
      <c r="G16" s="34"/>
      <c r="H16" s="19" t="s">
        <v>43</v>
      </c>
      <c r="I16" s="25" t="s">
        <v>46</v>
      </c>
      <c r="J16" s="25"/>
      <c r="K16" s="14"/>
    </row>
    <row r="17" spans="1:11" ht="21" customHeight="1" thickBot="1">
      <c r="A17" s="14"/>
      <c r="B17" s="28" t="s">
        <v>49</v>
      </c>
      <c r="C17" s="29"/>
      <c r="D17" s="29"/>
      <c r="E17" s="35">
        <f>SUM(J9:J13)-SUM(F9:F13)</f>
        <v>52500</v>
      </c>
      <c r="F17" s="36"/>
      <c r="G17" s="37"/>
      <c r="H17" s="19" t="s">
        <v>44</v>
      </c>
      <c r="I17" s="26" t="s">
        <v>45</v>
      </c>
      <c r="J17" s="26"/>
      <c r="K17" s="14"/>
    </row>
    <row r="18" spans="1:11" ht="9.75" customHeight="1">
      <c r="A18" s="14"/>
      <c r="B18" s="14"/>
      <c r="C18" s="23"/>
      <c r="D18" s="14"/>
      <c r="E18" s="14"/>
      <c r="F18" s="14"/>
      <c r="G18" s="14"/>
      <c r="H18" s="14"/>
      <c r="I18" s="14"/>
      <c r="J18" s="14"/>
      <c r="K18" s="14"/>
    </row>
  </sheetData>
  <sheetProtection sheet="1" objects="1" scenarios="1"/>
  <mergeCells count="6">
    <mergeCell ref="B7:B8"/>
    <mergeCell ref="C7:C8"/>
    <mergeCell ref="B16:D16"/>
    <mergeCell ref="E16:G16"/>
    <mergeCell ref="B17:D17"/>
    <mergeCell ref="E17:G17"/>
  </mergeCells>
  <phoneticPr fontId="2"/>
  <pageMargins left="0.7" right="0.7" top="0.75" bottom="0.75" header="0.3" footer="0.3"/>
  <pageSetup paperSize="9"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A414A64-4A12-41FD-A8E9-A1C7E24BC73E}">
          <x14:formula1>
            <xm:f>介護級地一覧!$A$3:$A$23</xm:f>
          </x14:formula1>
          <xm:sqref>B9:B13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895FE-0B91-4F05-B971-59B8413BD278}">
  <dimension ref="A1:I23"/>
  <sheetViews>
    <sheetView workbookViewId="0"/>
  </sheetViews>
  <sheetFormatPr defaultRowHeight="18.75"/>
  <cols>
    <col min="1" max="1" width="39.125" customWidth="1"/>
  </cols>
  <sheetData>
    <row r="1" spans="1:9">
      <c r="A1" s="3" t="s">
        <v>1</v>
      </c>
      <c r="B1" s="3" t="s">
        <v>2</v>
      </c>
      <c r="C1" s="3" t="s">
        <v>3</v>
      </c>
      <c r="D1" s="3" t="s">
        <v>4</v>
      </c>
      <c r="E1" s="3" t="s">
        <v>5</v>
      </c>
      <c r="F1" s="3" t="s">
        <v>6</v>
      </c>
      <c r="G1" s="3" t="s">
        <v>7</v>
      </c>
      <c r="H1" s="3" t="s">
        <v>8</v>
      </c>
      <c r="I1" s="3" t="s">
        <v>9</v>
      </c>
    </row>
    <row r="2" spans="1:9">
      <c r="A2" s="4" t="s">
        <v>10</v>
      </c>
      <c r="B2" s="5">
        <v>0.2</v>
      </c>
      <c r="C2" s="5">
        <v>0.16</v>
      </c>
      <c r="D2" s="5">
        <v>0.15</v>
      </c>
      <c r="E2" s="5">
        <v>0.12</v>
      </c>
      <c r="F2" s="5">
        <v>0.1</v>
      </c>
      <c r="G2" s="5">
        <v>0.06</v>
      </c>
      <c r="H2" s="5">
        <v>0.03</v>
      </c>
      <c r="I2" s="5">
        <v>0</v>
      </c>
    </row>
    <row r="3" spans="1:9" ht="17.25" customHeight="1">
      <c r="A3" s="1" t="s">
        <v>12</v>
      </c>
      <c r="B3" s="2">
        <v>11.4</v>
      </c>
      <c r="C3" s="2">
        <v>11.12</v>
      </c>
      <c r="D3" s="2">
        <v>11.05</v>
      </c>
      <c r="E3" s="2">
        <v>10.84</v>
      </c>
      <c r="F3" s="2">
        <v>10.7</v>
      </c>
      <c r="G3" s="2">
        <v>10.42</v>
      </c>
      <c r="H3" s="2">
        <v>10.210000000000001</v>
      </c>
      <c r="I3" s="2">
        <v>10</v>
      </c>
    </row>
    <row r="4" spans="1:9" ht="17.25" customHeight="1">
      <c r="A4" s="1" t="s">
        <v>13</v>
      </c>
      <c r="B4" s="2">
        <v>11.4</v>
      </c>
      <c r="C4" s="2">
        <v>11.12</v>
      </c>
      <c r="D4" s="2">
        <v>11.05</v>
      </c>
      <c r="E4" s="2">
        <v>10.84</v>
      </c>
      <c r="F4" s="2">
        <v>10.7</v>
      </c>
      <c r="G4" s="2">
        <v>10.42</v>
      </c>
      <c r="H4" s="2">
        <v>10.210000000000001</v>
      </c>
      <c r="I4" s="2">
        <v>10</v>
      </c>
    </row>
    <row r="5" spans="1:9" ht="17.25" customHeight="1">
      <c r="A5" s="1" t="s">
        <v>14</v>
      </c>
      <c r="B5" s="2">
        <v>11.4</v>
      </c>
      <c r="C5" s="2">
        <v>11.12</v>
      </c>
      <c r="D5" s="2">
        <v>11.05</v>
      </c>
      <c r="E5" s="2">
        <v>10.84</v>
      </c>
      <c r="F5" s="2">
        <v>10.7</v>
      </c>
      <c r="G5" s="2">
        <v>10.42</v>
      </c>
      <c r="H5" s="2">
        <v>10.210000000000001</v>
      </c>
      <c r="I5" s="2">
        <v>10</v>
      </c>
    </row>
    <row r="6" spans="1:9" ht="17.25" customHeight="1">
      <c r="A6" s="1" t="s">
        <v>15</v>
      </c>
      <c r="B6" s="2">
        <v>11.4</v>
      </c>
      <c r="C6" s="2">
        <v>11.12</v>
      </c>
      <c r="D6" s="2">
        <v>11.05</v>
      </c>
      <c r="E6" s="2">
        <v>10.84</v>
      </c>
      <c r="F6" s="2">
        <v>10.7</v>
      </c>
      <c r="G6" s="2">
        <v>10.42</v>
      </c>
      <c r="H6" s="2">
        <v>10.210000000000001</v>
      </c>
      <c r="I6" s="2">
        <v>10</v>
      </c>
    </row>
    <row r="7" spans="1:9" ht="17.25" customHeight="1">
      <c r="A7" s="1" t="s">
        <v>16</v>
      </c>
      <c r="B7" s="2">
        <v>11.4</v>
      </c>
      <c r="C7" s="2">
        <v>11.12</v>
      </c>
      <c r="D7" s="2">
        <v>11.05</v>
      </c>
      <c r="E7" s="2">
        <v>10.84</v>
      </c>
      <c r="F7" s="2">
        <v>10.7</v>
      </c>
      <c r="G7" s="2">
        <v>10.42</v>
      </c>
      <c r="H7" s="2">
        <v>10.210000000000001</v>
      </c>
      <c r="I7" s="2">
        <v>10</v>
      </c>
    </row>
    <row r="8" spans="1:9" ht="17.25" customHeight="1">
      <c r="A8" s="1" t="s">
        <v>17</v>
      </c>
      <c r="B8" s="2">
        <v>11.4</v>
      </c>
      <c r="C8" s="2">
        <v>11.12</v>
      </c>
      <c r="D8" s="2">
        <v>11.05</v>
      </c>
      <c r="E8" s="2">
        <v>10.84</v>
      </c>
      <c r="F8" s="2">
        <v>10.7</v>
      </c>
      <c r="G8" s="2">
        <v>10.42</v>
      </c>
      <c r="H8" s="2">
        <v>10.210000000000001</v>
      </c>
      <c r="I8" s="2">
        <v>10</v>
      </c>
    </row>
    <row r="9" spans="1:9" ht="17.25" customHeight="1">
      <c r="A9" s="1" t="s">
        <v>18</v>
      </c>
      <c r="B9" s="2">
        <v>11.1</v>
      </c>
      <c r="C9" s="2">
        <v>10.88</v>
      </c>
      <c r="D9" s="2">
        <v>10.83</v>
      </c>
      <c r="E9" s="2">
        <v>10.66</v>
      </c>
      <c r="F9" s="2">
        <v>10.55</v>
      </c>
      <c r="G9" s="2">
        <v>10.33</v>
      </c>
      <c r="H9" s="2">
        <v>10.17</v>
      </c>
      <c r="I9" s="2">
        <v>10</v>
      </c>
    </row>
    <row r="10" spans="1:9" ht="17.25" customHeight="1">
      <c r="A10" s="1" t="s">
        <v>19</v>
      </c>
      <c r="B10" s="2">
        <v>11.1</v>
      </c>
      <c r="C10" s="2">
        <v>10.88</v>
      </c>
      <c r="D10" s="2">
        <v>10.83</v>
      </c>
      <c r="E10" s="2">
        <v>10.66</v>
      </c>
      <c r="F10" s="2">
        <v>10.55</v>
      </c>
      <c r="G10" s="2">
        <v>10.33</v>
      </c>
      <c r="H10" s="2">
        <v>10.17</v>
      </c>
      <c r="I10" s="2">
        <v>10</v>
      </c>
    </row>
    <row r="11" spans="1:9" ht="17.25" customHeight="1">
      <c r="A11" s="1" t="s">
        <v>20</v>
      </c>
      <c r="B11" s="2">
        <v>11.1</v>
      </c>
      <c r="C11" s="2">
        <v>10.88</v>
      </c>
      <c r="D11" s="2">
        <v>10.83</v>
      </c>
      <c r="E11" s="2">
        <v>10.66</v>
      </c>
      <c r="F11" s="2">
        <v>10.55</v>
      </c>
      <c r="G11" s="2">
        <v>10.33</v>
      </c>
      <c r="H11" s="2">
        <v>10.17</v>
      </c>
      <c r="I11" s="2">
        <v>10</v>
      </c>
    </row>
    <row r="12" spans="1:9" ht="17.25" customHeight="1">
      <c r="A12" s="1" t="s">
        <v>21</v>
      </c>
      <c r="B12" s="2">
        <v>11.1</v>
      </c>
      <c r="C12" s="2">
        <v>10.88</v>
      </c>
      <c r="D12" s="2">
        <v>10.83</v>
      </c>
      <c r="E12" s="2">
        <v>10.66</v>
      </c>
      <c r="F12" s="2">
        <v>10.55</v>
      </c>
      <c r="G12" s="2">
        <v>10.33</v>
      </c>
      <c r="H12" s="2">
        <v>10.17</v>
      </c>
      <c r="I12" s="2">
        <v>10</v>
      </c>
    </row>
    <row r="13" spans="1:9" ht="17.25" customHeight="1">
      <c r="A13" s="1" t="s">
        <v>22</v>
      </c>
      <c r="B13" s="2">
        <v>11.1</v>
      </c>
      <c r="C13" s="2">
        <v>10.88</v>
      </c>
      <c r="D13" s="2">
        <v>10.83</v>
      </c>
      <c r="E13" s="2">
        <v>10.66</v>
      </c>
      <c r="F13" s="2">
        <v>10.55</v>
      </c>
      <c r="G13" s="2">
        <v>10.33</v>
      </c>
      <c r="H13" s="2">
        <v>10.17</v>
      </c>
      <c r="I13" s="2">
        <v>10</v>
      </c>
    </row>
    <row r="14" spans="1:9" ht="17.25" customHeight="1">
      <c r="A14" s="1" t="s">
        <v>23</v>
      </c>
      <c r="B14" s="2">
        <v>11.1</v>
      </c>
      <c r="C14" s="2">
        <v>10.88</v>
      </c>
      <c r="D14" s="2">
        <v>10.83</v>
      </c>
      <c r="E14" s="2">
        <v>10.66</v>
      </c>
      <c r="F14" s="2">
        <v>10.55</v>
      </c>
      <c r="G14" s="2">
        <v>10.33</v>
      </c>
      <c r="H14" s="2">
        <v>10.17</v>
      </c>
      <c r="I14" s="2">
        <v>10</v>
      </c>
    </row>
    <row r="15" spans="1:9" ht="17.25" customHeight="1">
      <c r="A15" s="1" t="s">
        <v>24</v>
      </c>
      <c r="B15" s="2">
        <v>10.9</v>
      </c>
      <c r="C15" s="2">
        <v>10.72</v>
      </c>
      <c r="D15" s="2">
        <v>10.68</v>
      </c>
      <c r="E15" s="2">
        <v>10.54</v>
      </c>
      <c r="F15" s="2">
        <v>10.45</v>
      </c>
      <c r="G15" s="2">
        <v>10.27</v>
      </c>
      <c r="H15" s="2">
        <v>10.14</v>
      </c>
      <c r="I15" s="2">
        <v>10</v>
      </c>
    </row>
    <row r="16" spans="1:9" ht="17.25" customHeight="1">
      <c r="A16" s="1" t="s">
        <v>25</v>
      </c>
      <c r="B16" s="2">
        <v>10.9</v>
      </c>
      <c r="C16" s="2">
        <v>10.72</v>
      </c>
      <c r="D16" s="2">
        <v>10.68</v>
      </c>
      <c r="E16" s="2">
        <v>10.54</v>
      </c>
      <c r="F16" s="2">
        <v>10.45</v>
      </c>
      <c r="G16" s="2">
        <v>10.27</v>
      </c>
      <c r="H16" s="2">
        <v>10.14</v>
      </c>
      <c r="I16" s="2">
        <v>10</v>
      </c>
    </row>
    <row r="17" spans="1:9" ht="17.25" customHeight="1">
      <c r="A17" s="1" t="s">
        <v>26</v>
      </c>
      <c r="B17" s="2">
        <v>10.9</v>
      </c>
      <c r="C17" s="2">
        <v>10.72</v>
      </c>
      <c r="D17" s="2">
        <v>10.68</v>
      </c>
      <c r="E17" s="2">
        <v>10.54</v>
      </c>
      <c r="F17" s="2">
        <v>10.45</v>
      </c>
      <c r="G17" s="2">
        <v>10.27</v>
      </c>
      <c r="H17" s="2">
        <v>10.14</v>
      </c>
      <c r="I17" s="2">
        <v>10</v>
      </c>
    </row>
    <row r="18" spans="1:9" ht="17.25" customHeight="1">
      <c r="A18" s="1" t="s">
        <v>27</v>
      </c>
      <c r="B18" s="2">
        <v>10.9</v>
      </c>
      <c r="C18" s="2">
        <v>10.72</v>
      </c>
      <c r="D18" s="2">
        <v>10.68</v>
      </c>
      <c r="E18" s="2">
        <v>10.54</v>
      </c>
      <c r="F18" s="2">
        <v>10.45</v>
      </c>
      <c r="G18" s="2">
        <v>10.27</v>
      </c>
      <c r="H18" s="2">
        <v>10.14</v>
      </c>
      <c r="I18" s="2">
        <v>10</v>
      </c>
    </row>
    <row r="19" spans="1:9" ht="17.25" customHeight="1">
      <c r="A19" s="1" t="s">
        <v>28</v>
      </c>
      <c r="B19" s="2">
        <v>10.9</v>
      </c>
      <c r="C19" s="2">
        <v>10.72</v>
      </c>
      <c r="D19" s="2">
        <v>10.68</v>
      </c>
      <c r="E19" s="2">
        <v>10.54</v>
      </c>
      <c r="F19" s="2">
        <v>10.45</v>
      </c>
      <c r="G19" s="2">
        <v>10.27</v>
      </c>
      <c r="H19" s="2">
        <v>10.14</v>
      </c>
      <c r="I19" s="2">
        <v>10</v>
      </c>
    </row>
    <row r="20" spans="1:9" ht="17.25" customHeight="1">
      <c r="A20" s="1" t="s">
        <v>29</v>
      </c>
      <c r="B20" s="2">
        <v>10.9</v>
      </c>
      <c r="C20" s="2">
        <v>10.72</v>
      </c>
      <c r="D20" s="2">
        <v>10.68</v>
      </c>
      <c r="E20" s="2">
        <v>10.54</v>
      </c>
      <c r="F20" s="2">
        <v>10.45</v>
      </c>
      <c r="G20" s="2">
        <v>10.27</v>
      </c>
      <c r="H20" s="2">
        <v>10.14</v>
      </c>
      <c r="I20" s="2">
        <v>10</v>
      </c>
    </row>
    <row r="21" spans="1:9" ht="17.25" customHeight="1">
      <c r="A21" s="1" t="s">
        <v>30</v>
      </c>
      <c r="B21" s="2">
        <v>10.9</v>
      </c>
      <c r="C21" s="2">
        <v>10.72</v>
      </c>
      <c r="D21" s="2">
        <v>10.68</v>
      </c>
      <c r="E21" s="2">
        <v>10.54</v>
      </c>
      <c r="F21" s="2">
        <v>10.45</v>
      </c>
      <c r="G21" s="2">
        <v>10.27</v>
      </c>
      <c r="H21" s="2">
        <v>10.14</v>
      </c>
      <c r="I21" s="2">
        <v>10</v>
      </c>
    </row>
    <row r="22" spans="1:9" ht="17.25" customHeight="1">
      <c r="A22" s="1" t="s">
        <v>31</v>
      </c>
      <c r="B22" s="2">
        <v>10.9</v>
      </c>
      <c r="C22" s="2">
        <v>10.72</v>
      </c>
      <c r="D22" s="2">
        <v>10.68</v>
      </c>
      <c r="E22" s="2">
        <v>10.54</v>
      </c>
      <c r="F22" s="2">
        <v>10.45</v>
      </c>
      <c r="G22" s="2">
        <v>10.27</v>
      </c>
      <c r="H22" s="2">
        <v>10.14</v>
      </c>
      <c r="I22" s="2">
        <v>10</v>
      </c>
    </row>
    <row r="23" spans="1:9" ht="17.25" customHeight="1">
      <c r="A23" s="1" t="s">
        <v>11</v>
      </c>
      <c r="B23" s="2">
        <v>10</v>
      </c>
      <c r="C23" s="2">
        <v>10</v>
      </c>
      <c r="D23" s="2">
        <v>10</v>
      </c>
      <c r="E23" s="2">
        <v>10</v>
      </c>
      <c r="F23" s="2">
        <v>10</v>
      </c>
      <c r="G23" s="2">
        <v>10</v>
      </c>
      <c r="H23" s="2">
        <v>10</v>
      </c>
      <c r="I23" s="2">
        <v>10</v>
      </c>
    </row>
  </sheetData>
  <phoneticPr fontId="2"/>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地域区分影響額簡易計算シート</vt:lpstr>
      <vt:lpstr>（入力例）地域区分影響額簡易計算シート</vt:lpstr>
      <vt:lpstr>介護級地一覧</vt:lpstr>
    </vt:vector>
  </TitlesOfParts>
  <Company>豊田市役所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森川和加子</cp:lastModifiedBy>
  <cp:lastPrinted>2026-05-07T01:18:06Z</cp:lastPrinted>
  <dcterms:created xsi:type="dcterms:W3CDTF">2026-05-01T02:37:56Z</dcterms:created>
  <dcterms:modified xsi:type="dcterms:W3CDTF">2026-05-21T23:41:02Z</dcterms:modified>
</cp:coreProperties>
</file>