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０１計画Ｇ\(02) 統計･調査\在所者等調査\在所者等調査（例月報告）\R8年度\R8.4\01_依頼（市⇒事業所）\"/>
    </mc:Choice>
  </mc:AlternateContent>
  <xr:revisionPtr revIDLastSave="0" documentId="13_ncr:1_{F2185A1C-6AE9-4EED-B2C8-164B8CD3A00A}" xr6:coauthVersionLast="47" xr6:coauthVersionMax="47" xr10:uidLastSave="{00000000-0000-0000-0000-000000000000}"/>
  <workbookProtection workbookAlgorithmName="SHA-512" workbookHashValue="BZk9lgvzoEa03Bjmmk0n8BhhbvDvvMPUQn11mcHXQqze1aQYOec2UmUteVm88ZgQFx1Ecznhvgt5RcPmE9sESQ==" workbookSaltValue="jDfRdJqxdMyOptN2KCu9pw==" workbookSpinCount="100000" lockStructure="1"/>
  <bookViews>
    <workbookView xWindow="-120" yWindow="-120" windowWidth="20730" windowHeight="11040" xr2:uid="{00000000-000D-0000-FFFF-FFFF00000000}"/>
  </bookViews>
  <sheets>
    <sheet name="（特養）" sheetId="1" r:id="rId1"/>
    <sheet name="テーブル" sheetId="5" state="hidden" r:id="rId2"/>
  </sheets>
  <definedNames>
    <definedName name="_xlnm._FilterDatabase" localSheetId="0" hidden="1">'（特養）'!$A$9:$AF$10</definedName>
    <definedName name="_xlnm.Print_Area" localSheetId="0">'（特養）'!$A$1:$U$10</definedName>
    <definedName name="_xlnm.Print_Titles" localSheetId="0">'（特養）'!$8:$9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F10" i="1"/>
  <c r="D10" i="1"/>
  <c r="A10" i="1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S10" i="1" l="1"/>
  <c r="R10" i="1"/>
  <c r="Q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西原　隆嗣</author>
    <author>data</author>
  </authors>
  <commentList>
    <comment ref="I9" authorId="0" shapeId="0" xr:uid="{BC003716-4E84-4489-AA3F-1A9EF5F606AD}">
      <text>
        <r>
          <rPr>
            <sz val="9"/>
            <color indexed="81"/>
            <rFont val="MS P ゴシック"/>
            <family val="3"/>
            <charset val="128"/>
          </rPr>
          <t xml:space="preserve">当月初日現在入院していても、入所契約が継続していれば入所者にカウント
</t>
        </r>
      </text>
    </comment>
    <comment ref="C10" authorId="1" shapeId="0" xr:uid="{F9C8B19C-614B-4BF7-A3DC-5A326F0771D9}">
      <text>
        <r>
          <rPr>
            <b/>
            <sz val="9"/>
            <color indexed="81"/>
            <rFont val="MS P ゴシック"/>
            <family val="3"/>
            <charset val="128"/>
          </rPr>
          <t>希望する場合は「○」を入力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<sst xmlns="http://schemas.openxmlformats.org/spreadsheetml/2006/main" count="113" uniqueCount="67">
  <si>
    <t>市町村</t>
  </si>
  <si>
    <t>開所年月日</t>
  </si>
  <si>
    <t>定員</t>
  </si>
  <si>
    <t>当月初日</t>
    <phoneticPr fontId="2"/>
  </si>
  <si>
    <t>要介護１</t>
  </si>
  <si>
    <t>要介護２</t>
  </si>
  <si>
    <t>要介護３</t>
  </si>
  <si>
    <t>要介護４</t>
  </si>
  <si>
    <t>要介護５</t>
  </si>
  <si>
    <t>計</t>
  </si>
  <si>
    <t>入所率</t>
    <rPh sb="0" eb="2">
      <t>ニュウショ</t>
    </rPh>
    <rPh sb="2" eb="3">
      <t>リツ</t>
    </rPh>
    <phoneticPr fontId="2"/>
  </si>
  <si>
    <t>（入院等で不在のもの）引いた入所率</t>
    <rPh sb="11" eb="12">
      <t>ヒ</t>
    </rPh>
    <rPh sb="14" eb="16">
      <t>ニュウショ</t>
    </rPh>
    <rPh sb="16" eb="17">
      <t>リツ</t>
    </rPh>
    <phoneticPr fontId="2"/>
  </si>
  <si>
    <t>入所者</t>
    <rPh sb="0" eb="3">
      <t>ニュウショシャ</t>
    </rPh>
    <phoneticPr fontId="2"/>
  </si>
  <si>
    <t>入所
申込者数</t>
    <phoneticPr fontId="2"/>
  </si>
  <si>
    <t>大規模従来型</t>
  </si>
  <si>
    <t>豊田市</t>
    <rPh sb="0" eb="3">
      <t>トヨタシ</t>
    </rPh>
    <phoneticPr fontId="2"/>
  </si>
  <si>
    <t>地域密着ユニット型</t>
  </si>
  <si>
    <t>地域密着ユニット型</t>
    <phoneticPr fontId="2"/>
  </si>
  <si>
    <t>うち入院等で不在のもの</t>
    <rPh sb="2" eb="4">
      <t>ニュウイン</t>
    </rPh>
    <rPh sb="4" eb="5">
      <t>トウ</t>
    </rPh>
    <rPh sb="6" eb="8">
      <t>フザイ</t>
    </rPh>
    <phoneticPr fontId="2"/>
  </si>
  <si>
    <t>特別養護老人ホーム</t>
    <phoneticPr fontId="2"/>
  </si>
  <si>
    <t>特別養護老人ホーム</t>
    <phoneticPr fontId="2"/>
  </si>
  <si>
    <t>大規模ユニット型</t>
  </si>
  <si>
    <t>№</t>
    <phoneticPr fontId="2"/>
  </si>
  <si>
    <t>施設名</t>
    <rPh sb="0" eb="3">
      <t>シセツメイ</t>
    </rPh>
    <phoneticPr fontId="2"/>
  </si>
  <si>
    <t>区分</t>
    <rPh sb="0" eb="2">
      <t>クブン</t>
    </rPh>
    <phoneticPr fontId="2"/>
  </si>
  <si>
    <t>特別養護老人ホーム豊田福寿園</t>
  </si>
  <si>
    <t>特別養護老人ホームとよた苑</t>
  </si>
  <si>
    <t>特別養護老人ホームみなみ福寿園</t>
  </si>
  <si>
    <t>特別養護老人ホームすばる</t>
  </si>
  <si>
    <t>特別養護老人ホーム豊水園</t>
  </si>
  <si>
    <t>特別養護老人ホーム豊田みのり園</t>
  </si>
  <si>
    <t>特別養護老人ホームひまわりの街</t>
  </si>
  <si>
    <t>特別養護老人ホーム第２とよた苑</t>
  </si>
  <si>
    <t>特別養護老人ホーム笑いの家</t>
  </si>
  <si>
    <t>特別養護老人ホームアメニティ豊田駅前</t>
  </si>
  <si>
    <t>ユニット型特別養護老人ホーム　三九園</t>
  </si>
  <si>
    <t>特別養護老人ホーム　三九園</t>
  </si>
  <si>
    <t>特別養護老人ホーム小原安立</t>
  </si>
  <si>
    <t>特別養護老人ホーム巴の里</t>
  </si>
  <si>
    <t>特別養護老人ホームくらがいけ</t>
  </si>
  <si>
    <t>特別養護老人ホームうねべの里</t>
  </si>
  <si>
    <t>特別養護老人ホームこささの里</t>
  </si>
  <si>
    <t>特別養護老人ホーム豊田つつみ園</t>
  </si>
  <si>
    <t>特別養護老人ホーム第２すばる</t>
  </si>
  <si>
    <t>特別養護老人ホームひまわり邸</t>
  </si>
  <si>
    <t>特別養護老人ホーム保見の里</t>
  </si>
  <si>
    <t>特別養護老人ホーム豊田わかばやし園</t>
  </si>
  <si>
    <t>特別養護老人ホーム石野の里</t>
  </si>
  <si>
    <t>特別養護老人ホーム猿投の楽園</t>
  </si>
  <si>
    <t>特別養護老人ホーム益富の楽園</t>
  </si>
  <si>
    <t>特別養護老人ホーム藤岡の楽園</t>
  </si>
  <si>
    <t>事業所番号</t>
    <rPh sb="0" eb="2">
      <t>ジギョウ</t>
    </rPh>
    <rPh sb="2" eb="3">
      <t>ショ</t>
    </rPh>
    <rPh sb="3" eb="5">
      <t>バンゴウ</t>
    </rPh>
    <phoneticPr fontId="2"/>
  </si>
  <si>
    <t>指定年月日</t>
    <rPh sb="0" eb="2">
      <t>シテイ</t>
    </rPh>
    <rPh sb="2" eb="5">
      <t>ネンガッピ</t>
    </rPh>
    <phoneticPr fontId="2"/>
  </si>
  <si>
    <t>№</t>
    <phoneticPr fontId="2"/>
  </si>
  <si>
    <t>施設名</t>
    <rPh sb="0" eb="3">
      <t>シセツメイ</t>
    </rPh>
    <phoneticPr fontId="2"/>
  </si>
  <si>
    <t>入居者数
認定者計
チェック</t>
    <rPh sb="0" eb="3">
      <t>ニュウキョシャ</t>
    </rPh>
    <rPh sb="3" eb="4">
      <t>スウ</t>
    </rPh>
    <rPh sb="5" eb="8">
      <t>ニンテイシャ</t>
    </rPh>
    <rPh sb="8" eb="9">
      <t>ケイ</t>
    </rPh>
    <phoneticPr fontId="2"/>
  </si>
  <si>
    <t>要介護度
認定申請中</t>
    <rPh sb="0" eb="1">
      <t>ヨウ</t>
    </rPh>
    <rPh sb="1" eb="3">
      <t>カイゴ</t>
    </rPh>
    <rPh sb="3" eb="4">
      <t>ド</t>
    </rPh>
    <rPh sb="5" eb="7">
      <t>ニンテイ</t>
    </rPh>
    <rPh sb="7" eb="10">
      <t>シンセイチュウ</t>
    </rPh>
    <phoneticPr fontId="2"/>
  </si>
  <si>
    <t>大規模</t>
    <phoneticPr fontId="2"/>
  </si>
  <si>
    <t>規模区分</t>
    <rPh sb="0" eb="2">
      <t>キボ</t>
    </rPh>
    <rPh sb="2" eb="4">
      <t>クブン</t>
    </rPh>
    <phoneticPr fontId="2"/>
  </si>
  <si>
    <t>地域密着</t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</si>
  <si>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</si>
  <si>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</si>
  <si>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</si>
  <si>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＜入所（居）状況＞</t>
    <rPh sb="1" eb="3">
      <t>ニュウショ</t>
    </rPh>
    <rPh sb="4" eb="5">
      <t>キョ</t>
    </rPh>
    <rPh sb="6" eb="8">
      <t>ジョウキョウ</t>
    </rPh>
    <phoneticPr fontId="2"/>
  </si>
  <si>
    <t>種類</t>
    <rPh sb="0" eb="2">
      <t>シュルイ</t>
    </rPh>
    <phoneticPr fontId="2"/>
  </si>
  <si>
    <t>入所募集の希望有無</t>
    <rPh sb="0" eb="2">
      <t>ニュウショ</t>
    </rPh>
    <rPh sb="2" eb="4">
      <t>ボシュウ</t>
    </rPh>
    <rPh sb="5" eb="7">
      <t>キボウ</t>
    </rPh>
    <rPh sb="7" eb="9">
      <t>ウム</t>
    </rPh>
    <phoneticPr fontId="2"/>
  </si>
  <si>
    <t>平均
介護度</t>
    <rPh sb="0" eb="2">
      <t>ヘイキン</t>
    </rPh>
    <rPh sb="3" eb="6">
      <t>カイゴド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</si>
</sst>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（&quot;[$-411]ggge&quot;年&quot;m&quot;月&quot;d&quot;日現在）&quot;;@"/>
    <numFmt numFmtId="178" formatCode="\(m&quot;月&quot;d&quot;日現在&quot;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0" fontId="6" fillId="0" borderId="2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wrapText="1"/>
    </xf>
    <xf numFmtId="38" fontId="7" fillId="0" borderId="23" xfId="1" applyFont="1" applyFill="1" applyBorder="1" applyAlignment="1">
      <alignment horizontal="center" vertical="center" wrapText="1" shrinkToFit="1" readingOrder="1"/>
    </xf>
    <xf numFmtId="0" fontId="6" fillId="0" borderId="10" xfId="0" applyFont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6" fillId="3" borderId="9" xfId="0" applyFont="1" applyFill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left" vertical="center" shrinkToFit="1"/>
    </xf>
    <xf numFmtId="0" fontId="6" fillId="2" borderId="9" xfId="0" applyFont="1" applyFill="1" applyBorder="1" applyAlignment="1">
      <alignment vertical="center" shrinkToFit="1"/>
    </xf>
    <xf numFmtId="57" fontId="6" fillId="2" borderId="9" xfId="0" applyNumberFormat="1" applyFont="1" applyFill="1" applyBorder="1" applyAlignment="1">
      <alignment vertical="center" shrinkToFit="1"/>
    </xf>
    <xf numFmtId="0" fontId="6" fillId="3" borderId="14" xfId="0" applyFont="1" applyFill="1" applyBorder="1" applyAlignment="1" applyProtection="1">
      <alignment vertical="center" shrinkToFit="1"/>
      <protection locked="0"/>
    </xf>
    <xf numFmtId="0" fontId="6" fillId="3" borderId="8" xfId="0" applyFont="1" applyFill="1" applyBorder="1" applyAlignment="1" applyProtection="1">
      <alignment vertical="center" shrinkToFit="1"/>
      <protection locked="0"/>
    </xf>
    <xf numFmtId="0" fontId="6" fillId="3" borderId="9" xfId="0" applyFont="1" applyFill="1" applyBorder="1" applyAlignment="1" applyProtection="1">
      <alignment vertical="center" shrinkToFit="1"/>
      <protection locked="0"/>
    </xf>
    <xf numFmtId="38" fontId="6" fillId="3" borderId="15" xfId="1" applyFont="1" applyFill="1" applyBorder="1" applyAlignment="1" applyProtection="1">
      <alignment vertical="center" shrinkToFit="1"/>
      <protection locked="0"/>
    </xf>
    <xf numFmtId="0" fontId="6" fillId="2" borderId="15" xfId="0" applyFont="1" applyFill="1" applyBorder="1" applyAlignment="1">
      <alignment vertical="center" shrinkToFit="1"/>
    </xf>
    <xf numFmtId="9" fontId="6" fillId="2" borderId="16" xfId="2" applyFont="1" applyFill="1" applyBorder="1" applyAlignment="1">
      <alignment vertical="center" shrinkToFit="1"/>
    </xf>
    <xf numFmtId="9" fontId="6" fillId="2" borderId="15" xfId="2" applyFont="1" applyFill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38" fontId="6" fillId="0" borderId="0" xfId="1" applyFont="1" applyAlignment="1">
      <alignment vertical="center" shrinkToFit="1"/>
    </xf>
    <xf numFmtId="0" fontId="6" fillId="3" borderId="11" xfId="0" applyFont="1" applyFill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6" fillId="3" borderId="26" xfId="0" applyFont="1" applyFill="1" applyBorder="1" applyAlignment="1" applyProtection="1">
      <alignment horizontal="left" vertical="center" shrinkToFit="1"/>
      <protection locked="0"/>
    </xf>
    <xf numFmtId="0" fontId="6" fillId="3" borderId="30" xfId="0" applyFont="1" applyFill="1" applyBorder="1" applyAlignment="1" applyProtection="1">
      <alignment horizontal="left" vertical="center" shrinkToFit="1"/>
      <protection locked="0"/>
    </xf>
    <xf numFmtId="49" fontId="6" fillId="3" borderId="28" xfId="0" applyNumberFormat="1" applyFont="1" applyFill="1" applyBorder="1" applyAlignment="1" applyProtection="1">
      <alignment horizontal="left" vertical="center" shrinkToFit="1"/>
      <protection locked="0"/>
    </xf>
    <xf numFmtId="178" fontId="6" fillId="0" borderId="0" xfId="4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/>
    <xf numFmtId="178" fontId="6" fillId="0" borderId="0" xfId="4" applyNumberFormat="1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0" fontId="5" fillId="0" borderId="32" xfId="4" applyFont="1" applyBorder="1" applyAlignment="1">
      <alignment vertical="center"/>
    </xf>
    <xf numFmtId="9" fontId="6" fillId="2" borderId="33" xfId="2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32" xfId="4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177" fontId="6" fillId="0" borderId="31" xfId="0" applyNumberFormat="1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</cellXfs>
  <cellStyles count="6">
    <cellStyle name="パーセント" xfId="2" builtinId="5"/>
    <cellStyle name="桁区切り" xfId="1" builtinId="6"/>
    <cellStyle name="桁区切り 2" xfId="5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11</xdr:col>
      <xdr:colOff>190500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38158A8-B0D7-4D10-9A47-4741B9081958}"/>
            </a:ext>
          </a:extLst>
        </xdr:cNvPr>
        <xdr:cNvSpPr/>
      </xdr:nvSpPr>
      <xdr:spPr>
        <a:xfrm>
          <a:off x="5829300" y="485775"/>
          <a:ext cx="4457700" cy="7239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・水色のセルを入力してください</a:t>
          </a:r>
          <a:endParaRPr kumimoji="1" lang="en-US" altLang="ja-JP" sz="1100" b="1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・最初に施設名を選択してから入力してください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5" sqref="A5"/>
      <selection pane="bottomRight" sqref="A1:B1"/>
    </sheetView>
  </sheetViews>
  <sheetFormatPr defaultRowHeight="18.75"/>
  <cols>
    <col min="1" max="1" width="12.625" style="5" customWidth="1"/>
    <col min="2" max="2" width="35.625" style="24" customWidth="1"/>
    <col min="3" max="3" width="9" style="5"/>
    <col min="4" max="4" width="19.25" style="24" bestFit="1" customWidth="1"/>
    <col min="5" max="5" width="8.625" style="5" customWidth="1"/>
    <col min="6" max="6" width="6.25" style="5" customWidth="1"/>
    <col min="7" max="7" width="5.625" style="5" customWidth="1"/>
    <col min="8" max="9" width="8.625" style="5" customWidth="1"/>
    <col min="10" max="10" width="8.625" style="25" customWidth="1"/>
    <col min="11" max="11" width="9.625" style="5" bestFit="1" customWidth="1"/>
    <col min="12" max="17" width="8.625" style="5" customWidth="1"/>
    <col min="18" max="18" width="9.5" style="5" hidden="1" customWidth="1"/>
    <col min="19" max="19" width="8.625" style="5" hidden="1" customWidth="1"/>
    <col min="20" max="20" width="8.625" style="5" customWidth="1"/>
    <col min="21" max="16384" width="9" style="5"/>
  </cols>
  <sheetData>
    <row r="1" spans="1:32">
      <c r="A1" s="40" t="s">
        <v>19</v>
      </c>
      <c r="B1" s="40"/>
      <c r="D1" s="5"/>
      <c r="J1" s="6"/>
    </row>
    <row r="2" spans="1:32" ht="19.5" thickBot="1">
      <c r="A2" s="49">
        <v>46113</v>
      </c>
      <c r="B2" s="49"/>
      <c r="D2" s="4"/>
      <c r="J2" s="6"/>
    </row>
    <row r="3" spans="1:32">
      <c r="A3" s="27" t="s">
        <v>60</v>
      </c>
      <c r="B3" s="30"/>
      <c r="D3" s="4"/>
      <c r="J3" s="6"/>
    </row>
    <row r="4" spans="1:32">
      <c r="A4" s="28" t="s">
        <v>61</v>
      </c>
      <c r="B4" s="32"/>
      <c r="D4" s="4"/>
      <c r="J4" s="6"/>
    </row>
    <row r="5" spans="1:32" ht="19.5" thickBot="1">
      <c r="A5" s="29" t="s">
        <v>62</v>
      </c>
      <c r="B5" s="31"/>
      <c r="D5" s="4"/>
      <c r="J5" s="6"/>
    </row>
    <row r="6" spans="1:32">
      <c r="A6" s="3"/>
      <c r="B6" s="3"/>
      <c r="D6" s="4"/>
      <c r="J6" s="6"/>
    </row>
    <row r="7" spans="1:32" s="34" customFormat="1">
      <c r="A7" s="47" t="s">
        <v>63</v>
      </c>
      <c r="B7" s="47"/>
      <c r="D7" s="38"/>
      <c r="E7" s="33"/>
      <c r="K7" s="35"/>
      <c r="L7" s="35"/>
      <c r="M7" s="36"/>
      <c r="V7" s="37"/>
      <c r="W7" s="37"/>
    </row>
    <row r="8" spans="1:32">
      <c r="A8" s="60" t="s">
        <v>53</v>
      </c>
      <c r="B8" s="58" t="s">
        <v>54</v>
      </c>
      <c r="C8" s="50" t="s">
        <v>65</v>
      </c>
      <c r="D8" s="58" t="s">
        <v>64</v>
      </c>
      <c r="E8" s="41" t="s">
        <v>0</v>
      </c>
      <c r="F8" s="41" t="s">
        <v>1</v>
      </c>
      <c r="G8" s="43" t="s">
        <v>2</v>
      </c>
      <c r="H8" s="45" t="s">
        <v>3</v>
      </c>
      <c r="I8" s="41"/>
      <c r="J8" s="46"/>
      <c r="K8" s="52" t="s">
        <v>56</v>
      </c>
      <c r="L8" s="41" t="s">
        <v>4</v>
      </c>
      <c r="M8" s="41" t="s">
        <v>5</v>
      </c>
      <c r="N8" s="41" t="s">
        <v>6</v>
      </c>
      <c r="O8" s="41" t="s">
        <v>7</v>
      </c>
      <c r="P8" s="41" t="s">
        <v>8</v>
      </c>
      <c r="Q8" s="46" t="s">
        <v>9</v>
      </c>
      <c r="R8" s="54" t="s">
        <v>10</v>
      </c>
      <c r="S8" s="56" t="s">
        <v>11</v>
      </c>
      <c r="T8" s="62" t="s">
        <v>66</v>
      </c>
      <c r="U8" s="50" t="s">
        <v>55</v>
      </c>
    </row>
    <row r="9" spans="1:32" s="10" customFormat="1" ht="43.5" thickBot="1">
      <c r="A9" s="61"/>
      <c r="B9" s="59"/>
      <c r="C9" s="51"/>
      <c r="D9" s="59"/>
      <c r="E9" s="42"/>
      <c r="F9" s="42"/>
      <c r="G9" s="44"/>
      <c r="H9" s="7" t="s">
        <v>12</v>
      </c>
      <c r="I9" s="8" t="s">
        <v>18</v>
      </c>
      <c r="J9" s="9" t="s">
        <v>13</v>
      </c>
      <c r="K9" s="53"/>
      <c r="L9" s="42"/>
      <c r="M9" s="42"/>
      <c r="N9" s="42"/>
      <c r="O9" s="42"/>
      <c r="P9" s="42"/>
      <c r="Q9" s="48"/>
      <c r="R9" s="55"/>
      <c r="S9" s="57"/>
      <c r="T9" s="48"/>
      <c r="U9" s="51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9.5" thickTop="1">
      <c r="A10" s="11" t="str">
        <f>IFERROR(INDEX(テーブル!$C$4:$H$29,MATCH($B$10,テーブル!$C$4:$C$29,0),2),"")</f>
        <v/>
      </c>
      <c r="B10" s="12"/>
      <c r="C10" s="26"/>
      <c r="D10" s="13" t="str">
        <f>IFERROR(INDEX(テーブル!$C$4:$H$29,MATCH($B$10,テーブル!$C$4:$C$29,0),3),"")</f>
        <v/>
      </c>
      <c r="E10" s="14" t="s">
        <v>15</v>
      </c>
      <c r="F10" s="15" t="str">
        <f>IFERROR(INDEX(テーブル!$C$4:$H$29,MATCH($B$10,テーブル!$C$4:$C$29,0),4),"")</f>
        <v/>
      </c>
      <c r="G10" s="16"/>
      <c r="H10" s="17"/>
      <c r="I10" s="18"/>
      <c r="J10" s="19"/>
      <c r="K10" s="17"/>
      <c r="L10" s="18"/>
      <c r="M10" s="18"/>
      <c r="N10" s="18"/>
      <c r="O10" s="18"/>
      <c r="P10" s="18"/>
      <c r="Q10" s="20">
        <f>SUM(K10:P10)</f>
        <v>0</v>
      </c>
      <c r="R10" s="21" t="e">
        <f>H10/G10</f>
        <v>#DIV/0!</v>
      </c>
      <c r="S10" s="22" t="e">
        <f>(H10-I10)/G10</f>
        <v>#DIV/0!</v>
      </c>
      <c r="T10" s="39" t="e">
        <f>(L10+M10*2+N10*3+O10*4+P10*5)/Q10</f>
        <v>#DIV/0!</v>
      </c>
      <c r="U10" s="23" t="b">
        <f>Q10=H10</f>
        <v>1</v>
      </c>
    </row>
  </sheetData>
  <sheetProtection algorithmName="SHA-512" hashValue="WGcIjbBhvaLeJoh4whoY1/g280323f+AVtyrOHZgdBX1xM6XWUVlOVxf5lbNhPTmVzcgSYOVyCD69cnRtO4+yw==" saltValue="ZWo5qCoY9XEwgtVO3Wv0yg==" spinCount="100000" sheet="1" objects="1" scenarios="1"/>
  <autoFilter ref="A9:AF10" xr:uid="{00000000-0009-0000-0000-000000000000}"/>
  <mergeCells count="22">
    <mergeCell ref="Q8:Q9"/>
    <mergeCell ref="A2:B2"/>
    <mergeCell ref="U8:U9"/>
    <mergeCell ref="C8:C9"/>
    <mergeCell ref="K8:K9"/>
    <mergeCell ref="R8:R9"/>
    <mergeCell ref="S8:S9"/>
    <mergeCell ref="L8:L9"/>
    <mergeCell ref="M8:M9"/>
    <mergeCell ref="N8:N9"/>
    <mergeCell ref="O8:O9"/>
    <mergeCell ref="P8:P9"/>
    <mergeCell ref="B8:B9"/>
    <mergeCell ref="A8:A9"/>
    <mergeCell ref="D8:D9"/>
    <mergeCell ref="T8:T9"/>
    <mergeCell ref="A1:B1"/>
    <mergeCell ref="E8:E9"/>
    <mergeCell ref="F8:F9"/>
    <mergeCell ref="G8:G9"/>
    <mergeCell ref="H8:J8"/>
    <mergeCell ref="A7:B7"/>
  </mergeCells>
  <phoneticPr fontId="2"/>
  <conditionalFormatting sqref="C10">
    <cfRule type="expression" dxfId="0" priority="1">
      <formula>$D$10="地域密着ユニット型"</formula>
    </cfRule>
  </conditionalFormatting>
  <dataValidations count="1">
    <dataValidation type="list" allowBlank="1" showInputMessage="1" showErrorMessage="1" sqref="C10" xr:uid="{57CAEB8A-F846-42C8-ABC7-FAD036FFF55A}">
      <formula1>"○"</formula1>
    </dataValidation>
  </dataValidations>
  <printOptions horizontalCentered="1"/>
  <pageMargins left="0.82677165354330717" right="1.0236220472440944" top="0.74803149606299213" bottom="0.74803149606299213" header="0.31496062992125984" footer="0.31496062992125984"/>
  <pageSetup paperSize="9" scale="63" fitToHeight="0" orientation="landscape" r:id="rId1"/>
  <headerFooter alignWithMargins="0">
    <oddFooter>&amp;R&amp;F&amp;A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5F6A987-6235-4C09-AF46-B68B5593EDB9}">
          <x14:formula1>
            <xm:f>テーブル!$C$4:$C$29</xm:f>
          </x14:formula1>
          <xm:sqref>B10:C10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86F6-7E7C-4834-9E8A-A228C915F1A6}">
  <dimension ref="B2:H29"/>
  <sheetViews>
    <sheetView workbookViewId="0">
      <selection activeCell="E24" sqref="E24"/>
    </sheetView>
  </sheetViews>
  <sheetFormatPr defaultRowHeight="15"/>
  <cols>
    <col min="1" max="2" width="9" style="1"/>
    <col min="3" max="3" width="35.625" style="1" bestFit="1" customWidth="1"/>
    <col min="4" max="4" width="4" style="1" bestFit="1" customWidth="1"/>
    <col min="5" max="5" width="17.625" style="1" customWidth="1"/>
    <col min="6" max="6" width="17.5" style="1" bestFit="1" customWidth="1"/>
    <col min="7" max="7" width="7.5" style="1" bestFit="1" customWidth="1"/>
    <col min="8" max="8" width="13.25" style="1" bestFit="1" customWidth="1"/>
    <col min="9" max="16384" width="9" style="1"/>
  </cols>
  <sheetData>
    <row r="2" spans="2:8">
      <c r="B2" s="1" t="s">
        <v>20</v>
      </c>
    </row>
    <row r="3" spans="2:8">
      <c r="C3" s="1" t="s">
        <v>23</v>
      </c>
      <c r="D3" s="1" t="s">
        <v>22</v>
      </c>
      <c r="E3" s="1" t="s">
        <v>24</v>
      </c>
      <c r="F3" s="1" t="s">
        <v>52</v>
      </c>
      <c r="G3" s="1" t="s">
        <v>58</v>
      </c>
      <c r="H3" s="1" t="s">
        <v>51</v>
      </c>
    </row>
    <row r="4" spans="2:8">
      <c r="B4" s="1">
        <f>LEN(C4)</f>
        <v>14</v>
      </c>
      <c r="C4" s="1" t="s">
        <v>25</v>
      </c>
      <c r="D4" s="1">
        <v>1</v>
      </c>
      <c r="E4" s="1" t="s">
        <v>14</v>
      </c>
      <c r="F4" s="2">
        <v>36617</v>
      </c>
      <c r="G4" s="1" t="s">
        <v>57</v>
      </c>
      <c r="H4" s="1">
        <v>2373000229</v>
      </c>
    </row>
    <row r="5" spans="2:8">
      <c r="B5" s="1">
        <f t="shared" ref="B5:B29" si="0">LEN(C5)</f>
        <v>13</v>
      </c>
      <c r="C5" s="1" t="s">
        <v>26</v>
      </c>
      <c r="D5" s="1">
        <v>2</v>
      </c>
      <c r="E5" s="1" t="s">
        <v>14</v>
      </c>
      <c r="F5" s="2">
        <v>36617</v>
      </c>
      <c r="G5" s="1" t="s">
        <v>57</v>
      </c>
      <c r="H5" s="1">
        <v>2373000237</v>
      </c>
    </row>
    <row r="6" spans="2:8">
      <c r="B6" s="1">
        <f t="shared" si="0"/>
        <v>15</v>
      </c>
      <c r="C6" s="1" t="s">
        <v>27</v>
      </c>
      <c r="D6" s="1">
        <v>3</v>
      </c>
      <c r="E6" s="1" t="s">
        <v>14</v>
      </c>
      <c r="F6" s="2">
        <v>36617</v>
      </c>
      <c r="G6" s="1" t="s">
        <v>57</v>
      </c>
      <c r="H6" s="1">
        <v>2373000245</v>
      </c>
    </row>
    <row r="7" spans="2:8">
      <c r="B7" s="1">
        <f t="shared" si="0"/>
        <v>12</v>
      </c>
      <c r="C7" s="1" t="s">
        <v>28</v>
      </c>
      <c r="D7" s="1">
        <v>4</v>
      </c>
      <c r="E7" s="1" t="s">
        <v>14</v>
      </c>
      <c r="F7" s="2">
        <v>36707</v>
      </c>
      <c r="G7" s="1" t="s">
        <v>57</v>
      </c>
      <c r="H7" s="1">
        <v>2373000690</v>
      </c>
    </row>
    <row r="8" spans="2:8">
      <c r="B8" s="1">
        <f t="shared" si="0"/>
        <v>12</v>
      </c>
      <c r="C8" s="1" t="s">
        <v>29</v>
      </c>
      <c r="D8" s="1">
        <v>5</v>
      </c>
      <c r="E8" s="1" t="s">
        <v>14</v>
      </c>
      <c r="F8" s="2">
        <v>37799</v>
      </c>
      <c r="G8" s="1" t="s">
        <v>57</v>
      </c>
      <c r="H8" s="1">
        <v>2373001219</v>
      </c>
    </row>
    <row r="9" spans="2:8">
      <c r="B9" s="1">
        <f t="shared" si="0"/>
        <v>15</v>
      </c>
      <c r="C9" s="1" t="s">
        <v>30</v>
      </c>
      <c r="D9" s="1">
        <v>6</v>
      </c>
      <c r="E9" s="1" t="s">
        <v>14</v>
      </c>
      <c r="F9" s="2">
        <v>38077</v>
      </c>
      <c r="G9" s="1" t="s">
        <v>57</v>
      </c>
      <c r="H9" s="1">
        <v>2373001383</v>
      </c>
    </row>
    <row r="10" spans="2:8">
      <c r="B10" s="1">
        <f t="shared" si="0"/>
        <v>13</v>
      </c>
      <c r="C10" s="1" t="s">
        <v>37</v>
      </c>
      <c r="D10" s="1">
        <v>7</v>
      </c>
      <c r="E10" s="1" t="s">
        <v>21</v>
      </c>
      <c r="F10" s="2">
        <v>37712</v>
      </c>
      <c r="G10" s="1" t="s">
        <v>57</v>
      </c>
      <c r="H10" s="1">
        <v>2376100182</v>
      </c>
    </row>
    <row r="11" spans="2:8">
      <c r="B11" s="1">
        <f t="shared" si="0"/>
        <v>12</v>
      </c>
      <c r="C11" s="1" t="s">
        <v>38</v>
      </c>
      <c r="D11" s="1">
        <v>8</v>
      </c>
      <c r="E11" s="1" t="s">
        <v>21</v>
      </c>
      <c r="F11" s="2">
        <v>38067</v>
      </c>
      <c r="G11" s="1" t="s">
        <v>57</v>
      </c>
      <c r="H11" s="1">
        <v>2376200206</v>
      </c>
    </row>
    <row r="12" spans="2:8">
      <c r="B12" s="1">
        <f t="shared" si="0"/>
        <v>15</v>
      </c>
      <c r="C12" s="1" t="s">
        <v>31</v>
      </c>
      <c r="D12" s="1">
        <v>9</v>
      </c>
      <c r="E12" s="1" t="s">
        <v>21</v>
      </c>
      <c r="F12" s="2">
        <v>39173</v>
      </c>
      <c r="G12" s="1" t="s">
        <v>57</v>
      </c>
      <c r="H12" s="1">
        <v>2373002100</v>
      </c>
    </row>
    <row r="13" spans="2:8">
      <c r="B13" s="1">
        <f t="shared" si="0"/>
        <v>15</v>
      </c>
      <c r="C13" s="1" t="s">
        <v>32</v>
      </c>
      <c r="D13" s="1">
        <v>10</v>
      </c>
      <c r="E13" s="1" t="s">
        <v>21</v>
      </c>
      <c r="F13" s="2">
        <v>39539</v>
      </c>
      <c r="G13" s="1" t="s">
        <v>57</v>
      </c>
      <c r="H13" s="1">
        <v>2373002191</v>
      </c>
    </row>
    <row r="14" spans="2:8">
      <c r="B14" s="1">
        <f t="shared" si="0"/>
        <v>13</v>
      </c>
      <c r="C14" s="1" t="s">
        <v>33</v>
      </c>
      <c r="D14" s="1">
        <v>11</v>
      </c>
      <c r="E14" s="1" t="s">
        <v>21</v>
      </c>
      <c r="F14" s="2">
        <v>39600</v>
      </c>
      <c r="G14" s="1" t="s">
        <v>57</v>
      </c>
      <c r="H14" s="1">
        <v>2373002233</v>
      </c>
    </row>
    <row r="15" spans="2:8">
      <c r="B15" s="1">
        <f t="shared" si="0"/>
        <v>14</v>
      </c>
      <c r="C15" s="1" t="s">
        <v>39</v>
      </c>
      <c r="D15" s="1">
        <v>12</v>
      </c>
      <c r="E15" s="1" t="s">
        <v>16</v>
      </c>
      <c r="F15" s="2">
        <v>39918</v>
      </c>
      <c r="G15" s="1" t="s">
        <v>59</v>
      </c>
      <c r="H15" s="1">
        <v>2393000100</v>
      </c>
    </row>
    <row r="16" spans="2:8">
      <c r="B16" s="1">
        <f t="shared" si="0"/>
        <v>14</v>
      </c>
      <c r="C16" s="1" t="s">
        <v>40</v>
      </c>
      <c r="D16" s="1">
        <v>13</v>
      </c>
      <c r="E16" s="1" t="s">
        <v>16</v>
      </c>
      <c r="F16" s="2">
        <v>40634</v>
      </c>
      <c r="G16" s="1" t="s">
        <v>59</v>
      </c>
      <c r="H16" s="1">
        <v>2393000183</v>
      </c>
    </row>
    <row r="17" spans="2:8">
      <c r="B17" s="1">
        <f t="shared" si="0"/>
        <v>14</v>
      </c>
      <c r="C17" s="1" t="s">
        <v>41</v>
      </c>
      <c r="D17" s="1">
        <v>14</v>
      </c>
      <c r="E17" s="1" t="s">
        <v>16</v>
      </c>
      <c r="F17" s="2">
        <v>40634</v>
      </c>
      <c r="G17" s="1" t="s">
        <v>59</v>
      </c>
      <c r="H17" s="1">
        <v>2393000191</v>
      </c>
    </row>
    <row r="18" spans="2:8">
      <c r="B18" s="1">
        <f t="shared" si="0"/>
        <v>14</v>
      </c>
      <c r="C18" s="1" t="s">
        <v>44</v>
      </c>
      <c r="D18" s="1">
        <v>15</v>
      </c>
      <c r="E18" s="1" t="s">
        <v>16</v>
      </c>
      <c r="F18" s="2">
        <v>41000</v>
      </c>
      <c r="G18" s="1" t="s">
        <v>59</v>
      </c>
      <c r="H18" s="1">
        <v>2393000241</v>
      </c>
    </row>
    <row r="19" spans="2:8">
      <c r="B19" s="1">
        <f t="shared" si="0"/>
        <v>15</v>
      </c>
      <c r="C19" s="1" t="s">
        <v>42</v>
      </c>
      <c r="D19" s="1">
        <v>16</v>
      </c>
      <c r="E19" s="1" t="s">
        <v>16</v>
      </c>
      <c r="F19" s="2">
        <v>41000</v>
      </c>
      <c r="G19" s="1" t="s">
        <v>59</v>
      </c>
      <c r="H19" s="1">
        <v>2393000225</v>
      </c>
    </row>
    <row r="20" spans="2:8">
      <c r="B20" s="1">
        <f t="shared" si="0"/>
        <v>14</v>
      </c>
      <c r="C20" s="1" t="s">
        <v>43</v>
      </c>
      <c r="D20" s="1">
        <v>17</v>
      </c>
      <c r="E20" s="1" t="s">
        <v>16</v>
      </c>
      <c r="F20" s="2">
        <v>41000</v>
      </c>
      <c r="G20" s="1" t="s">
        <v>59</v>
      </c>
      <c r="H20" s="1">
        <v>2393000233</v>
      </c>
    </row>
    <row r="21" spans="2:8">
      <c r="B21" s="1">
        <f t="shared" si="0"/>
        <v>13</v>
      </c>
      <c r="C21" s="1" t="s">
        <v>45</v>
      </c>
      <c r="D21" s="1">
        <v>18</v>
      </c>
      <c r="E21" s="1" t="s">
        <v>16</v>
      </c>
      <c r="F21" s="2">
        <v>41365</v>
      </c>
      <c r="G21" s="1" t="s">
        <v>59</v>
      </c>
      <c r="H21" s="1">
        <v>2393000274</v>
      </c>
    </row>
    <row r="22" spans="2:8">
      <c r="B22" s="1">
        <f t="shared" si="0"/>
        <v>13</v>
      </c>
      <c r="C22" s="1" t="s">
        <v>47</v>
      </c>
      <c r="D22" s="1">
        <v>19</v>
      </c>
      <c r="E22" s="1" t="s">
        <v>16</v>
      </c>
      <c r="F22" s="2">
        <v>41730</v>
      </c>
      <c r="G22" s="1" t="s">
        <v>59</v>
      </c>
      <c r="H22" s="1">
        <v>2393000332</v>
      </c>
    </row>
    <row r="23" spans="2:8">
      <c r="B23" s="1">
        <f t="shared" si="0"/>
        <v>17</v>
      </c>
      <c r="C23" s="1" t="s">
        <v>46</v>
      </c>
      <c r="D23" s="1">
        <v>20</v>
      </c>
      <c r="E23" s="1" t="s">
        <v>16</v>
      </c>
      <c r="F23" s="2">
        <v>41730</v>
      </c>
      <c r="G23" s="1" t="s">
        <v>59</v>
      </c>
      <c r="H23" s="1">
        <v>2393000324</v>
      </c>
    </row>
    <row r="24" spans="2:8">
      <c r="B24" s="1">
        <f t="shared" si="0"/>
        <v>14</v>
      </c>
      <c r="C24" s="1" t="s">
        <v>48</v>
      </c>
      <c r="D24" s="1">
        <v>21</v>
      </c>
      <c r="E24" s="1" t="s">
        <v>17</v>
      </c>
      <c r="F24" s="2">
        <v>42644</v>
      </c>
      <c r="G24" s="1" t="s">
        <v>59</v>
      </c>
      <c r="H24" s="1">
        <v>2393000407</v>
      </c>
    </row>
    <row r="25" spans="2:8">
      <c r="B25" s="1">
        <f t="shared" si="0"/>
        <v>18</v>
      </c>
      <c r="C25" s="1" t="s">
        <v>34</v>
      </c>
      <c r="D25" s="1">
        <v>22</v>
      </c>
      <c r="E25" s="1" t="s">
        <v>21</v>
      </c>
      <c r="F25" s="2">
        <v>43132</v>
      </c>
      <c r="G25" s="1" t="s">
        <v>57</v>
      </c>
      <c r="H25" s="1">
        <v>2373003900</v>
      </c>
    </row>
    <row r="26" spans="2:8">
      <c r="B26" s="1">
        <f t="shared" si="0"/>
        <v>14</v>
      </c>
      <c r="C26" s="1" t="s">
        <v>49</v>
      </c>
      <c r="D26" s="1">
        <v>23</v>
      </c>
      <c r="E26" s="1" t="s">
        <v>16</v>
      </c>
      <c r="F26" s="2">
        <v>43597</v>
      </c>
      <c r="G26" s="1" t="s">
        <v>59</v>
      </c>
      <c r="H26" s="1">
        <v>2393000530</v>
      </c>
    </row>
    <row r="27" spans="2:8">
      <c r="B27" s="1">
        <f t="shared" si="0"/>
        <v>14</v>
      </c>
      <c r="C27" s="1" t="s">
        <v>50</v>
      </c>
      <c r="D27" s="1">
        <v>24</v>
      </c>
      <c r="E27" s="1" t="s">
        <v>16</v>
      </c>
      <c r="F27" s="2">
        <v>43922</v>
      </c>
      <c r="G27" s="1" t="s">
        <v>59</v>
      </c>
      <c r="H27" s="1">
        <v>2393000647</v>
      </c>
    </row>
    <row r="28" spans="2:8">
      <c r="B28" s="1">
        <f t="shared" si="0"/>
        <v>18</v>
      </c>
      <c r="C28" s="1" t="s">
        <v>35</v>
      </c>
      <c r="D28" s="1">
        <v>25</v>
      </c>
      <c r="E28" s="1" t="s">
        <v>21</v>
      </c>
      <c r="F28" s="2">
        <v>43922</v>
      </c>
      <c r="G28" s="1" t="s">
        <v>57</v>
      </c>
      <c r="H28" s="1">
        <v>2373004320</v>
      </c>
    </row>
    <row r="29" spans="2:8">
      <c r="B29" s="1">
        <f t="shared" si="0"/>
        <v>13</v>
      </c>
      <c r="C29" s="1" t="s">
        <v>36</v>
      </c>
      <c r="D29" s="1">
        <v>26</v>
      </c>
      <c r="E29" s="1" t="s">
        <v>14</v>
      </c>
      <c r="F29" s="2">
        <v>43922</v>
      </c>
      <c r="G29" s="1" t="s">
        <v>57</v>
      </c>
      <c r="H29" s="1">
        <v>2373004346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（特養）</vt:lpstr>
      <vt:lpstr>テーブル</vt:lpstr>
      <vt:lpstr>'（特養）'!Print_Area</vt:lpstr>
      <vt:lpstr>'（特養）'!Print_Titles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蟹</cp:lastModifiedBy>
  <dcterms:created xsi:type="dcterms:W3CDTF">2021-03-18T01:32:33Z</dcterms:created>
  <dcterms:modified xsi:type="dcterms:W3CDTF">2026-04-02T07:36:51Z</dcterms:modified>
</cp:coreProperties>
</file>