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30" windowWidth="17070" windowHeight="8460" tabRatio="858" firstSheet="7" activeTab="11"/>
  </bookViews>
  <sheets>
    <sheet name="H30実績（例）" sheetId="1" state="hidden" r:id="rId1"/>
    <sheet name="H30実績" sheetId="2" state="hidden" r:id="rId2"/>
    <sheet name="H30事業報告（例）" sheetId="3" state="hidden" r:id="rId3"/>
    <sheet name="H30事業報告" sheetId="4" state="hidden" r:id="rId4"/>
    <sheet name="H30決算（例）" sheetId="5" state="hidden" r:id="rId5"/>
    <sheet name="H30決算" sheetId="6" state="hidden" r:id="rId6"/>
    <sheet name="H31申請（例）" sheetId="7" state="hidden" r:id="rId7"/>
    <sheet name="申請" sheetId="8" r:id="rId8"/>
    <sheet name="H31事業計画（例）" sheetId="9" state="hidden" r:id="rId9"/>
    <sheet name="事業計画" sheetId="10" r:id="rId10"/>
    <sheet name="H31予算（例）" sheetId="11" state="hidden" r:id="rId11"/>
    <sheet name="予算 " sheetId="12" r:id="rId12"/>
    <sheet name="リンクされた図元データ" sheetId="13" state="hidden" r:id="rId13"/>
  </sheets>
  <definedNames>
    <definedName name="_xlfn.IFERROR" hidden="1">#NAME?</definedName>
    <definedName name="_xlnm.Print_Area" localSheetId="5">'H30決算'!$A$1:$G$121</definedName>
    <definedName name="_xlnm.Print_Area" localSheetId="4">'H30決算（例）'!$A$1:$H$122</definedName>
    <definedName name="_xlnm.Print_Area" localSheetId="1">'H30実績'!$A$1:$I$30</definedName>
    <definedName name="_xlnm.Print_Area" localSheetId="0">'H30実績（例）'!$A$1:$I$30</definedName>
    <definedName name="_xlnm.Print_Area" localSheetId="8">'H31事業計画（例）'!$A$1:$I$14</definedName>
    <definedName name="_xlnm.Print_Area" localSheetId="6">'H31申請（例）'!$A$1:$I$30</definedName>
    <definedName name="_xlnm.Print_Area" localSheetId="10">'H31予算（例）'!$A$1:$G$119</definedName>
    <definedName name="_xlnm.Print_Area" localSheetId="7">'申請'!$A$1:$I$30</definedName>
    <definedName name="_xlnm.Print_Area" localSheetId="11">'予算 '!$A$1:$F$117</definedName>
    <definedName name="_xlnm.Print_Titles" localSheetId="5">'H30決算'!$11:$11</definedName>
    <definedName name="_xlnm.Print_Titles" localSheetId="4">'H30決算（例）'!$12:$12</definedName>
    <definedName name="_xlnm.Print_Titles" localSheetId="10">'H31予算（例）'!$12:$12</definedName>
    <definedName name="_xlnm.Print_Titles" localSheetId="11">'予算 '!$11:$11</definedName>
  </definedNames>
  <calcPr fullCalcOnLoad="1"/>
</workbook>
</file>

<file path=xl/sharedStrings.xml><?xml version="1.0" encoding="utf-8"?>
<sst xmlns="http://schemas.openxmlformats.org/spreadsheetml/2006/main" count="854" uniqueCount="319">
  <si>
    <t>事業名</t>
  </si>
  <si>
    <t>参加人員</t>
  </si>
  <si>
    <t>リーダー研修</t>
  </si>
  <si>
    <t>健康研修</t>
  </si>
  <si>
    <t>交通安全研修</t>
  </si>
  <si>
    <t>友愛活動</t>
  </si>
  <si>
    <t>広報誌発刊</t>
  </si>
  <si>
    <t>マレットゴルフ大会</t>
  </si>
  <si>
    <t>挙母公民館</t>
  </si>
  <si>
    <t>豊田市体育館</t>
  </si>
  <si>
    <t>地域内</t>
  </si>
  <si>
    <t>会員世帯</t>
  </si>
  <si>
    <t>中央マレット場</t>
  </si>
  <si>
    <t>挙母コミセン</t>
  </si>
  <si>
    <t>高齢者と子供の交流大会</t>
  </si>
  <si>
    <t>ふれあいスポーツ大会</t>
  </si>
  <si>
    <t>地域高齢者が作成した作品展示</t>
  </si>
  <si>
    <t>講演「リーダーの役割」
講師：豊田一郎</t>
  </si>
  <si>
    <t>健康づくり・地域会員の親睦を図る</t>
  </si>
  <si>
    <t>出品数２４３
参加者５９８</t>
  </si>
  <si>
    <t>【収入の部】</t>
  </si>
  <si>
    <t>【支出の部】</t>
  </si>
  <si>
    <t>地区名</t>
  </si>
  <si>
    <t>会長名</t>
  </si>
  <si>
    <t>記</t>
  </si>
  <si>
    <t>２　補助事業等の目的</t>
  </si>
  <si>
    <t>３　補助事業等の内容</t>
  </si>
  <si>
    <t>４　添付書類</t>
  </si>
  <si>
    <t>　　（１）事業計画書</t>
  </si>
  <si>
    <t>挙母交流館</t>
  </si>
  <si>
    <t>　　（２）予　算　書</t>
  </si>
  <si>
    <t>趣味の作品展</t>
  </si>
  <si>
    <t>健康研修</t>
  </si>
  <si>
    <t>交通安全研修</t>
  </si>
  <si>
    <t>友愛活動</t>
  </si>
  <si>
    <t>広報誌発刊</t>
  </si>
  <si>
    <t>講演会講師謝礼</t>
  </si>
  <si>
    <t>印刷製本費</t>
  </si>
  <si>
    <t>通信運搬費</t>
  </si>
  <si>
    <t>コピー代、印刷代</t>
  </si>
  <si>
    <t>事務用品</t>
  </si>
  <si>
    <t>会議用茶葉代</t>
  </si>
  <si>
    <t>体育館使用料、競技器具借上料</t>
  </si>
  <si>
    <t>会議用茶葉代</t>
  </si>
  <si>
    <t>挙母交流館</t>
  </si>
  <si>
    <t>ゲートボール大会</t>
  </si>
  <si>
    <t>健康づくり・地域会員の親睦を図る</t>
  </si>
  <si>
    <t>　１０月</t>
  </si>
  <si>
    <t>挙母コミセン</t>
  </si>
  <si>
    <t>地域高齢者が作成した作品展示</t>
  </si>
  <si>
    <t>　１１月</t>
  </si>
  <si>
    <t>環境美化活動</t>
  </si>
  <si>
    <t>　１２月</t>
  </si>
  <si>
    <t>地域内</t>
  </si>
  <si>
    <t>地域内の美化活動</t>
  </si>
  <si>
    <t>会員世帯</t>
  </si>
  <si>
    <t>マレットゴルフ大会</t>
  </si>
  <si>
    <t>プログラム印刷代 \10×250部</t>
  </si>
  <si>
    <t>副賞代 \1,000 \500 \400</t>
  </si>
  <si>
    <t>出品者名簿印刷代 \35×500部</t>
  </si>
  <si>
    <t>副賞代 \500×10個</t>
  </si>
  <si>
    <t>審査員 \3,000×2名</t>
  </si>
  <si>
    <t>資料印刷代 \30×100部</t>
  </si>
  <si>
    <t>はがき代 \50×56枚×4回</t>
  </si>
  <si>
    <t>　　　別紙のとおり</t>
  </si>
  <si>
    <t>補　助　金</t>
  </si>
  <si>
    <t>明　　　　　　細</t>
  </si>
  <si>
    <t>事　業　名</t>
  </si>
  <si>
    <t>明　　　　細</t>
  </si>
  <si>
    <t>合　計</t>
  </si>
  <si>
    <t>開 催 場 所</t>
  </si>
  <si>
    <t>開 催 期 日</t>
  </si>
  <si>
    <t>備　考</t>
  </si>
  <si>
    <t>事　　業　　内　　容</t>
  </si>
  <si>
    <t>　８月１３日</t>
  </si>
  <si>
    <t>　９月　５日</t>
  </si>
  <si>
    <t>１０月　１日</t>
  </si>
  <si>
    <t>１０月２５日</t>
  </si>
  <si>
    <t>１１月２０日</t>
  </si>
  <si>
    <t>体育指導員 \3,000×2名</t>
  </si>
  <si>
    <t>副賞 \1,000 \800 \600 \500×20個</t>
  </si>
  <si>
    <t>年間 ７回</t>
  </si>
  <si>
    <t>ゲートボール大会</t>
  </si>
  <si>
    <t>予 算 額</t>
  </si>
  <si>
    <t>友愛訪問慰問品 \100×56名分　　　　 　　　　　　手作り慰問品の材料</t>
  </si>
  <si>
    <t>科　　　　　目</t>
  </si>
  <si>
    <t>科　　目</t>
  </si>
  <si>
    <t>添付書類</t>
  </si>
  <si>
    <t>　豊　田　太　郎</t>
  </si>
  <si>
    <t>会長住所</t>
  </si>
  <si>
    <t>会長電話</t>
  </si>
  <si>
    <t>日之出公園</t>
  </si>
  <si>
    <t>収　入　総　額</t>
  </si>
  <si>
    <t>雑　　　入</t>
  </si>
  <si>
    <t>前年度繰越金</t>
  </si>
  <si>
    <t>補助対象経費　総額</t>
  </si>
  <si>
    <t>Ａ</t>
  </si>
  <si>
    <t>支　出　総　額</t>
  </si>
  <si>
    <t>負　担　金</t>
  </si>
  <si>
    <t>補助対象外経費　　　　　　　　</t>
  </si>
  <si>
    <t>予　算　額</t>
  </si>
  <si>
    <t>環境美化活動</t>
  </si>
  <si>
    <t>趣味の作品展</t>
  </si>
  <si>
    <t>趣味の作品展</t>
  </si>
  <si>
    <t>１　補助金交付申請額　　金　</t>
  </si>
  <si>
    <t>円</t>
  </si>
  <si>
    <t>消 耗 品 費</t>
  </si>
  <si>
    <t>賞　品　費</t>
  </si>
  <si>
    <t>謝　　　礼</t>
  </si>
  <si>
    <t>借　上　料</t>
  </si>
  <si>
    <t>消 耗 品 費</t>
  </si>
  <si>
    <t>賞　品　費</t>
  </si>
  <si>
    <t>謝　　　礼</t>
  </si>
  <si>
    <t>借　上　料</t>
  </si>
  <si>
    <t xml:space="preserve"> </t>
  </si>
  <si>
    <t>決 算 額</t>
  </si>
  <si>
    <t>決　算　額</t>
  </si>
  <si>
    <t>趣味の
作品展</t>
  </si>
  <si>
    <t>ふれあい
スポーツ
大会</t>
  </si>
  <si>
    <t>リーダー
研修</t>
  </si>
  <si>
    <t>交通安全
研修</t>
  </si>
  <si>
    <t>広報誌
発刊</t>
  </si>
  <si>
    <t>マレット
ゴルフ
大会</t>
  </si>
  <si>
    <t>借　上　料</t>
  </si>
  <si>
    <t>交　通　費</t>
  </si>
  <si>
    <t>補助対象外経費　　　　</t>
  </si>
  <si>
    <t>次年度繰越金</t>
  </si>
  <si>
    <t>返還金</t>
  </si>
  <si>
    <t>補　助　金　額</t>
  </si>
  <si>
    <t>添付書類</t>
  </si>
  <si>
    <t>　　</t>
  </si>
  <si>
    <t>リーダー研修
「友愛活動の実践」</t>
  </si>
  <si>
    <t>豊　田　市　長　様</t>
  </si>
  <si>
    <t>　　補助金等交付規則第４条の規定により、下記のとおり申請します。</t>
  </si>
  <si>
    <t>自治区負担金、単位クラブ負担金</t>
  </si>
  <si>
    <t>自治区負担金、単位クラブ負担金</t>
  </si>
  <si>
    <t>講演「ストップ・ザ・交通事故」
講師：市役所交通安全課職員</t>
  </si>
  <si>
    <t>㊞</t>
  </si>
  <si>
    <t>㊞</t>
  </si>
  <si>
    <t xml:space="preserve"> 　㊞</t>
  </si>
  <si>
    <t>講演「筋力アップ！！転ばぬ先の杖」
講師：健康づくりリーダー</t>
  </si>
  <si>
    <t>広報誌印刷代 \25×725部×6回</t>
  </si>
  <si>
    <t>豊田市交通安全
学習センター</t>
  </si>
  <si>
    <t xml:space="preserve"> 豊田市</t>
  </si>
  <si>
    <t xml:space="preserve"> 豊田市</t>
  </si>
  <si>
    <t>　３４－６７５８</t>
  </si>
  <si>
    <t>　豊田市西町３－６０</t>
  </si>
  <si>
    <t>　   　 －</t>
  </si>
  <si>
    <t xml:space="preserve"> 〒    　  － </t>
  </si>
  <si>
    <t xml:space="preserve"> 〒  　    － </t>
  </si>
  <si>
    <t xml:space="preserve">     　 －</t>
  </si>
  <si>
    <t>フリガナ</t>
  </si>
  <si>
    <t>マレットゴルフ
大会</t>
  </si>
  <si>
    <t>Ｎｏ.</t>
  </si>
  <si>
    <t>№</t>
  </si>
  <si>
    <t>№</t>
  </si>
  <si>
    <t>地域の一人暮らし高齢者に声かけ訪問
閉じこもり防止のサロン開設</t>
  </si>
  <si>
    <t>消 耗 品 費</t>
  </si>
  <si>
    <t>賞　品　費</t>
  </si>
  <si>
    <t>謝　　　礼</t>
  </si>
  <si>
    <t>借　上　料</t>
  </si>
  <si>
    <t>消 耗 品 費</t>
  </si>
  <si>
    <t>賞　品　費</t>
  </si>
  <si>
    <t>謝　　　礼</t>
  </si>
  <si>
    <t>借　上　料</t>
  </si>
  <si>
    <t>消 耗 品 費</t>
  </si>
  <si>
    <t>賞　品　費</t>
  </si>
  <si>
    <t>謝　　　礼</t>
  </si>
  <si>
    <t>消 耗 品 費</t>
  </si>
  <si>
    <t>賞　品　費</t>
  </si>
  <si>
    <t>謝　　　礼</t>
  </si>
  <si>
    <t>借　上　料</t>
  </si>
  <si>
    <t>Ａ</t>
  </si>
  <si>
    <t>Ｂ</t>
  </si>
  <si>
    <t>（Ａ＋Ｂ）</t>
  </si>
  <si>
    <t>Ｃ</t>
  </si>
  <si>
    <t>0　</t>
  </si>
  <si>
    <t>Ｄ</t>
  </si>
  <si>
    <t>リーダー研修
「友愛活動の実践」</t>
  </si>
  <si>
    <t>　　７月</t>
  </si>
  <si>
    <t>講演「友愛活動の実践」
講師：未定</t>
  </si>
  <si>
    <t>　　９月</t>
  </si>
  <si>
    <t>１００</t>
  </si>
  <si>
    <t>５０</t>
  </si>
  <si>
    <t>４００</t>
  </si>
  <si>
    <t>年間 ４回</t>
  </si>
  <si>
    <t>中央マレット場</t>
  </si>
  <si>
    <t>トヨタ</t>
  </si>
  <si>
    <t>タロウ</t>
  </si>
  <si>
    <t>役員会</t>
  </si>
  <si>
    <t>年間12回</t>
  </si>
  <si>
    <t>１５</t>
  </si>
  <si>
    <t>26,253</t>
  </si>
  <si>
    <t>　　㊞</t>
  </si>
  <si>
    <t>支出（予算）総額　367,000円×８割</t>
  </si>
  <si>
    <t xml:space="preserve">
26,000</t>
  </si>
  <si>
    <t>賞　品　代</t>
  </si>
  <si>
    <t xml:space="preserve">
13,500</t>
  </si>
  <si>
    <t>主催・共催</t>
  </si>
  <si>
    <t>主催・共催</t>
  </si>
  <si>
    <t>事務用品、舞台用看板代</t>
  </si>
  <si>
    <t>事務用品、看板代、装飾費</t>
  </si>
  <si>
    <t>事務用品、会場設営代</t>
  </si>
  <si>
    <t>テキスト代 \50×50冊
カセットテープ \300×10本</t>
  </si>
  <si>
    <t>事務用品、テキスト代 \50×100冊</t>
  </si>
  <si>
    <t>地区高連や単位クラブの活動を紹介</t>
  </si>
  <si>
    <t>地区高連運営のための打ち合わせ等</t>
  </si>
  <si>
    <t>講演「　未　定　」
講師：交通安全学習センター
　　　インストラクター</t>
  </si>
  <si>
    <t>Ｎｏ.</t>
  </si>
  <si>
    <t>通信運搬費</t>
  </si>
  <si>
    <t>印刷製本費</t>
  </si>
  <si>
    <t>地域の一人暮らしの高齢者に声かけ訪問
閉じこもり防止のサロン開設</t>
  </si>
  <si>
    <t>地区高連や単位クラブの活動を紹介</t>
  </si>
  <si>
    <t>地区高連運営のための打ち合わせ等</t>
  </si>
  <si>
    <r>
      <t xml:space="preserve">収入の部　　　　　支出の部
「収入総額」　－　「（Ａ＋Ｂ）支出総額」－「（Ｃ）返還金」
</t>
    </r>
    <r>
      <rPr>
        <sz val="11"/>
        <rFont val="HGｺﾞｼｯｸM"/>
        <family val="3"/>
      </rPr>
      <t>　　       　円　－　　　       円　－　　　　 　　円</t>
    </r>
  </si>
  <si>
    <t>　○　○　　地　区</t>
  </si>
  <si>
    <t xml:space="preserve"> 〒 ４７１ － ８５０１</t>
  </si>
  <si>
    <t>　　　　　　　　地　区</t>
  </si>
  <si>
    <t>　　㊞</t>
  </si>
  <si>
    <t>　６月 ５日</t>
  </si>
  <si>
    <t>１月２０日</t>
  </si>
  <si>
    <t>対象者５６</t>
  </si>
  <si>
    <t>７０２世帯</t>
  </si>
  <si>
    <t>７６</t>
  </si>
  <si>
    <t>２１９</t>
  </si>
  <si>
    <t>４８</t>
  </si>
  <si>
    <t>８８</t>
  </si>
  <si>
    <t>１１３</t>
  </si>
  <si>
    <t>９６</t>
  </si>
  <si>
    <t>福祉研修</t>
  </si>
  <si>
    <t>講演「今日からボランティア」
講師：社会福祉協議会</t>
  </si>
  <si>
    <t xml:space="preserve"> 〒 ４７１－ ８５０１</t>
  </si>
  <si>
    <r>
      <t xml:space="preserve">収入の部「収入総額」－
　　　　　「（Ａ）補助対象経費　総額」
</t>
    </r>
    <r>
      <rPr>
        <sz val="11"/>
        <rFont val="HGｺﾞｼｯｸM"/>
        <family val="3"/>
      </rPr>
      <t>　　507,796　円　－　367,000　円</t>
    </r>
  </si>
  <si>
    <t>年１２回</t>
  </si>
  <si>
    <t>講演「健康づくりの食生活の知恵」
講師：管理栄養士</t>
  </si>
  <si>
    <t>出品数２５０
参加者６００</t>
  </si>
  <si>
    <t>１５</t>
  </si>
  <si>
    <t>１００</t>
  </si>
  <si>
    <t>対象者６０</t>
  </si>
  <si>
    <t>７１０世帯</t>
  </si>
  <si>
    <t>㊞</t>
  </si>
  <si>
    <t>㊞</t>
  </si>
  <si>
    <t>㊞</t>
  </si>
  <si>
    <r>
      <t xml:space="preserve">収入の部　　　　　支出の部
「収入総額」　－　「（Ａ＋Ｂ）支出総額」－「（Ｃ）返還金」
</t>
    </r>
    <r>
      <rPr>
        <sz val="12"/>
        <rFont val="HGｺﾞｼｯｸM"/>
        <family val="3"/>
      </rPr>
      <t xml:space="preserve">
  552,641円      －　  526,388円　    －　　0　円</t>
    </r>
  </si>
  <si>
    <t>「（Ａ）補助対象経費　総額」の８割
 　　　　　　円 × 0.8 ＝ 　　 　 　 円</t>
  </si>
  <si>
    <r>
      <t xml:space="preserve">収入の部「収入総額」－
　　　　　「（Ａ）補助対象経費　総額」
</t>
    </r>
    <r>
      <rPr>
        <sz val="11"/>
        <rFont val="HGｺﾞｼｯｸM"/>
        <family val="3"/>
      </rPr>
      <t>　　　　 　　 円  － 　  　 　　 円</t>
    </r>
  </si>
  <si>
    <t>会場使用料 \200×100名　　　　　　　　　　　　　器具借上料 \100×100名</t>
  </si>
  <si>
    <t>資料印刷代 \30×15部×12ヶ月</t>
  </si>
  <si>
    <r>
      <t xml:space="preserve">「（Ａ）補助対象経費　総額」の８割
</t>
    </r>
    <r>
      <rPr>
        <sz val="11"/>
        <rFont val="HGｺﾞｼｯｸM"/>
        <family val="3"/>
      </rPr>
      <t xml:space="preserve">  367,000　円 × </t>
    </r>
    <r>
      <rPr>
        <b/>
        <sz val="11"/>
        <rFont val="HGｺﾞｼｯｸM"/>
        <family val="3"/>
      </rPr>
      <t xml:space="preserve">0.8 ＝ </t>
    </r>
    <r>
      <rPr>
        <sz val="11"/>
        <rFont val="HGｺﾞｼｯｸM"/>
        <family val="3"/>
      </rPr>
      <t>293,600 円</t>
    </r>
  </si>
  <si>
    <t>　３４－６６６０</t>
  </si>
  <si>
    <t>（３０年度）</t>
  </si>
  <si>
    <t>１月</t>
  </si>
  <si>
    <t>年度中</t>
  </si>
  <si>
    <t>年度中</t>
  </si>
  <si>
    <t>平成３１年 ３月３１日</t>
  </si>
  <si>
    <t>平成３０年度地区高連事業補助金実績報告書</t>
  </si>
  <si>
    <t>　　　平成３０年４月２７日付豊市活発第２４６号において補助金の</t>
  </si>
  <si>
    <t>　　豊田市補助金等交付規則第１０条の規定により、別紙のとおり報</t>
  </si>
  <si>
    <t>　　告いたします。</t>
  </si>
  <si>
    <t>　　交付を受けた平成３０年度地区高連事業を完了いたしましたので、</t>
  </si>
  <si>
    <t>　　（１）事業報告書</t>
  </si>
  <si>
    <t>　　（２）収支決算書</t>
  </si>
  <si>
    <t>平成３０年度地区高連事業補助金実績報告書</t>
  </si>
  <si>
    <t>　　交付を受けた平成３０年度地区高連事業を完了いたしましたので、</t>
  </si>
  <si>
    <t>平成３０年度地区高連　事業報告書</t>
  </si>
  <si>
    <t>平成３０年度地区高連事業　収支決算書</t>
  </si>
  <si>
    <r>
      <t xml:space="preserve">収入の部　　　　　　　　　支出の部
「３０年度補助金額」　－　「（Ａ）補助対象経費総額」の８割
</t>
    </r>
    <r>
      <rPr>
        <sz val="12"/>
        <rFont val="HGｺﾞｼｯｸM"/>
        <family val="3"/>
      </rPr>
      <t xml:space="preserve">
  280,000円　</t>
    </r>
    <r>
      <rPr>
        <sz val="10"/>
        <rFont val="HGｺﾞｼｯｸM"/>
        <family val="3"/>
      </rPr>
      <t xml:space="preserve">       －  （</t>
    </r>
    <r>
      <rPr>
        <sz val="12"/>
        <rFont val="HGｺﾞｼｯｸM"/>
        <family val="3"/>
      </rPr>
      <t>　372,509円</t>
    </r>
    <r>
      <rPr>
        <sz val="10"/>
        <rFont val="HGｺﾞｼｯｸM"/>
        <family val="3"/>
      </rPr>
      <t>　×　０．８　）
　　　　　　　　　　　　　　　　　　　　※小数点切捨て</t>
    </r>
  </si>
  <si>
    <r>
      <t xml:space="preserve">収入の部　　　　　　　　　支出の部
「３０年度補助金額」　－　「（Ａ）補助対象経費総額」の８割
</t>
    </r>
    <r>
      <rPr>
        <sz val="11"/>
        <rFont val="HGｺﾞｼｯｸM"/>
        <family val="3"/>
      </rPr>
      <t>　　       　円　－　（　　       　円　×　０．８　）</t>
    </r>
    <r>
      <rPr>
        <sz val="10"/>
        <rFont val="HGｺﾞｼｯｸM"/>
        <family val="3"/>
      </rPr>
      <t xml:space="preserve">
　　　　　　　　　　　　　　　　　　　　※小数点切捨て</t>
    </r>
  </si>
  <si>
    <t>Ｎｏ.</t>
  </si>
  <si>
    <t>消 耗 品 費</t>
  </si>
  <si>
    <t>通信運搬費</t>
  </si>
  <si>
    <t>賞　品　費</t>
  </si>
  <si>
    <t>謝　　　礼</t>
  </si>
  <si>
    <t>借　上　料</t>
  </si>
  <si>
    <t>消 耗 品 費</t>
  </si>
  <si>
    <t>印刷製本費</t>
  </si>
  <si>
    <t>Ａ</t>
  </si>
  <si>
    <t>Ｂ</t>
  </si>
  <si>
    <t>（Ａ＋Ｂ）</t>
  </si>
  <si>
    <t>Ｃ</t>
  </si>
  <si>
    <t>Ｄ</t>
  </si>
  <si>
    <t>補助金額</t>
  </si>
  <si>
    <t>H30実績　リンクされた図　元データ</t>
  </si>
  <si>
    <t>補助対象経費</t>
  </si>
  <si>
    <t>収入総額</t>
  </si>
  <si>
    <t>支出総額</t>
  </si>
  <si>
    <t>返還金</t>
  </si>
  <si>
    <t>※ピンク色のセルは自動計算されます。</t>
  </si>
  <si>
    <t>（３１年度）</t>
  </si>
  <si>
    <t>平成３１年 ４月 １日</t>
  </si>
  <si>
    <t>平成３１年度地区高連事業補助金交付申請書</t>
  </si>
  <si>
    <t>　　　平成３１年度において地区高連事業を実施したいので、豊田市</t>
  </si>
  <si>
    <t>　　　高齢者の生きがいと健康づくりに資する活動・事業を推</t>
  </si>
  <si>
    <t>　　　進し、明るい長寿社会の実現と保健福祉の向上に寄与する。</t>
  </si>
  <si>
    <t>平成３１年度地区高連　事業計画書</t>
  </si>
  <si>
    <t>平成３１年度地区高連事業　予算書</t>
  </si>
  <si>
    <t>Ｎｏ.</t>
  </si>
  <si>
    <t>消 耗 品 費</t>
  </si>
  <si>
    <t>通信運搬費</t>
  </si>
  <si>
    <t>謝　　　礼</t>
  </si>
  <si>
    <t>借　上　料</t>
  </si>
  <si>
    <t>印刷製本費</t>
  </si>
  <si>
    <t>H31予算　リンクされた図　元データ</t>
  </si>
  <si>
    <t>※事業名は事業報告を入力すると自動的に反映されます。</t>
  </si>
  <si>
    <t>フリガナ</t>
  </si>
  <si>
    <t>会長名</t>
  </si>
  <si>
    <t>　役　所　次　郎</t>
  </si>
  <si>
    <t>　　　し、明るい長寿社会の実現と保健福祉の向上に寄与する。</t>
  </si>
  <si>
    <t>　　　高齢者の生きがいと健康づくりに資する活動・事業を推進</t>
  </si>
  <si>
    <t>連絡先</t>
  </si>
  <si>
    <t>令和６年度地区高連事業計画書</t>
  </si>
  <si>
    <t>令和６年度地区高連事収支予算書</t>
  </si>
  <si>
    <t>　　（２）収支予算書</t>
  </si>
  <si>
    <t>令和６年度において地区高連事業を実施したいので、豊田市</t>
  </si>
  <si>
    <t>連合会名</t>
  </si>
  <si>
    <t>氏名</t>
  </si>
  <si>
    <t>会長</t>
  </si>
  <si>
    <t>令和６年度地区高齢者クラブ連合会補助金交付申請書</t>
  </si>
  <si>
    <t>令和　　年　　月　　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</si>
</sst>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70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6"/>
      <name val="HGｺﾞｼｯｸM"/>
      <family val="3"/>
    </font>
    <font>
      <b/>
      <sz val="18"/>
      <name val="HGｺﾞｼｯｸM"/>
      <family val="3"/>
    </font>
    <font>
      <sz val="12"/>
      <name val="HGｺﾞｼｯｸM"/>
      <family val="3"/>
    </font>
    <font>
      <b/>
      <sz val="12"/>
      <name val="HGｺﾞｼｯｸM"/>
      <family val="3"/>
    </font>
    <font>
      <sz val="20"/>
      <name val="HGｺﾞｼｯｸM"/>
      <family val="3"/>
    </font>
    <font>
      <sz val="11"/>
      <name val="HGｺﾞｼｯｸM"/>
      <family val="3"/>
    </font>
    <font>
      <b/>
      <sz val="9"/>
      <name val="HGｺﾞｼｯｸM"/>
      <family val="3"/>
    </font>
    <font>
      <sz val="10"/>
      <name val="HGｺﾞｼｯｸM"/>
      <family val="3"/>
    </font>
    <font>
      <sz val="14"/>
      <name val="HGｺﾞｼｯｸM"/>
      <family val="3"/>
    </font>
    <font>
      <u val="single"/>
      <sz val="14"/>
      <name val="HGｺﾞｼｯｸM"/>
      <family val="3"/>
    </font>
    <font>
      <b/>
      <sz val="16"/>
      <name val="HGｺﾞｼｯｸM"/>
      <family val="3"/>
    </font>
    <font>
      <b/>
      <sz val="24"/>
      <name val="HGｺﾞｼｯｸM"/>
      <family val="3"/>
    </font>
    <font>
      <b/>
      <sz val="14"/>
      <name val="HGｺﾞｼｯｸM"/>
      <family val="3"/>
    </font>
    <font>
      <sz val="13"/>
      <name val="HGｺﾞｼｯｸM"/>
      <family val="3"/>
    </font>
    <font>
      <u val="single"/>
      <sz val="12"/>
      <name val="HGｺﾞｼｯｸM"/>
      <family val="3"/>
    </font>
    <font>
      <sz val="18"/>
      <name val="HGｺﾞｼｯｸM"/>
      <family val="3"/>
    </font>
    <font>
      <b/>
      <sz val="11"/>
      <name val="HGｺﾞｼｯｸM"/>
      <family val="3"/>
    </font>
    <font>
      <sz val="9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ｺﾞｼｯｸM"/>
      <family val="3"/>
    </font>
    <font>
      <sz val="28"/>
      <color indexed="8"/>
      <name val="HGｺﾞｼｯｸM"/>
      <family val="3"/>
    </font>
    <font>
      <sz val="16"/>
      <color indexed="8"/>
      <name val="HGｺﾞｼｯｸM"/>
      <family val="3"/>
    </font>
    <font>
      <sz val="10"/>
      <color indexed="8"/>
      <name val="HG丸ｺﾞｼｯｸM-PRO"/>
      <family val="3"/>
    </font>
    <font>
      <sz val="11"/>
      <color indexed="8"/>
      <name val="HGｺﾞｼｯｸM"/>
      <family val="3"/>
    </font>
    <font>
      <b/>
      <u val="single"/>
      <sz val="11"/>
      <color indexed="8"/>
      <name val="HGｺﾞｼｯｸM"/>
      <family val="3"/>
    </font>
    <font>
      <sz val="11"/>
      <color indexed="8"/>
      <name val="HG丸ｺﾞｼｯｸM-PRO"/>
      <family val="3"/>
    </font>
    <font>
      <sz val="12"/>
      <color indexed="8"/>
      <name val="HGｺﾞｼｯｸM"/>
      <family val="3"/>
    </font>
    <font>
      <u val="single"/>
      <sz val="11"/>
      <color indexed="8"/>
      <name val="HGｺﾞｼｯｸM"/>
      <family val="3"/>
    </font>
    <font>
      <b/>
      <u val="single"/>
      <sz val="12"/>
      <color indexed="8"/>
      <name val="HGｺﾞｼｯｸM"/>
      <family val="3"/>
    </font>
    <font>
      <b/>
      <sz val="12"/>
      <color indexed="8"/>
      <name val="HGｺﾞｼｯｸM"/>
      <family val="3"/>
    </font>
    <font>
      <sz val="18"/>
      <color indexed="8"/>
      <name val="HGｺﾞｼｯｸM"/>
      <family val="3"/>
    </font>
    <font>
      <sz val="13"/>
      <color indexed="8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HG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 diagonalDown="1">
      <left style="thin"/>
      <right>
        <color indexed="63"/>
      </right>
      <top style="medium"/>
      <bottom style="medium"/>
      <diagonal style="thin"/>
    </border>
    <border diagonalDown="1">
      <left>
        <color indexed="63"/>
      </left>
      <right style="thin"/>
      <top style="medium"/>
      <bottom style="medium"/>
      <diagonal style="thin"/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medium"/>
      <bottom style="medium"/>
    </border>
    <border diagonalDown="1">
      <left>
        <color indexed="63"/>
      </left>
      <right>
        <color indexed="63"/>
      </right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 diagonalDown="1">
      <left>
        <color indexed="63"/>
      </left>
      <right style="thick"/>
      <top style="medium"/>
      <bottom style="medium"/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3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6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56" fontId="7" fillId="0" borderId="14" xfId="0" applyNumberFormat="1" applyFont="1" applyFill="1" applyBorder="1" applyAlignment="1">
      <alignment horizontal="center" vertical="center"/>
    </xf>
    <xf numFmtId="177" fontId="6" fillId="0" borderId="15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56" fontId="7" fillId="0" borderId="16" xfId="0" applyNumberFormat="1" applyFont="1" applyFill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3" fontId="6" fillId="0" borderId="1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56" fontId="7" fillId="0" borderId="19" xfId="0" applyNumberFormat="1" applyFont="1" applyFill="1" applyBorder="1" applyAlignment="1">
      <alignment horizontal="center" vertical="center" shrinkToFit="1"/>
    </xf>
    <xf numFmtId="177" fontId="6" fillId="0" borderId="20" xfId="0" applyNumberFormat="1" applyFont="1" applyBorder="1" applyAlignment="1">
      <alignment horizontal="right" vertical="center"/>
    </xf>
    <xf numFmtId="0" fontId="11" fillId="0" borderId="2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177" fontId="11" fillId="0" borderId="20" xfId="0" applyNumberFormat="1" applyFont="1" applyBorder="1" applyAlignment="1">
      <alignment horizontal="right" vertical="center"/>
    </xf>
    <xf numFmtId="177" fontId="11" fillId="0" borderId="15" xfId="0" applyNumberFormat="1" applyFont="1" applyBorder="1" applyAlignment="1">
      <alignment horizontal="left" vertical="center"/>
    </xf>
    <xf numFmtId="177" fontId="11" fillId="0" borderId="11" xfId="0" applyNumberFormat="1" applyFont="1" applyBorder="1" applyAlignment="1">
      <alignment horizontal="left"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20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56" fontId="7" fillId="33" borderId="22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/>
    </xf>
    <xf numFmtId="56" fontId="7" fillId="33" borderId="24" xfId="0" applyNumberFormat="1" applyFont="1" applyFill="1" applyBorder="1" applyAlignment="1">
      <alignment horizontal="center" vertical="center" wrapText="1"/>
    </xf>
    <xf numFmtId="56" fontId="7" fillId="0" borderId="25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/>
    </xf>
    <xf numFmtId="49" fontId="6" fillId="0" borderId="26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49" fontId="6" fillId="0" borderId="26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56" fontId="7" fillId="0" borderId="16" xfId="0" applyNumberFormat="1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58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distributed" vertical="center"/>
    </xf>
    <xf numFmtId="0" fontId="12" fillId="0" borderId="28" xfId="0" applyFont="1" applyBorder="1" applyAlignment="1">
      <alignment vertical="center"/>
    </xf>
    <xf numFmtId="0" fontId="12" fillId="0" borderId="28" xfId="0" applyFont="1" applyBorder="1" applyAlignment="1">
      <alignment horizontal="right" vertical="center"/>
    </xf>
    <xf numFmtId="0" fontId="9" fillId="0" borderId="29" xfId="0" applyFont="1" applyBorder="1" applyAlignment="1">
      <alignment horizontal="center"/>
    </xf>
    <xf numFmtId="0" fontId="12" fillId="0" borderId="29" xfId="0" applyFont="1" applyBorder="1" applyAlignment="1">
      <alignment vertical="center"/>
    </xf>
    <xf numFmtId="0" fontId="12" fillId="0" borderId="29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3" fillId="0" borderId="28" xfId="0" applyFont="1" applyBorder="1" applyAlignment="1">
      <alignment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/>
    </xf>
    <xf numFmtId="0" fontId="13" fillId="0" borderId="29" xfId="0" applyFont="1" applyBorder="1" applyAlignment="1">
      <alignment vertical="center"/>
    </xf>
    <xf numFmtId="0" fontId="6" fillId="0" borderId="29" xfId="0" applyFont="1" applyBorder="1" applyAlignment="1">
      <alignment horizontal="left" vertical="center"/>
    </xf>
    <xf numFmtId="0" fontId="6" fillId="0" borderId="28" xfId="0" applyFont="1" applyBorder="1" applyAlignment="1">
      <alignment horizontal="right" vertical="center"/>
    </xf>
    <xf numFmtId="0" fontId="6" fillId="0" borderId="30" xfId="0" applyFont="1" applyBorder="1" applyAlignment="1">
      <alignment horizontal="distributed" vertical="center"/>
    </xf>
    <xf numFmtId="0" fontId="12" fillId="0" borderId="30" xfId="0" applyFont="1" applyBorder="1" applyAlignment="1">
      <alignment horizontal="left" vertical="center"/>
    </xf>
    <xf numFmtId="0" fontId="9" fillId="0" borderId="3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distributed" vertical="center"/>
    </xf>
    <xf numFmtId="56" fontId="1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distributed" vertical="center"/>
    </xf>
    <xf numFmtId="49" fontId="17" fillId="0" borderId="11" xfId="0" applyNumberFormat="1" applyFont="1" applyBorder="1" applyAlignment="1">
      <alignment horizontal="center" vertical="center"/>
    </xf>
    <xf numFmtId="56" fontId="17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shrinkToFit="1"/>
    </xf>
    <xf numFmtId="0" fontId="17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center"/>
    </xf>
    <xf numFmtId="0" fontId="16" fillId="0" borderId="27" xfId="0" applyFont="1" applyBorder="1" applyAlignment="1">
      <alignment horizontal="center" vertical="center"/>
    </xf>
    <xf numFmtId="0" fontId="17" fillId="0" borderId="27" xfId="0" applyFont="1" applyBorder="1" applyAlignment="1">
      <alignment horizontal="distributed" vertical="center"/>
    </xf>
    <xf numFmtId="49" fontId="17" fillId="0" borderId="27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7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vertical="center"/>
    </xf>
    <xf numFmtId="0" fontId="9" fillId="0" borderId="0" xfId="0" applyFont="1" applyAlignment="1">
      <alignment horizontal="distributed" vertical="center"/>
    </xf>
    <xf numFmtId="56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27" xfId="0" applyFont="1" applyBorder="1" applyAlignment="1">
      <alignment vertical="center"/>
    </xf>
    <xf numFmtId="49" fontId="6" fillId="0" borderId="27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distributed" vertical="center"/>
    </xf>
    <xf numFmtId="0" fontId="18" fillId="0" borderId="28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177" fontId="11" fillId="0" borderId="15" xfId="0" applyNumberFormat="1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 wrapText="1"/>
    </xf>
    <xf numFmtId="3" fontId="11" fillId="0" borderId="32" xfId="0" applyNumberFormat="1" applyFont="1" applyBorder="1" applyAlignment="1">
      <alignment horizontal="center" vertical="center"/>
    </xf>
    <xf numFmtId="56" fontId="7" fillId="0" borderId="19" xfId="0" applyNumberFormat="1" applyFont="1" applyFill="1" applyBorder="1" applyAlignment="1">
      <alignment horizontal="center" vertical="center"/>
    </xf>
    <xf numFmtId="56" fontId="7" fillId="0" borderId="33" xfId="0" applyNumberFormat="1" applyFont="1" applyFill="1" applyBorder="1" applyAlignment="1">
      <alignment horizontal="center" vertical="center" wrapText="1"/>
    </xf>
    <xf numFmtId="3" fontId="11" fillId="0" borderId="26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right" vertical="center"/>
    </xf>
    <xf numFmtId="3" fontId="11" fillId="0" borderId="34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56" fontId="7" fillId="0" borderId="36" xfId="0" applyNumberFormat="1" applyFont="1" applyFill="1" applyBorder="1" applyAlignment="1">
      <alignment horizontal="center" vertical="center"/>
    </xf>
    <xf numFmtId="177" fontId="11" fillId="0" borderId="1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distributed" vertical="center"/>
    </xf>
    <xf numFmtId="56" fontId="6" fillId="0" borderId="11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56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181" fontId="12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181" fontId="9" fillId="0" borderId="0" xfId="0" applyNumberFormat="1" applyFont="1" applyAlignment="1">
      <alignment/>
    </xf>
    <xf numFmtId="181" fontId="6" fillId="0" borderId="0" xfId="0" applyNumberFormat="1" applyFont="1" applyAlignment="1">
      <alignment/>
    </xf>
    <xf numFmtId="181" fontId="4" fillId="0" borderId="17" xfId="0" applyNumberFormat="1" applyFont="1" applyBorder="1" applyAlignment="1">
      <alignment horizontal="right" vertical="center"/>
    </xf>
    <xf numFmtId="181" fontId="9" fillId="0" borderId="0" xfId="0" applyNumberFormat="1" applyFont="1" applyAlignment="1">
      <alignment horizontal="right"/>
    </xf>
    <xf numFmtId="181" fontId="4" fillId="7" borderId="26" xfId="0" applyNumberFormat="1" applyFont="1" applyFill="1" applyBorder="1" applyAlignment="1">
      <alignment horizontal="right" vertical="center"/>
    </xf>
    <xf numFmtId="0" fontId="20" fillId="0" borderId="0" xfId="0" applyFont="1" applyAlignment="1">
      <alignment/>
    </xf>
    <xf numFmtId="181" fontId="4" fillId="34" borderId="26" xfId="0" applyNumberFormat="1" applyFont="1" applyFill="1" applyBorder="1" applyAlignment="1">
      <alignment horizontal="right" vertical="center"/>
    </xf>
    <xf numFmtId="181" fontId="4" fillId="34" borderId="32" xfId="0" applyNumberFormat="1" applyFont="1" applyFill="1" applyBorder="1" applyAlignment="1">
      <alignment horizontal="right" vertical="center"/>
    </xf>
    <xf numFmtId="3" fontId="19" fillId="34" borderId="0" xfId="0" applyNumberFormat="1" applyFont="1" applyFill="1" applyBorder="1" applyAlignment="1">
      <alignment horizontal="right" vertical="center"/>
    </xf>
    <xf numFmtId="181" fontId="4" fillId="34" borderId="34" xfId="0" applyNumberFormat="1" applyFont="1" applyFill="1" applyBorder="1" applyAlignment="1">
      <alignment horizontal="right" vertical="center"/>
    </xf>
    <xf numFmtId="0" fontId="12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58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6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5" fillId="0" borderId="28" xfId="0" applyFont="1" applyBorder="1" applyAlignment="1">
      <alignment horizontal="center" vertical="top"/>
    </xf>
    <xf numFmtId="0" fontId="15" fillId="0" borderId="28" xfId="0" applyFont="1" applyBorder="1" applyAlignment="1">
      <alignment horizontal="center" vertical="top"/>
    </xf>
    <xf numFmtId="181" fontId="6" fillId="0" borderId="10" xfId="0" applyNumberFormat="1" applyFont="1" applyBorder="1" applyAlignment="1">
      <alignment horizontal="right" vertical="center"/>
    </xf>
    <xf numFmtId="181" fontId="6" fillId="0" borderId="16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37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56" fontId="7" fillId="0" borderId="45" xfId="0" applyNumberFormat="1" applyFont="1" applyFill="1" applyBorder="1" applyAlignment="1">
      <alignment horizontal="center" vertical="center" wrapText="1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56" fontId="7" fillId="0" borderId="25" xfId="0" applyNumberFormat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7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7" fillId="33" borderId="52" xfId="0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32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177" fontId="7" fillId="0" borderId="35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left" vertical="center"/>
    </xf>
    <xf numFmtId="3" fontId="6" fillId="0" borderId="30" xfId="0" applyNumberFormat="1" applyFont="1" applyBorder="1" applyAlignment="1">
      <alignment horizontal="left" vertical="center"/>
    </xf>
    <xf numFmtId="3" fontId="6" fillId="0" borderId="16" xfId="0" applyNumberFormat="1" applyFont="1" applyBorder="1" applyAlignment="1">
      <alignment horizontal="left" vertical="center"/>
    </xf>
    <xf numFmtId="0" fontId="11" fillId="0" borderId="58" xfId="0" applyFont="1" applyBorder="1" applyAlignment="1">
      <alignment vertical="center" wrapText="1" shrinkToFit="1"/>
    </xf>
    <xf numFmtId="0" fontId="11" fillId="0" borderId="30" xfId="0" applyFont="1" applyBorder="1" applyAlignment="1">
      <alignment vertical="center" wrapText="1" shrinkToFit="1"/>
    </xf>
    <xf numFmtId="0" fontId="11" fillId="0" borderId="59" xfId="0" applyFont="1" applyBorder="1" applyAlignment="1">
      <alignment vertical="center" wrapText="1" shrinkToFit="1"/>
    </xf>
    <xf numFmtId="0" fontId="6" fillId="0" borderId="60" xfId="0" applyFont="1" applyBorder="1" applyAlignment="1">
      <alignment vertical="center"/>
    </xf>
    <xf numFmtId="0" fontId="11" fillId="0" borderId="30" xfId="0" applyFont="1" applyBorder="1" applyAlignment="1">
      <alignment vertical="center" wrapText="1"/>
    </xf>
    <xf numFmtId="0" fontId="6" fillId="0" borderId="30" xfId="0" applyFont="1" applyBorder="1" applyAlignment="1">
      <alignment vertical="center"/>
    </xf>
    <xf numFmtId="181" fontId="6" fillId="7" borderId="10" xfId="0" applyNumberFormat="1" applyFont="1" applyFill="1" applyBorder="1" applyAlignment="1">
      <alignment horizontal="right" vertical="center"/>
    </xf>
    <xf numFmtId="181" fontId="6" fillId="7" borderId="16" xfId="0" applyNumberFormat="1" applyFont="1" applyFill="1" applyBorder="1" applyAlignment="1">
      <alignment horizontal="right" vertical="center"/>
    </xf>
    <xf numFmtId="177" fontId="7" fillId="0" borderId="18" xfId="0" applyNumberFormat="1" applyFont="1" applyBorder="1" applyAlignment="1">
      <alignment horizontal="center" vertical="center"/>
    </xf>
    <xf numFmtId="177" fontId="7" fillId="0" borderId="19" xfId="0" applyNumberFormat="1" applyFont="1" applyBorder="1" applyAlignment="1">
      <alignment horizontal="center" vertical="center"/>
    </xf>
    <xf numFmtId="181" fontId="12" fillId="7" borderId="38" xfId="0" applyNumberFormat="1" applyFont="1" applyFill="1" applyBorder="1" applyAlignment="1">
      <alignment horizontal="right" vertical="center"/>
    </xf>
    <xf numFmtId="181" fontId="12" fillId="7" borderId="17" xfId="0" applyNumberFormat="1" applyFont="1" applyFill="1" applyBorder="1" applyAlignment="1">
      <alignment horizontal="right" vertical="center"/>
    </xf>
    <xf numFmtId="181" fontId="12" fillId="7" borderId="32" xfId="0" applyNumberFormat="1" applyFont="1" applyFill="1" applyBorder="1" applyAlignment="1">
      <alignment horizontal="right" vertical="center"/>
    </xf>
    <xf numFmtId="0" fontId="9" fillId="0" borderId="39" xfId="0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56" fontId="7" fillId="0" borderId="60" xfId="0" applyNumberFormat="1" applyFont="1" applyFill="1" applyBorder="1" applyAlignment="1">
      <alignment horizontal="center" vertical="center" wrapText="1"/>
    </xf>
    <xf numFmtId="0" fontId="11" fillId="0" borderId="58" xfId="0" applyFont="1" applyBorder="1" applyAlignment="1">
      <alignment vertical="center" wrapText="1"/>
    </xf>
    <xf numFmtId="0" fontId="11" fillId="0" borderId="59" xfId="0" applyFont="1" applyBorder="1" applyAlignment="1">
      <alignment vertical="center" wrapText="1"/>
    </xf>
    <xf numFmtId="0" fontId="9" fillId="0" borderId="41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181" fontId="4" fillId="7" borderId="37" xfId="0" applyNumberFormat="1" applyFont="1" applyFill="1" applyBorder="1" applyAlignment="1">
      <alignment horizontal="right" vertical="center"/>
    </xf>
    <xf numFmtId="181" fontId="4" fillId="7" borderId="23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28" xfId="0" applyFont="1" applyBorder="1" applyAlignment="1">
      <alignment horizontal="distributed" vertical="center"/>
    </xf>
    <xf numFmtId="0" fontId="9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11" fillId="0" borderId="38" xfId="0" applyNumberFormat="1" applyFont="1" applyBorder="1" applyAlignment="1">
      <alignment horizontal="center" vertical="top" wrapText="1"/>
    </xf>
    <xf numFmtId="3" fontId="11" fillId="0" borderId="17" xfId="0" applyNumberFormat="1" applyFont="1" applyBorder="1" applyAlignment="1">
      <alignment horizontal="center" vertical="top"/>
    </xf>
    <xf numFmtId="3" fontId="11" fillId="0" borderId="32" xfId="0" applyNumberFormat="1" applyFont="1" applyBorder="1" applyAlignment="1">
      <alignment horizontal="center" vertical="top"/>
    </xf>
    <xf numFmtId="3" fontId="11" fillId="0" borderId="10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181" fontId="11" fillId="0" borderId="10" xfId="0" applyNumberFormat="1" applyFont="1" applyBorder="1" applyAlignment="1">
      <alignment horizontal="right" vertical="center"/>
    </xf>
    <xf numFmtId="181" fontId="11" fillId="0" borderId="16" xfId="0" applyNumberFormat="1" applyFont="1" applyBorder="1" applyAlignment="1">
      <alignment horizontal="right" vertical="center"/>
    </xf>
    <xf numFmtId="3" fontId="11" fillId="0" borderId="38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77" fontId="11" fillId="0" borderId="25" xfId="0" applyNumberFormat="1" applyFont="1" applyBorder="1" applyAlignment="1">
      <alignment horizontal="left" vertical="center" wrapText="1"/>
    </xf>
    <xf numFmtId="177" fontId="11" fillId="0" borderId="33" xfId="0" applyNumberFormat="1" applyFont="1" applyBorder="1" applyAlignment="1">
      <alignment horizontal="left" vertical="center" wrapText="1"/>
    </xf>
    <xf numFmtId="177" fontId="11" fillId="0" borderId="48" xfId="0" applyNumberFormat="1" applyFont="1" applyBorder="1" applyAlignment="1">
      <alignment horizontal="left" vertical="center" wrapText="1"/>
    </xf>
    <xf numFmtId="0" fontId="7" fillId="33" borderId="47" xfId="0" applyFont="1" applyFill="1" applyBorder="1" applyAlignment="1">
      <alignment horizontal="center" vertical="center" wrapText="1"/>
    </xf>
    <xf numFmtId="177" fontId="4" fillId="0" borderId="39" xfId="0" applyNumberFormat="1" applyFont="1" applyBorder="1" applyAlignment="1">
      <alignment horizontal="right" vertical="center"/>
    </xf>
    <xf numFmtId="177" fontId="4" fillId="0" borderId="61" xfId="0" applyNumberFormat="1" applyFont="1" applyBorder="1" applyAlignment="1">
      <alignment horizontal="right" vertical="center"/>
    </xf>
    <xf numFmtId="177" fontId="4" fillId="0" borderId="63" xfId="0" applyNumberFormat="1" applyFont="1" applyBorder="1" applyAlignment="1">
      <alignment horizontal="right" vertical="center"/>
    </xf>
    <xf numFmtId="177" fontId="4" fillId="0" borderId="41" xfId="0" applyNumberFormat="1" applyFont="1" applyBorder="1" applyAlignment="1">
      <alignment horizontal="right" vertical="center"/>
    </xf>
    <xf numFmtId="177" fontId="4" fillId="0" borderId="42" xfId="0" applyNumberFormat="1" applyFont="1" applyBorder="1" applyAlignment="1">
      <alignment horizontal="right" vertical="center"/>
    </xf>
    <xf numFmtId="177" fontId="4" fillId="0" borderId="64" xfId="0" applyNumberFormat="1" applyFont="1" applyBorder="1" applyAlignment="1">
      <alignment horizontal="right" vertical="center"/>
    </xf>
    <xf numFmtId="177" fontId="4" fillId="0" borderId="43" xfId="0" applyNumberFormat="1" applyFont="1" applyBorder="1" applyAlignment="1">
      <alignment horizontal="right" vertical="center"/>
    </xf>
    <xf numFmtId="177" fontId="4" fillId="0" borderId="44" xfId="0" applyNumberFormat="1" applyFont="1" applyBorder="1" applyAlignment="1">
      <alignment horizontal="right" vertical="center"/>
    </xf>
    <xf numFmtId="177" fontId="4" fillId="0" borderId="65" xfId="0" applyNumberFormat="1" applyFont="1" applyBorder="1" applyAlignment="1">
      <alignment horizontal="right" vertical="center"/>
    </xf>
    <xf numFmtId="0" fontId="7" fillId="0" borderId="51" xfId="0" applyFont="1" applyBorder="1" applyAlignment="1">
      <alignment horizontal="center" vertical="center" wrapText="1"/>
    </xf>
    <xf numFmtId="3" fontId="11" fillId="0" borderId="38" xfId="0" applyNumberFormat="1" applyFont="1" applyBorder="1" applyAlignment="1">
      <alignment horizontal="center" vertical="center" wrapText="1"/>
    </xf>
    <xf numFmtId="3" fontId="11" fillId="0" borderId="66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left" vertical="center"/>
    </xf>
    <xf numFmtId="3" fontId="11" fillId="0" borderId="16" xfId="0" applyNumberFormat="1" applyFont="1" applyBorder="1" applyAlignment="1">
      <alignment horizontal="left" vertical="center"/>
    </xf>
    <xf numFmtId="181" fontId="6" fillId="34" borderId="10" xfId="0" applyNumberFormat="1" applyFont="1" applyFill="1" applyBorder="1" applyAlignment="1">
      <alignment horizontal="right" vertical="center"/>
    </xf>
    <xf numFmtId="181" fontId="6" fillId="34" borderId="16" xfId="0" applyNumberFormat="1" applyFont="1" applyFill="1" applyBorder="1" applyAlignment="1">
      <alignment horizontal="right" vertical="center"/>
    </xf>
    <xf numFmtId="181" fontId="12" fillId="34" borderId="38" xfId="0" applyNumberFormat="1" applyFont="1" applyFill="1" applyBorder="1" applyAlignment="1">
      <alignment horizontal="right" vertical="center"/>
    </xf>
    <xf numFmtId="181" fontId="12" fillId="34" borderId="17" xfId="0" applyNumberFormat="1" applyFont="1" applyFill="1" applyBorder="1" applyAlignment="1">
      <alignment horizontal="right" vertical="center"/>
    </xf>
    <xf numFmtId="181" fontId="12" fillId="34" borderId="32" xfId="0" applyNumberFormat="1" applyFont="1" applyFill="1" applyBorder="1" applyAlignment="1">
      <alignment horizontal="right" vertical="center"/>
    </xf>
    <xf numFmtId="181" fontId="4" fillId="34" borderId="38" xfId="0" applyNumberFormat="1" applyFont="1" applyFill="1" applyBorder="1" applyAlignment="1">
      <alignment horizontal="right" vertical="center"/>
    </xf>
    <xf numFmtId="181" fontId="4" fillId="34" borderId="32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8</xdr:row>
      <xdr:rowOff>123825</xdr:rowOff>
    </xdr:from>
    <xdr:to>
      <xdr:col>4</xdr:col>
      <xdr:colOff>381000</xdr:colOff>
      <xdr:row>10</xdr:row>
      <xdr:rowOff>57150</xdr:rowOff>
    </xdr:to>
    <xdr:sp>
      <xdr:nvSpPr>
        <xdr:cNvPr id="1" name="AutoShape 4"/>
        <xdr:cNvSpPr>
          <a:spLocks/>
        </xdr:cNvSpPr>
      </xdr:nvSpPr>
      <xdr:spPr>
        <a:xfrm>
          <a:off x="447675" y="2771775"/>
          <a:ext cx="2609850" cy="561975"/>
        </a:xfrm>
        <a:prstGeom prst="wedgeRectCallout">
          <a:avLst>
            <a:gd name="adj1" fmla="val 58236"/>
            <a:gd name="adj2" fmla="val -141601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３０年度の会長名・会長印となります。</a:t>
          </a:r>
        </a:p>
      </xdr:txBody>
    </xdr:sp>
    <xdr:clientData/>
  </xdr:twoCellAnchor>
  <xdr:twoCellAnchor>
    <xdr:from>
      <xdr:col>6</xdr:col>
      <xdr:colOff>485775</xdr:colOff>
      <xdr:row>0</xdr:row>
      <xdr:rowOff>0</xdr:rowOff>
    </xdr:from>
    <xdr:to>
      <xdr:col>8</xdr:col>
      <xdr:colOff>638175</xdr:colOff>
      <xdr:row>1</xdr:row>
      <xdr:rowOff>285750</xdr:rowOff>
    </xdr:to>
    <xdr:sp>
      <xdr:nvSpPr>
        <xdr:cNvPr id="2" name="AutoShape 9"/>
        <xdr:cNvSpPr>
          <a:spLocks/>
        </xdr:cNvSpPr>
      </xdr:nvSpPr>
      <xdr:spPr>
        <a:xfrm>
          <a:off x="4533900" y="0"/>
          <a:ext cx="1790700" cy="600075"/>
        </a:xfrm>
        <a:prstGeom prst="foldedCorner">
          <a:avLst>
            <a:gd name="adj" fmla="val 32921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記入例１</a:t>
          </a:r>
          <a:r>
            <a:rPr lang="en-US" cap="none" sz="2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266700</xdr:colOff>
      <xdr:row>13</xdr:row>
      <xdr:rowOff>38100</xdr:rowOff>
    </xdr:from>
    <xdr:to>
      <xdr:col>8</xdr:col>
      <xdr:colOff>619125</xdr:colOff>
      <xdr:row>14</xdr:row>
      <xdr:rowOff>66675</xdr:rowOff>
    </xdr:to>
    <xdr:grpSp>
      <xdr:nvGrpSpPr>
        <xdr:cNvPr id="3" name="Group 34"/>
        <xdr:cNvGrpSpPr>
          <a:grpSpLocks/>
        </xdr:cNvGrpSpPr>
      </xdr:nvGrpSpPr>
      <xdr:grpSpPr>
        <a:xfrm>
          <a:off x="5953125" y="4257675"/>
          <a:ext cx="352425" cy="342900"/>
          <a:chOff x="10297" y="1361"/>
          <a:chExt cx="600" cy="645"/>
        </a:xfrm>
        <a:solidFill>
          <a:srgbClr val="FFFFFF"/>
        </a:solidFill>
      </xdr:grpSpPr>
      <xdr:sp>
        <xdr:nvSpPr>
          <xdr:cNvPr id="4" name="Oval 35"/>
          <xdr:cNvSpPr>
            <a:spLocks/>
          </xdr:cNvSpPr>
        </xdr:nvSpPr>
        <xdr:spPr>
          <a:xfrm>
            <a:off x="10297" y="1361"/>
            <a:ext cx="600" cy="645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104775</xdr:colOff>
      <xdr:row>6</xdr:row>
      <xdr:rowOff>38100</xdr:rowOff>
    </xdr:from>
    <xdr:to>
      <xdr:col>8</xdr:col>
      <xdr:colOff>457200</xdr:colOff>
      <xdr:row>6</xdr:row>
      <xdr:rowOff>381000</xdr:rowOff>
    </xdr:to>
    <xdr:grpSp>
      <xdr:nvGrpSpPr>
        <xdr:cNvPr id="6" name="Group 37"/>
        <xdr:cNvGrpSpPr>
          <a:grpSpLocks/>
        </xdr:cNvGrpSpPr>
      </xdr:nvGrpSpPr>
      <xdr:grpSpPr>
        <a:xfrm>
          <a:off x="5791200" y="1924050"/>
          <a:ext cx="352425" cy="342900"/>
          <a:chOff x="10297" y="1361"/>
          <a:chExt cx="600" cy="645"/>
        </a:xfrm>
        <a:solidFill>
          <a:srgbClr val="FFFFFF"/>
        </a:solidFill>
      </xdr:grpSpPr>
      <xdr:sp>
        <xdr:nvSpPr>
          <xdr:cNvPr id="7" name="Oval 38"/>
          <xdr:cNvSpPr>
            <a:spLocks/>
          </xdr:cNvSpPr>
        </xdr:nvSpPr>
        <xdr:spPr>
          <a:xfrm>
            <a:off x="10297" y="1361"/>
            <a:ext cx="600" cy="645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390525</xdr:colOff>
      <xdr:row>13</xdr:row>
      <xdr:rowOff>180975</xdr:rowOff>
    </xdr:from>
    <xdr:to>
      <xdr:col>7</xdr:col>
      <xdr:colOff>695325</xdr:colOff>
      <xdr:row>14</xdr:row>
      <xdr:rowOff>304800</xdr:rowOff>
    </xdr:to>
    <xdr:sp>
      <xdr:nvSpPr>
        <xdr:cNvPr id="9" name="AutoShape 28"/>
        <xdr:cNvSpPr>
          <a:spLocks/>
        </xdr:cNvSpPr>
      </xdr:nvSpPr>
      <xdr:spPr>
        <a:xfrm>
          <a:off x="4438650" y="4400550"/>
          <a:ext cx="990600" cy="438150"/>
        </a:xfrm>
        <a:prstGeom prst="wedgeRectCallout">
          <a:avLst>
            <a:gd name="adj1" fmla="val 93268"/>
            <a:gd name="adj2" fmla="val -41305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押印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108</xdr:row>
      <xdr:rowOff>476250</xdr:rowOff>
    </xdr:from>
    <xdr:to>
      <xdr:col>3</xdr:col>
      <xdr:colOff>942975</xdr:colOff>
      <xdr:row>108</xdr:row>
      <xdr:rowOff>762000</xdr:rowOff>
    </xdr:to>
    <xdr:sp>
      <xdr:nvSpPr>
        <xdr:cNvPr id="1" name="AutoShape 1"/>
        <xdr:cNvSpPr>
          <a:spLocks/>
        </xdr:cNvSpPr>
      </xdr:nvSpPr>
      <xdr:spPr>
        <a:xfrm>
          <a:off x="2419350" y="33642300"/>
          <a:ext cx="1181100" cy="285750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108</xdr:row>
      <xdr:rowOff>504825</xdr:rowOff>
    </xdr:from>
    <xdr:to>
      <xdr:col>4</xdr:col>
      <xdr:colOff>1314450</xdr:colOff>
      <xdr:row>108</xdr:row>
      <xdr:rowOff>771525</xdr:rowOff>
    </xdr:to>
    <xdr:sp>
      <xdr:nvSpPr>
        <xdr:cNvPr id="2" name="AutoShape 2"/>
        <xdr:cNvSpPr>
          <a:spLocks/>
        </xdr:cNvSpPr>
      </xdr:nvSpPr>
      <xdr:spPr>
        <a:xfrm>
          <a:off x="3924300" y="33670875"/>
          <a:ext cx="1181100" cy="266700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38100</xdr:rowOff>
    </xdr:from>
    <xdr:to>
      <xdr:col>5</xdr:col>
      <xdr:colOff>1066800</xdr:colOff>
      <xdr:row>107</xdr:row>
      <xdr:rowOff>476250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124450" y="32385000"/>
          <a:ext cx="1066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（Ａ）</a:t>
          </a:r>
        </a:p>
      </xdr:txBody>
    </xdr:sp>
    <xdr:clientData/>
  </xdr:twoCellAnchor>
  <xdr:twoCellAnchor>
    <xdr:from>
      <xdr:col>4</xdr:col>
      <xdr:colOff>1333500</xdr:colOff>
      <xdr:row>108</xdr:row>
      <xdr:rowOff>9525</xdr:rowOff>
    </xdr:from>
    <xdr:to>
      <xdr:col>5</xdr:col>
      <xdr:colOff>1104900</xdr:colOff>
      <xdr:row>108</xdr:row>
      <xdr:rowOff>447675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124450" y="33175575"/>
          <a:ext cx="11049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（Ｂ）</a:t>
          </a:r>
        </a:p>
      </xdr:txBody>
    </xdr:sp>
    <xdr:clientData/>
  </xdr:twoCellAnchor>
  <xdr:twoCellAnchor>
    <xdr:from>
      <xdr:col>4</xdr:col>
      <xdr:colOff>1333500</xdr:colOff>
      <xdr:row>109</xdr:row>
      <xdr:rowOff>28575</xdr:rowOff>
    </xdr:from>
    <xdr:to>
      <xdr:col>5</xdr:col>
      <xdr:colOff>1343025</xdr:colOff>
      <xdr:row>109</xdr:row>
      <xdr:rowOff>466725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124450" y="34013775"/>
          <a:ext cx="13430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（Ａ）＋（Ｂ）</a:t>
          </a:r>
        </a:p>
      </xdr:txBody>
    </xdr:sp>
    <xdr:clientData/>
  </xdr:twoCellAnchor>
  <xdr:twoCellAnchor>
    <xdr:from>
      <xdr:col>2</xdr:col>
      <xdr:colOff>123825</xdr:colOff>
      <xdr:row>112</xdr:row>
      <xdr:rowOff>504825</xdr:rowOff>
    </xdr:from>
    <xdr:to>
      <xdr:col>3</xdr:col>
      <xdr:colOff>762000</xdr:colOff>
      <xdr:row>112</xdr:row>
      <xdr:rowOff>742950</xdr:rowOff>
    </xdr:to>
    <xdr:sp>
      <xdr:nvSpPr>
        <xdr:cNvPr id="6" name="AutoShape 13"/>
        <xdr:cNvSpPr>
          <a:spLocks/>
        </xdr:cNvSpPr>
      </xdr:nvSpPr>
      <xdr:spPr>
        <a:xfrm>
          <a:off x="2447925" y="35975925"/>
          <a:ext cx="971550" cy="238125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112</xdr:row>
      <xdr:rowOff>514350</xdr:rowOff>
    </xdr:from>
    <xdr:to>
      <xdr:col>4</xdr:col>
      <xdr:colOff>1304925</xdr:colOff>
      <xdr:row>112</xdr:row>
      <xdr:rowOff>742950</xdr:rowOff>
    </xdr:to>
    <xdr:sp>
      <xdr:nvSpPr>
        <xdr:cNvPr id="7" name="AutoShape 45"/>
        <xdr:cNvSpPr>
          <a:spLocks/>
        </xdr:cNvSpPr>
      </xdr:nvSpPr>
      <xdr:spPr>
        <a:xfrm>
          <a:off x="4152900" y="35985450"/>
          <a:ext cx="942975" cy="228600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3</xdr:row>
      <xdr:rowOff>28575</xdr:rowOff>
    </xdr:from>
    <xdr:to>
      <xdr:col>3</xdr:col>
      <xdr:colOff>1266825</xdr:colOff>
      <xdr:row>4</xdr:row>
      <xdr:rowOff>190500</xdr:rowOff>
    </xdr:to>
    <xdr:sp>
      <xdr:nvSpPr>
        <xdr:cNvPr id="1" name="AutoShape 5"/>
        <xdr:cNvSpPr>
          <a:spLocks/>
        </xdr:cNvSpPr>
      </xdr:nvSpPr>
      <xdr:spPr>
        <a:xfrm>
          <a:off x="2428875" y="1571625"/>
          <a:ext cx="2362200" cy="685800"/>
        </a:xfrm>
        <a:prstGeom prst="wedgeRectCallout">
          <a:avLst>
            <a:gd name="adj1" fmla="val -65837"/>
            <a:gd name="adj2" fmla="val -149541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原則、地区高連主催事業が補助対象となります。</a:t>
          </a:r>
        </a:p>
      </xdr:txBody>
    </xdr:sp>
    <xdr:clientData/>
  </xdr:twoCellAnchor>
  <xdr:twoCellAnchor>
    <xdr:from>
      <xdr:col>7</xdr:col>
      <xdr:colOff>200025</xdr:colOff>
      <xdr:row>0</xdr:row>
      <xdr:rowOff>161925</xdr:rowOff>
    </xdr:from>
    <xdr:to>
      <xdr:col>7</xdr:col>
      <xdr:colOff>438150</xdr:colOff>
      <xdr:row>0</xdr:row>
      <xdr:rowOff>419100</xdr:rowOff>
    </xdr:to>
    <xdr:sp>
      <xdr:nvSpPr>
        <xdr:cNvPr id="2" name="WordArt 8"/>
        <xdr:cNvSpPr>
          <a:spLocks/>
        </xdr:cNvSpPr>
      </xdr:nvSpPr>
      <xdr:spPr>
        <a:xfrm rot="5400000">
          <a:off x="10191750" y="161925"/>
          <a:ext cx="23812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9525" cmpd="sng">
                <a:noFill/>
              </a:ln>
              <a:solidFill>
                <a:srgbClr val="000000"/>
              </a:solidFill>
              <a:latin typeface="+mn-ea"/>
              <a:cs typeface="+mn-ea"/>
            </a:rPr>
            <a:t>㊞</a:t>
          </a:r>
        </a:p>
      </xdr:txBody>
    </xdr:sp>
    <xdr:clientData/>
  </xdr:twoCellAnchor>
  <xdr:twoCellAnchor>
    <xdr:from>
      <xdr:col>7</xdr:col>
      <xdr:colOff>266700</xdr:colOff>
      <xdr:row>0</xdr:row>
      <xdr:rowOff>180975</xdr:rowOff>
    </xdr:from>
    <xdr:to>
      <xdr:col>7</xdr:col>
      <xdr:colOff>695325</xdr:colOff>
      <xdr:row>0</xdr:row>
      <xdr:rowOff>542925</xdr:rowOff>
    </xdr:to>
    <xdr:grpSp>
      <xdr:nvGrpSpPr>
        <xdr:cNvPr id="3" name="Group 10"/>
        <xdr:cNvGrpSpPr>
          <a:grpSpLocks/>
        </xdr:cNvGrpSpPr>
      </xdr:nvGrpSpPr>
      <xdr:grpSpPr>
        <a:xfrm>
          <a:off x="10258425" y="180975"/>
          <a:ext cx="428625" cy="361950"/>
          <a:chOff x="10297" y="1361"/>
          <a:chExt cx="600" cy="645"/>
        </a:xfrm>
        <a:solidFill>
          <a:srgbClr val="FFFFFF"/>
        </a:solidFill>
      </xdr:grpSpPr>
      <xdr:sp>
        <xdr:nvSpPr>
          <xdr:cNvPr id="4" name="Oval 11"/>
          <xdr:cNvSpPr>
            <a:spLocks/>
          </xdr:cNvSpPr>
        </xdr:nvSpPr>
        <xdr:spPr>
          <a:xfrm>
            <a:off x="10297" y="1361"/>
            <a:ext cx="600" cy="645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0</xdr:row>
      <xdr:rowOff>161925</xdr:rowOff>
    </xdr:from>
    <xdr:to>
      <xdr:col>6</xdr:col>
      <xdr:colOff>1038225</xdr:colOff>
      <xdr:row>1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9172575" y="161925"/>
          <a:ext cx="695325" cy="381000"/>
        </a:xfrm>
        <a:prstGeom prst="wedgeRectCallout">
          <a:avLst>
            <a:gd name="adj1" fmla="val 102055"/>
            <a:gd name="adj2" fmla="val -9999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押印</a:t>
          </a:r>
        </a:p>
      </xdr:txBody>
    </xdr:sp>
    <xdr:clientData/>
  </xdr:twoCellAnchor>
  <xdr:twoCellAnchor>
    <xdr:from>
      <xdr:col>7</xdr:col>
      <xdr:colOff>314325</xdr:colOff>
      <xdr:row>10</xdr:row>
      <xdr:rowOff>28575</xdr:rowOff>
    </xdr:from>
    <xdr:to>
      <xdr:col>8</xdr:col>
      <xdr:colOff>238125</xdr:colOff>
      <xdr:row>13</xdr:row>
      <xdr:rowOff>476250</xdr:rowOff>
    </xdr:to>
    <xdr:sp>
      <xdr:nvSpPr>
        <xdr:cNvPr id="7" name="AutoShape 14"/>
        <xdr:cNvSpPr>
          <a:spLocks/>
        </xdr:cNvSpPr>
      </xdr:nvSpPr>
      <xdr:spPr>
        <a:xfrm rot="5400000">
          <a:off x="10306050" y="5238750"/>
          <a:ext cx="809625" cy="2019300"/>
        </a:xfrm>
        <a:prstGeom prst="foldedCorner">
          <a:avLst>
            <a:gd name="adj" fmla="val 32921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記入例２</a:t>
          </a:r>
        </a:p>
      </xdr:txBody>
    </xdr:sp>
    <xdr:clientData/>
  </xdr:twoCellAnchor>
  <xdr:twoCellAnchor>
    <xdr:from>
      <xdr:col>6</xdr:col>
      <xdr:colOff>104775</xdr:colOff>
      <xdr:row>2</xdr:row>
      <xdr:rowOff>104775</xdr:rowOff>
    </xdr:from>
    <xdr:to>
      <xdr:col>6</xdr:col>
      <xdr:colOff>571500</xdr:colOff>
      <xdr:row>2</xdr:row>
      <xdr:rowOff>466725</xdr:rowOff>
    </xdr:to>
    <xdr:sp>
      <xdr:nvSpPr>
        <xdr:cNvPr id="8" name="円/楕円 1"/>
        <xdr:cNvSpPr>
          <a:spLocks/>
        </xdr:cNvSpPr>
      </xdr:nvSpPr>
      <xdr:spPr>
        <a:xfrm>
          <a:off x="8934450" y="1123950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</xdr:row>
      <xdr:rowOff>104775</xdr:rowOff>
    </xdr:from>
    <xdr:to>
      <xdr:col>6</xdr:col>
      <xdr:colOff>571500</xdr:colOff>
      <xdr:row>3</xdr:row>
      <xdr:rowOff>466725</xdr:rowOff>
    </xdr:to>
    <xdr:sp>
      <xdr:nvSpPr>
        <xdr:cNvPr id="9" name="円/楕円 9"/>
        <xdr:cNvSpPr>
          <a:spLocks/>
        </xdr:cNvSpPr>
      </xdr:nvSpPr>
      <xdr:spPr>
        <a:xfrm>
          <a:off x="8934450" y="1647825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4</xdr:row>
      <xdr:rowOff>104775</xdr:rowOff>
    </xdr:from>
    <xdr:to>
      <xdr:col>6</xdr:col>
      <xdr:colOff>571500</xdr:colOff>
      <xdr:row>4</xdr:row>
      <xdr:rowOff>466725</xdr:rowOff>
    </xdr:to>
    <xdr:sp>
      <xdr:nvSpPr>
        <xdr:cNvPr id="10" name="円/楕円 10"/>
        <xdr:cNvSpPr>
          <a:spLocks/>
        </xdr:cNvSpPr>
      </xdr:nvSpPr>
      <xdr:spPr>
        <a:xfrm>
          <a:off x="8934450" y="2171700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5</xdr:row>
      <xdr:rowOff>104775</xdr:rowOff>
    </xdr:from>
    <xdr:to>
      <xdr:col>6</xdr:col>
      <xdr:colOff>571500</xdr:colOff>
      <xdr:row>5</xdr:row>
      <xdr:rowOff>466725</xdr:rowOff>
    </xdr:to>
    <xdr:sp>
      <xdr:nvSpPr>
        <xdr:cNvPr id="11" name="円/楕円 11"/>
        <xdr:cNvSpPr>
          <a:spLocks/>
        </xdr:cNvSpPr>
      </xdr:nvSpPr>
      <xdr:spPr>
        <a:xfrm>
          <a:off x="8934450" y="2695575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6</xdr:row>
      <xdr:rowOff>104775</xdr:rowOff>
    </xdr:from>
    <xdr:to>
      <xdr:col>6</xdr:col>
      <xdr:colOff>571500</xdr:colOff>
      <xdr:row>6</xdr:row>
      <xdr:rowOff>466725</xdr:rowOff>
    </xdr:to>
    <xdr:sp>
      <xdr:nvSpPr>
        <xdr:cNvPr id="12" name="円/楕円 12"/>
        <xdr:cNvSpPr>
          <a:spLocks/>
        </xdr:cNvSpPr>
      </xdr:nvSpPr>
      <xdr:spPr>
        <a:xfrm>
          <a:off x="8934450" y="3219450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6</xdr:col>
      <xdr:colOff>571500</xdr:colOff>
      <xdr:row>7</xdr:row>
      <xdr:rowOff>466725</xdr:rowOff>
    </xdr:to>
    <xdr:sp>
      <xdr:nvSpPr>
        <xdr:cNvPr id="13" name="円/楕円 13"/>
        <xdr:cNvSpPr>
          <a:spLocks/>
        </xdr:cNvSpPr>
      </xdr:nvSpPr>
      <xdr:spPr>
        <a:xfrm>
          <a:off x="8934450" y="3743325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8</xdr:row>
      <xdr:rowOff>104775</xdr:rowOff>
    </xdr:from>
    <xdr:to>
      <xdr:col>6</xdr:col>
      <xdr:colOff>571500</xdr:colOff>
      <xdr:row>8</xdr:row>
      <xdr:rowOff>466725</xdr:rowOff>
    </xdr:to>
    <xdr:sp>
      <xdr:nvSpPr>
        <xdr:cNvPr id="14" name="円/楕円 14"/>
        <xdr:cNvSpPr>
          <a:spLocks/>
        </xdr:cNvSpPr>
      </xdr:nvSpPr>
      <xdr:spPr>
        <a:xfrm>
          <a:off x="8934450" y="4267200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9</xdr:row>
      <xdr:rowOff>104775</xdr:rowOff>
    </xdr:from>
    <xdr:to>
      <xdr:col>6</xdr:col>
      <xdr:colOff>571500</xdr:colOff>
      <xdr:row>9</xdr:row>
      <xdr:rowOff>466725</xdr:rowOff>
    </xdr:to>
    <xdr:sp>
      <xdr:nvSpPr>
        <xdr:cNvPr id="15" name="円/楕円 15"/>
        <xdr:cNvSpPr>
          <a:spLocks/>
        </xdr:cNvSpPr>
      </xdr:nvSpPr>
      <xdr:spPr>
        <a:xfrm>
          <a:off x="8934450" y="4791075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10</xdr:row>
      <xdr:rowOff>104775</xdr:rowOff>
    </xdr:from>
    <xdr:to>
      <xdr:col>6</xdr:col>
      <xdr:colOff>571500</xdr:colOff>
      <xdr:row>10</xdr:row>
      <xdr:rowOff>466725</xdr:rowOff>
    </xdr:to>
    <xdr:sp>
      <xdr:nvSpPr>
        <xdr:cNvPr id="16" name="円/楕円 16"/>
        <xdr:cNvSpPr>
          <a:spLocks/>
        </xdr:cNvSpPr>
      </xdr:nvSpPr>
      <xdr:spPr>
        <a:xfrm>
          <a:off x="8934450" y="5314950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11</xdr:row>
      <xdr:rowOff>104775</xdr:rowOff>
    </xdr:from>
    <xdr:to>
      <xdr:col>6</xdr:col>
      <xdr:colOff>571500</xdr:colOff>
      <xdr:row>11</xdr:row>
      <xdr:rowOff>466725</xdr:rowOff>
    </xdr:to>
    <xdr:sp>
      <xdr:nvSpPr>
        <xdr:cNvPr id="17" name="円/楕円 17"/>
        <xdr:cNvSpPr>
          <a:spLocks/>
        </xdr:cNvSpPr>
      </xdr:nvSpPr>
      <xdr:spPr>
        <a:xfrm>
          <a:off x="8934450" y="5838825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904875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1" name="WordArt 3"/>
        <xdr:cNvSpPr>
          <a:spLocks/>
        </xdr:cNvSpPr>
      </xdr:nvSpPr>
      <xdr:spPr>
        <a:xfrm rot="5400000">
          <a:off x="8915400" y="0"/>
          <a:ext cx="1343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0000"/>
              </a:solidFill>
              <a:latin typeface="+mn-ea"/>
              <a:cs typeface="+mn-ea"/>
            </a:rPr>
            <a:t>㊞</a:t>
          </a:r>
        </a:p>
      </xdr:txBody>
    </xdr:sp>
    <xdr:clientData/>
  </xdr:twoCellAnchor>
  <xdr:twoCellAnchor>
    <xdr:from>
      <xdr:col>7</xdr:col>
      <xdr:colOff>200025</xdr:colOff>
      <xdr:row>0</xdr:row>
      <xdr:rowOff>161925</xdr:rowOff>
    </xdr:from>
    <xdr:to>
      <xdr:col>7</xdr:col>
      <xdr:colOff>438150</xdr:colOff>
      <xdr:row>0</xdr:row>
      <xdr:rowOff>419100</xdr:rowOff>
    </xdr:to>
    <xdr:sp>
      <xdr:nvSpPr>
        <xdr:cNvPr id="2" name="WordArt 5"/>
        <xdr:cNvSpPr>
          <a:spLocks/>
        </xdr:cNvSpPr>
      </xdr:nvSpPr>
      <xdr:spPr>
        <a:xfrm rot="5400000">
          <a:off x="10277475" y="161925"/>
          <a:ext cx="23812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9525" cmpd="sng">
                <a:noFill/>
              </a:ln>
              <a:solidFill>
                <a:srgbClr val="000000"/>
              </a:solidFill>
              <a:latin typeface="+mn-ea"/>
              <a:cs typeface="+mn-ea"/>
            </a:rPr>
            <a:t>㊞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2276475</xdr:colOff>
      <xdr:row>108</xdr:row>
      <xdr:rowOff>9525</xdr:rowOff>
    </xdr:from>
    <xdr:to>
      <xdr:col>6</xdr:col>
      <xdr:colOff>857250</xdr:colOff>
      <xdr:row>108</xdr:row>
      <xdr:rowOff>361950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96000" y="32518350"/>
          <a:ext cx="857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（Ａ）</a:t>
          </a:r>
        </a:p>
      </xdr:txBody>
    </xdr:sp>
    <xdr:clientData/>
  </xdr:twoCellAnchor>
  <xdr:twoCellAnchor>
    <xdr:from>
      <xdr:col>4</xdr:col>
      <xdr:colOff>85725</xdr:colOff>
      <xdr:row>3</xdr:row>
      <xdr:rowOff>219075</xdr:rowOff>
    </xdr:from>
    <xdr:to>
      <xdr:col>5</xdr:col>
      <xdr:colOff>1695450</xdr:colOff>
      <xdr:row>4</xdr:row>
      <xdr:rowOff>276225</xdr:rowOff>
    </xdr:to>
    <xdr:sp>
      <xdr:nvSpPr>
        <xdr:cNvPr id="2" name="AutoShape 2"/>
        <xdr:cNvSpPr>
          <a:spLocks noChangeAspect="1"/>
        </xdr:cNvSpPr>
      </xdr:nvSpPr>
      <xdr:spPr>
        <a:xfrm>
          <a:off x="2971800" y="857250"/>
          <a:ext cx="2543175" cy="361950"/>
        </a:xfrm>
        <a:prstGeom prst="wedgeRectCallout">
          <a:avLst>
            <a:gd name="adj1" fmla="val -55500"/>
            <a:gd name="adj2" fmla="val 22912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３０年度交付額をご記入ください。</a:t>
          </a:r>
        </a:p>
      </xdr:txBody>
    </xdr:sp>
    <xdr:clientData/>
  </xdr:twoCellAnchor>
  <xdr:twoCellAnchor>
    <xdr:from>
      <xdr:col>0</xdr:col>
      <xdr:colOff>57150</xdr:colOff>
      <xdr:row>13</xdr:row>
      <xdr:rowOff>57150</xdr:rowOff>
    </xdr:from>
    <xdr:to>
      <xdr:col>3</xdr:col>
      <xdr:colOff>790575</xdr:colOff>
      <xdr:row>15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57150" y="3571875"/>
          <a:ext cx="2552700" cy="628650"/>
        </a:xfrm>
        <a:prstGeom prst="wedgeRectCallout">
          <a:avLst>
            <a:gd name="adj1" fmla="val -7648"/>
            <a:gd name="adj2" fmla="val -101722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『事業報告書』に記載の事業名を</a:t>
          </a:r>
          <a:r>
            <a:rPr lang="en-US" cap="none" sz="1100" b="1" i="0" u="sng" baseline="0">
              <a:solidFill>
                <a:srgbClr val="000000"/>
              </a:solidFill>
            </a:rPr>
            <a:t>同じ順番</a:t>
          </a:r>
          <a:r>
            <a:rPr lang="en-US" cap="none" sz="1100" b="0" i="0" u="none" baseline="0">
              <a:solidFill>
                <a:srgbClr val="000000"/>
              </a:solidFill>
            </a:rPr>
            <a:t>でご記入ください。</a:t>
          </a:r>
        </a:p>
      </xdr:txBody>
    </xdr:sp>
    <xdr:clientData/>
  </xdr:twoCellAnchor>
  <xdr:twoCellAnchor>
    <xdr:from>
      <xdr:col>5</xdr:col>
      <xdr:colOff>123825</xdr:colOff>
      <xdr:row>28</xdr:row>
      <xdr:rowOff>0</xdr:rowOff>
    </xdr:from>
    <xdr:to>
      <xdr:col>5</xdr:col>
      <xdr:colOff>2276475</xdr:colOff>
      <xdr:row>35</xdr:row>
      <xdr:rowOff>304800</xdr:rowOff>
    </xdr:to>
    <xdr:sp>
      <xdr:nvSpPr>
        <xdr:cNvPr id="4" name="AutoShape 4"/>
        <xdr:cNvSpPr>
          <a:spLocks/>
        </xdr:cNvSpPr>
      </xdr:nvSpPr>
      <xdr:spPr>
        <a:xfrm>
          <a:off x="3943350" y="8086725"/>
          <a:ext cx="2152650" cy="2438400"/>
        </a:xfrm>
        <a:prstGeom prst="rightBrace">
          <a:avLst>
            <a:gd name="adj1" fmla="val -38583"/>
            <a:gd name="adj2" fmla="val 1212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21</xdr:row>
      <xdr:rowOff>171450</xdr:rowOff>
    </xdr:from>
    <xdr:to>
      <xdr:col>5</xdr:col>
      <xdr:colOff>1895475</xdr:colOff>
      <xdr:row>23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152775" y="6124575"/>
          <a:ext cx="2562225" cy="438150"/>
        </a:xfrm>
        <a:prstGeom prst="wedgeRectCallout">
          <a:avLst>
            <a:gd name="adj1" fmla="val -58023"/>
            <a:gd name="adj2" fmla="val 89305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参加者全員に配布する参加賞、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記念品等は入れないでください。</a:t>
          </a:r>
        </a:p>
      </xdr:txBody>
    </xdr:sp>
    <xdr:clientData/>
  </xdr:twoCellAnchor>
  <xdr:twoCellAnchor>
    <xdr:from>
      <xdr:col>6</xdr:col>
      <xdr:colOff>933450</xdr:colOff>
      <xdr:row>1</xdr:row>
      <xdr:rowOff>266700</xdr:rowOff>
    </xdr:from>
    <xdr:to>
      <xdr:col>6</xdr:col>
      <xdr:colOff>933450</xdr:colOff>
      <xdr:row>2</xdr:row>
      <xdr:rowOff>123825</xdr:rowOff>
    </xdr:to>
    <xdr:sp>
      <xdr:nvSpPr>
        <xdr:cNvPr id="6" name="WordArt 6"/>
        <xdr:cNvSpPr>
          <a:spLocks/>
        </xdr:cNvSpPr>
      </xdr:nvSpPr>
      <xdr:spPr>
        <a:xfrm rot="5400000">
          <a:off x="7029450" y="390525"/>
          <a:ext cx="0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0000"/>
              </a:solidFill>
              <a:latin typeface="+mn-ea"/>
              <a:cs typeface="+mn-ea"/>
            </a:rPr>
            <a:t>㊞</a:t>
          </a:r>
        </a:p>
      </xdr:txBody>
    </xdr:sp>
    <xdr:clientData/>
  </xdr:twoCellAnchor>
  <xdr:twoCellAnchor>
    <xdr:from>
      <xdr:col>4</xdr:col>
      <xdr:colOff>238125</xdr:colOff>
      <xdr:row>105</xdr:row>
      <xdr:rowOff>161925</xdr:rowOff>
    </xdr:from>
    <xdr:to>
      <xdr:col>6</xdr:col>
      <xdr:colOff>428625</xdr:colOff>
      <xdr:row>108</xdr:row>
      <xdr:rowOff>38100</xdr:rowOff>
    </xdr:to>
    <xdr:sp>
      <xdr:nvSpPr>
        <xdr:cNvPr id="7" name="AutoShape 8"/>
        <xdr:cNvSpPr>
          <a:spLocks/>
        </xdr:cNvSpPr>
      </xdr:nvSpPr>
      <xdr:spPr>
        <a:xfrm>
          <a:off x="3124200" y="31756350"/>
          <a:ext cx="3400425" cy="790575"/>
        </a:xfrm>
        <a:prstGeom prst="wedgeRectCallout">
          <a:avLst>
            <a:gd name="adj1" fmla="val 39365"/>
            <a:gd name="adj2" fmla="val 87291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【支出の部】</a:t>
          </a:r>
          <a:r>
            <a:rPr lang="en-US" cap="none" sz="1100" b="0" i="0" u="none" baseline="0">
              <a:solidFill>
                <a:srgbClr val="000000"/>
              </a:solidFill>
            </a:rPr>
            <a:t>No</a:t>
          </a:r>
          <a:r>
            <a:rPr lang="en-US" cap="none" sz="1100" b="0" i="0" u="none" baseline="0">
              <a:solidFill>
                <a:srgbClr val="000000"/>
              </a:solidFill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</a:rPr>
            <a:t>１から</a:t>
          </a:r>
          <a:r>
            <a:rPr lang="en-US" cap="none" sz="1100" b="0" i="0" u="none" baseline="0">
              <a:solidFill>
                <a:srgbClr val="000000"/>
              </a:solidFill>
            </a:rPr>
            <a:t>No</a:t>
          </a:r>
          <a:r>
            <a:rPr lang="en-US" cap="none" sz="1100" b="0" i="0" u="none" baseline="0">
              <a:solidFill>
                <a:srgbClr val="000000"/>
              </a:solidFill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</a:rPr>
            <a:t>１２までの合計を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ご記入ください。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この金額の８割が補助金額に満たない場合、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返還金が生じます。</a:t>
          </a:r>
        </a:p>
      </xdr:txBody>
    </xdr:sp>
    <xdr:clientData/>
  </xdr:twoCellAnchor>
  <xdr:twoCellAnchor>
    <xdr:from>
      <xdr:col>5</xdr:col>
      <xdr:colOff>1514475</xdr:colOff>
      <xdr:row>33</xdr:row>
      <xdr:rowOff>238125</xdr:rowOff>
    </xdr:from>
    <xdr:to>
      <xdr:col>6</xdr:col>
      <xdr:colOff>742950</xdr:colOff>
      <xdr:row>35</xdr:row>
      <xdr:rowOff>38100</xdr:rowOff>
    </xdr:to>
    <xdr:sp>
      <xdr:nvSpPr>
        <xdr:cNvPr id="8" name="AutoShape 9"/>
        <xdr:cNvSpPr>
          <a:spLocks/>
        </xdr:cNvSpPr>
      </xdr:nvSpPr>
      <xdr:spPr>
        <a:xfrm>
          <a:off x="5334000" y="9848850"/>
          <a:ext cx="1504950" cy="409575"/>
        </a:xfrm>
        <a:prstGeom prst="wedgeRectCallout">
          <a:avLst>
            <a:gd name="adj1" fmla="val 29115"/>
            <a:gd name="adj2" fmla="val -138680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事業ごとの合計を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ご記入ください。</a:t>
          </a:r>
        </a:p>
      </xdr:txBody>
    </xdr:sp>
    <xdr:clientData/>
  </xdr:twoCellAnchor>
  <xdr:twoCellAnchor>
    <xdr:from>
      <xdr:col>4</xdr:col>
      <xdr:colOff>504825</xdr:colOff>
      <xdr:row>7</xdr:row>
      <xdr:rowOff>295275</xdr:rowOff>
    </xdr:from>
    <xdr:to>
      <xdr:col>5</xdr:col>
      <xdr:colOff>2143125</xdr:colOff>
      <xdr:row>10</xdr:row>
      <xdr:rowOff>0</xdr:rowOff>
    </xdr:to>
    <xdr:sp>
      <xdr:nvSpPr>
        <xdr:cNvPr id="9" name="AutoShape 13"/>
        <xdr:cNvSpPr>
          <a:spLocks noChangeAspect="1"/>
        </xdr:cNvSpPr>
      </xdr:nvSpPr>
      <xdr:spPr>
        <a:xfrm>
          <a:off x="3390900" y="2152650"/>
          <a:ext cx="2571750" cy="504825"/>
        </a:xfrm>
        <a:prstGeom prst="wedgeRectCallout">
          <a:avLst>
            <a:gd name="adj1" fmla="val -46972"/>
            <a:gd name="adj2" fmla="val 93768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領収書の金額を確認して、お間違いのないよう、ご記入ください</a:t>
          </a: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4</xdr:col>
      <xdr:colOff>19050</xdr:colOff>
      <xdr:row>12</xdr:row>
      <xdr:rowOff>19050</xdr:rowOff>
    </xdr:from>
    <xdr:to>
      <xdr:col>4</xdr:col>
      <xdr:colOff>533400</xdr:colOff>
      <xdr:row>20</xdr:row>
      <xdr:rowOff>0</xdr:rowOff>
    </xdr:to>
    <xdr:sp>
      <xdr:nvSpPr>
        <xdr:cNvPr id="10" name="AutoShape 14"/>
        <xdr:cNvSpPr>
          <a:spLocks/>
        </xdr:cNvSpPr>
      </xdr:nvSpPr>
      <xdr:spPr>
        <a:xfrm>
          <a:off x="2905125" y="3228975"/>
          <a:ext cx="514350" cy="2419350"/>
        </a:xfrm>
        <a:prstGeom prst="rightBrace">
          <a:avLst>
            <a:gd name="adj1" fmla="val -46166"/>
            <a:gd name="adj2" fmla="val 14143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111</xdr:row>
      <xdr:rowOff>9525</xdr:rowOff>
    </xdr:from>
    <xdr:to>
      <xdr:col>6</xdr:col>
      <xdr:colOff>476250</xdr:colOff>
      <xdr:row>112</xdr:row>
      <xdr:rowOff>314325</xdr:rowOff>
    </xdr:to>
    <xdr:sp>
      <xdr:nvSpPr>
        <xdr:cNvPr id="11" name="AutoShape 15"/>
        <xdr:cNvSpPr>
          <a:spLocks/>
        </xdr:cNvSpPr>
      </xdr:nvSpPr>
      <xdr:spPr>
        <a:xfrm>
          <a:off x="3105150" y="34975800"/>
          <a:ext cx="3467100" cy="590550"/>
        </a:xfrm>
        <a:prstGeom prst="wedgeRectCallout">
          <a:avLst>
            <a:gd name="adj1" fmla="val 40500"/>
            <a:gd name="adj2" fmla="val 108824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マイナスの場合は返還金は生じませんので、「０」とご記入ください。</a:t>
          </a:r>
        </a:p>
      </xdr:txBody>
    </xdr:sp>
    <xdr:clientData/>
  </xdr:twoCellAnchor>
  <xdr:twoCellAnchor>
    <xdr:from>
      <xdr:col>5</xdr:col>
      <xdr:colOff>1504950</xdr:colOff>
      <xdr:row>115</xdr:row>
      <xdr:rowOff>590550</xdr:rowOff>
    </xdr:from>
    <xdr:to>
      <xdr:col>5</xdr:col>
      <xdr:colOff>2209800</xdr:colOff>
      <xdr:row>115</xdr:row>
      <xdr:rowOff>828675</xdr:rowOff>
    </xdr:to>
    <xdr:sp>
      <xdr:nvSpPr>
        <xdr:cNvPr id="12" name="AutoShape 16"/>
        <xdr:cNvSpPr>
          <a:spLocks/>
        </xdr:cNvSpPr>
      </xdr:nvSpPr>
      <xdr:spPr>
        <a:xfrm>
          <a:off x="5324475" y="37528500"/>
          <a:ext cx="704850" cy="238125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115</xdr:row>
      <xdr:rowOff>590550</xdr:rowOff>
    </xdr:from>
    <xdr:to>
      <xdr:col>3</xdr:col>
      <xdr:colOff>1038225</xdr:colOff>
      <xdr:row>115</xdr:row>
      <xdr:rowOff>809625</xdr:rowOff>
    </xdr:to>
    <xdr:sp>
      <xdr:nvSpPr>
        <xdr:cNvPr id="13" name="AutoShape 17"/>
        <xdr:cNvSpPr>
          <a:spLocks/>
        </xdr:cNvSpPr>
      </xdr:nvSpPr>
      <xdr:spPr>
        <a:xfrm>
          <a:off x="1933575" y="37528500"/>
          <a:ext cx="923925" cy="219075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113</xdr:row>
      <xdr:rowOff>523875</xdr:rowOff>
    </xdr:from>
    <xdr:to>
      <xdr:col>3</xdr:col>
      <xdr:colOff>1019175</xdr:colOff>
      <xdr:row>113</xdr:row>
      <xdr:rowOff>762000</xdr:rowOff>
    </xdr:to>
    <xdr:sp>
      <xdr:nvSpPr>
        <xdr:cNvPr id="14" name="AutoShape 18"/>
        <xdr:cNvSpPr>
          <a:spLocks/>
        </xdr:cNvSpPr>
      </xdr:nvSpPr>
      <xdr:spPr>
        <a:xfrm>
          <a:off x="1962150" y="36156900"/>
          <a:ext cx="876300" cy="238125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809625</xdr:colOff>
      <xdr:row>115</xdr:row>
      <xdr:rowOff>609600</xdr:rowOff>
    </xdr:from>
    <xdr:to>
      <xdr:col>5</xdr:col>
      <xdr:colOff>742950</xdr:colOff>
      <xdr:row>115</xdr:row>
      <xdr:rowOff>838200</xdr:rowOff>
    </xdr:to>
    <xdr:sp>
      <xdr:nvSpPr>
        <xdr:cNvPr id="15" name="AutoShape 19"/>
        <xdr:cNvSpPr>
          <a:spLocks/>
        </xdr:cNvSpPr>
      </xdr:nvSpPr>
      <xdr:spPr>
        <a:xfrm>
          <a:off x="3695700" y="37547550"/>
          <a:ext cx="866775" cy="228600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113</xdr:row>
      <xdr:rowOff>495300</xdr:rowOff>
    </xdr:from>
    <xdr:to>
      <xdr:col>5</xdr:col>
      <xdr:colOff>1000125</xdr:colOff>
      <xdr:row>113</xdr:row>
      <xdr:rowOff>742950</xdr:rowOff>
    </xdr:to>
    <xdr:sp>
      <xdr:nvSpPr>
        <xdr:cNvPr id="16" name="AutoShape 20"/>
        <xdr:cNvSpPr>
          <a:spLocks/>
        </xdr:cNvSpPr>
      </xdr:nvSpPr>
      <xdr:spPr>
        <a:xfrm>
          <a:off x="3914775" y="36128325"/>
          <a:ext cx="904875" cy="247650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117</xdr:row>
      <xdr:rowOff>142875</xdr:rowOff>
    </xdr:from>
    <xdr:to>
      <xdr:col>6</xdr:col>
      <xdr:colOff>581025</xdr:colOff>
      <xdr:row>118</xdr:row>
      <xdr:rowOff>142875</xdr:rowOff>
    </xdr:to>
    <xdr:sp>
      <xdr:nvSpPr>
        <xdr:cNvPr id="17" name="Text Box 21"/>
        <xdr:cNvSpPr txBox="1">
          <a:spLocks noChangeArrowheads="1"/>
        </xdr:cNvSpPr>
      </xdr:nvSpPr>
      <xdr:spPr>
        <a:xfrm>
          <a:off x="647700" y="38385750"/>
          <a:ext cx="6029325" cy="3810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（Ａ＋Ｂ＋Ｃ＋Ｄ）は【収入の部】「収入総額」と同一金額になります。</a:t>
          </a:r>
        </a:p>
      </xdr:txBody>
    </xdr:sp>
    <xdr:clientData/>
  </xdr:twoCellAnchor>
  <xdr:twoCellAnchor>
    <xdr:from>
      <xdr:col>5</xdr:col>
      <xdr:colOff>2276475</xdr:colOff>
      <xdr:row>109</xdr:row>
      <xdr:rowOff>28575</xdr:rowOff>
    </xdr:from>
    <xdr:to>
      <xdr:col>6</xdr:col>
      <xdr:colOff>857250</xdr:colOff>
      <xdr:row>109</xdr:row>
      <xdr:rowOff>381000</xdr:rowOff>
    </xdr:to>
    <xdr:sp>
      <xdr:nvSpPr>
        <xdr:cNvPr id="18" name="Text Box 22"/>
        <xdr:cNvSpPr txBox="1">
          <a:spLocks noChangeArrowheads="1"/>
        </xdr:cNvSpPr>
      </xdr:nvSpPr>
      <xdr:spPr>
        <a:xfrm>
          <a:off x="6096000" y="33356550"/>
          <a:ext cx="857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（Ｂ）</a:t>
          </a:r>
        </a:p>
      </xdr:txBody>
    </xdr:sp>
    <xdr:clientData/>
  </xdr:twoCellAnchor>
  <xdr:twoCellAnchor>
    <xdr:from>
      <xdr:col>5</xdr:col>
      <xdr:colOff>2276475</xdr:colOff>
      <xdr:row>110</xdr:row>
      <xdr:rowOff>28575</xdr:rowOff>
    </xdr:from>
    <xdr:to>
      <xdr:col>6</xdr:col>
      <xdr:colOff>933450</xdr:colOff>
      <xdr:row>110</xdr:row>
      <xdr:rowOff>381000</xdr:rowOff>
    </xdr:to>
    <xdr:sp>
      <xdr:nvSpPr>
        <xdr:cNvPr id="19" name="Text Box 23"/>
        <xdr:cNvSpPr txBox="1">
          <a:spLocks noChangeArrowheads="1"/>
        </xdr:cNvSpPr>
      </xdr:nvSpPr>
      <xdr:spPr>
        <a:xfrm>
          <a:off x="6096000" y="34175700"/>
          <a:ext cx="9334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（Ａ＋Ｂ）</a:t>
          </a:r>
        </a:p>
      </xdr:txBody>
    </xdr:sp>
    <xdr:clientData/>
  </xdr:twoCellAnchor>
  <xdr:twoCellAnchor>
    <xdr:from>
      <xdr:col>5</xdr:col>
      <xdr:colOff>2276475</xdr:colOff>
      <xdr:row>115</xdr:row>
      <xdr:rowOff>28575</xdr:rowOff>
    </xdr:from>
    <xdr:to>
      <xdr:col>6</xdr:col>
      <xdr:colOff>828675</xdr:colOff>
      <xdr:row>115</xdr:row>
      <xdr:rowOff>381000</xdr:rowOff>
    </xdr:to>
    <xdr:sp>
      <xdr:nvSpPr>
        <xdr:cNvPr id="20" name="Text Box 24"/>
        <xdr:cNvSpPr txBox="1">
          <a:spLocks noChangeArrowheads="1"/>
        </xdr:cNvSpPr>
      </xdr:nvSpPr>
      <xdr:spPr>
        <a:xfrm>
          <a:off x="6096000" y="36966525"/>
          <a:ext cx="828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（Ｄ）</a:t>
          </a:r>
        </a:p>
      </xdr:txBody>
    </xdr:sp>
    <xdr:clientData/>
  </xdr:twoCellAnchor>
  <xdr:twoCellAnchor>
    <xdr:from>
      <xdr:col>5</xdr:col>
      <xdr:colOff>2276475</xdr:colOff>
      <xdr:row>113</xdr:row>
      <xdr:rowOff>28575</xdr:rowOff>
    </xdr:from>
    <xdr:to>
      <xdr:col>6</xdr:col>
      <xdr:colOff>847725</xdr:colOff>
      <xdr:row>113</xdr:row>
      <xdr:rowOff>381000</xdr:rowOff>
    </xdr:to>
    <xdr:sp>
      <xdr:nvSpPr>
        <xdr:cNvPr id="21" name="Text Box 25"/>
        <xdr:cNvSpPr txBox="1">
          <a:spLocks noChangeArrowheads="1"/>
        </xdr:cNvSpPr>
      </xdr:nvSpPr>
      <xdr:spPr>
        <a:xfrm>
          <a:off x="6096000" y="35661600"/>
          <a:ext cx="847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（Ｃ）</a:t>
          </a:r>
        </a:p>
      </xdr:txBody>
    </xdr:sp>
    <xdr:clientData/>
  </xdr:twoCellAnchor>
  <xdr:twoCellAnchor>
    <xdr:from>
      <xdr:col>4</xdr:col>
      <xdr:colOff>933450</xdr:colOff>
      <xdr:row>24</xdr:row>
      <xdr:rowOff>257175</xdr:rowOff>
    </xdr:from>
    <xdr:to>
      <xdr:col>6</xdr:col>
      <xdr:colOff>257175</xdr:colOff>
      <xdr:row>26</xdr:row>
      <xdr:rowOff>133350</xdr:rowOff>
    </xdr:to>
    <xdr:sp>
      <xdr:nvSpPr>
        <xdr:cNvPr id="22" name="AutoShape 26"/>
        <xdr:cNvSpPr>
          <a:spLocks/>
        </xdr:cNvSpPr>
      </xdr:nvSpPr>
      <xdr:spPr>
        <a:xfrm>
          <a:off x="3819525" y="7124700"/>
          <a:ext cx="2533650" cy="485775"/>
        </a:xfrm>
        <a:prstGeom prst="wedgeRectCallout">
          <a:avLst>
            <a:gd name="adj1" fmla="val -85481"/>
            <a:gd name="adj2" fmla="val 106074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</a:rPr>
            <a:t>会議用の飲物代のみ</a:t>
          </a:r>
          <a:r>
            <a:rPr lang="en-US" cap="none" sz="1100" b="0" i="0" u="none" baseline="0">
              <a:solidFill>
                <a:srgbClr val="000000"/>
              </a:solidFill>
            </a:rPr>
            <a:t>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茶菓子代等は入れないでください。</a:t>
          </a:r>
        </a:p>
      </xdr:txBody>
    </xdr:sp>
    <xdr:clientData/>
  </xdr:twoCellAnchor>
  <xdr:twoCellAnchor>
    <xdr:from>
      <xdr:col>5</xdr:col>
      <xdr:colOff>771525</xdr:colOff>
      <xdr:row>13</xdr:row>
      <xdr:rowOff>28575</xdr:rowOff>
    </xdr:from>
    <xdr:to>
      <xdr:col>6</xdr:col>
      <xdr:colOff>838200</xdr:colOff>
      <xdr:row>14</xdr:row>
      <xdr:rowOff>285750</xdr:rowOff>
    </xdr:to>
    <xdr:sp>
      <xdr:nvSpPr>
        <xdr:cNvPr id="23" name="AutoShape 27"/>
        <xdr:cNvSpPr>
          <a:spLocks/>
        </xdr:cNvSpPr>
      </xdr:nvSpPr>
      <xdr:spPr>
        <a:xfrm>
          <a:off x="4591050" y="3543300"/>
          <a:ext cx="2343150" cy="561975"/>
        </a:xfrm>
        <a:prstGeom prst="wedgeRectCallout">
          <a:avLst>
            <a:gd name="adj1" fmla="val -39935"/>
            <a:gd name="adj2" fmla="val -103782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決算額の内訳（購入物の単価・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個数）を明記してください。</a:t>
          </a:r>
        </a:p>
      </xdr:txBody>
    </xdr:sp>
    <xdr:clientData/>
  </xdr:twoCellAnchor>
  <xdr:oneCellAnchor>
    <xdr:from>
      <xdr:col>4</xdr:col>
      <xdr:colOff>552450</xdr:colOff>
      <xdr:row>15</xdr:row>
      <xdr:rowOff>95250</xdr:rowOff>
    </xdr:from>
    <xdr:ext cx="2981325" cy="1228725"/>
    <xdr:sp>
      <xdr:nvSpPr>
        <xdr:cNvPr id="24" name="AutoShape 28"/>
        <xdr:cNvSpPr>
          <a:spLocks/>
        </xdr:cNvSpPr>
      </xdr:nvSpPr>
      <xdr:spPr>
        <a:xfrm>
          <a:off x="3438525" y="4219575"/>
          <a:ext cx="2981325" cy="1228725"/>
        </a:xfrm>
        <a:prstGeom prst="leftArrowCallout">
          <a:avLst>
            <a:gd name="adj1" fmla="val -38435"/>
            <a:gd name="adj2" fmla="val -18467"/>
            <a:gd name="adj3" fmla="val -41111"/>
            <a:gd name="adj4" fmla="val -11912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補助対象となる経費のみ</a:t>
          </a:r>
          <a:r>
            <a:rPr lang="en-US" cap="none" sz="1200" b="0" i="0" u="none" baseline="0">
              <a:solidFill>
                <a:srgbClr val="000000"/>
              </a:solidFill>
            </a:rPr>
            <a:t>計上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（補助対象</a:t>
          </a:r>
          <a:r>
            <a:rPr lang="en-US" cap="none" sz="1200" b="1" i="0" u="none" baseline="0">
              <a:solidFill>
                <a:srgbClr val="000000"/>
              </a:solidFill>
            </a:rPr>
            <a:t>外</a:t>
          </a:r>
          <a:r>
            <a:rPr lang="en-US" cap="none" sz="1200" b="0" i="0" u="none" baseline="0">
              <a:solidFill>
                <a:srgbClr val="000000"/>
              </a:solidFill>
            </a:rPr>
            <a:t>経費は</a:t>
          </a:r>
          <a:r>
            <a:rPr lang="en-US" cap="none" sz="1200" b="0" i="0" u="none" baseline="0">
              <a:solidFill>
                <a:srgbClr val="000000"/>
              </a:solidFill>
            </a:rPr>
            <a:t>１０</a:t>
          </a:r>
          <a:r>
            <a:rPr lang="en-US" cap="none" sz="1200" b="0" i="0" u="none" baseline="0">
              <a:solidFill>
                <a:srgbClr val="000000"/>
              </a:solidFill>
            </a:rPr>
            <a:t>ページ「Ｂ補助対象外経費」に一括してご記入ください）。</a:t>
          </a:r>
        </a:p>
      </xdr:txBody>
    </xdr:sp>
    <xdr:clientData/>
  </xdr:oneCellAnchor>
  <xdr:twoCellAnchor>
    <xdr:from>
      <xdr:col>5</xdr:col>
      <xdr:colOff>2238375</xdr:colOff>
      <xdr:row>0</xdr:row>
      <xdr:rowOff>57150</xdr:rowOff>
    </xdr:from>
    <xdr:to>
      <xdr:col>7</xdr:col>
      <xdr:colOff>285750</xdr:colOff>
      <xdr:row>2</xdr:row>
      <xdr:rowOff>57150</xdr:rowOff>
    </xdr:to>
    <xdr:sp>
      <xdr:nvSpPr>
        <xdr:cNvPr id="25" name="AutoShape 29"/>
        <xdr:cNvSpPr>
          <a:spLocks/>
        </xdr:cNvSpPr>
      </xdr:nvSpPr>
      <xdr:spPr>
        <a:xfrm>
          <a:off x="6057900" y="57150"/>
          <a:ext cx="1257300" cy="390525"/>
        </a:xfrm>
        <a:prstGeom prst="foldedCorner">
          <a:avLst>
            <a:gd name="adj" fmla="val 32921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記入例３</a:t>
          </a:r>
        </a:p>
      </xdr:txBody>
    </xdr:sp>
    <xdr:clientData/>
  </xdr:twoCellAnchor>
  <xdr:twoCellAnchor>
    <xdr:from>
      <xdr:col>7</xdr:col>
      <xdr:colOff>0</xdr:colOff>
      <xdr:row>100</xdr:row>
      <xdr:rowOff>66675</xdr:rowOff>
    </xdr:from>
    <xdr:to>
      <xdr:col>7</xdr:col>
      <xdr:colOff>361950</xdr:colOff>
      <xdr:row>101</xdr:row>
      <xdr:rowOff>123825</xdr:rowOff>
    </xdr:to>
    <xdr:grpSp>
      <xdr:nvGrpSpPr>
        <xdr:cNvPr id="26" name="Group 39"/>
        <xdr:cNvGrpSpPr>
          <a:grpSpLocks/>
        </xdr:cNvGrpSpPr>
      </xdr:nvGrpSpPr>
      <xdr:grpSpPr>
        <a:xfrm>
          <a:off x="7029450" y="30137100"/>
          <a:ext cx="361950" cy="361950"/>
          <a:chOff x="1073" y="11"/>
          <a:chExt cx="62" cy="60"/>
        </a:xfrm>
        <a:solidFill>
          <a:srgbClr val="FFFFFF"/>
        </a:solidFill>
      </xdr:grpSpPr>
      <xdr:sp>
        <xdr:nvSpPr>
          <xdr:cNvPr id="27" name="Oval 40"/>
          <xdr:cNvSpPr>
            <a:spLocks/>
          </xdr:cNvSpPr>
        </xdr:nvSpPr>
        <xdr:spPr>
          <a:xfrm rot="21000000">
            <a:off x="1073" y="11"/>
            <a:ext cx="62" cy="60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914400</xdr:colOff>
      <xdr:row>36</xdr:row>
      <xdr:rowOff>66675</xdr:rowOff>
    </xdr:from>
    <xdr:to>
      <xdr:col>7</xdr:col>
      <xdr:colOff>342900</xdr:colOff>
      <xdr:row>37</xdr:row>
      <xdr:rowOff>85725</xdr:rowOff>
    </xdr:to>
    <xdr:grpSp>
      <xdr:nvGrpSpPr>
        <xdr:cNvPr id="29" name="Group 30"/>
        <xdr:cNvGrpSpPr>
          <a:grpSpLocks/>
        </xdr:cNvGrpSpPr>
      </xdr:nvGrpSpPr>
      <xdr:grpSpPr>
        <a:xfrm>
          <a:off x="7010400" y="10591800"/>
          <a:ext cx="361950" cy="361950"/>
          <a:chOff x="1073" y="11"/>
          <a:chExt cx="62" cy="60"/>
        </a:xfrm>
        <a:solidFill>
          <a:srgbClr val="FFFFFF"/>
        </a:solidFill>
      </xdr:grpSpPr>
      <xdr:sp>
        <xdr:nvSpPr>
          <xdr:cNvPr id="30" name="Oval 31"/>
          <xdr:cNvSpPr>
            <a:spLocks/>
          </xdr:cNvSpPr>
        </xdr:nvSpPr>
        <xdr:spPr>
          <a:xfrm rot="21000000">
            <a:off x="1073" y="11"/>
            <a:ext cx="62" cy="60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36</xdr:row>
      <xdr:rowOff>180975</xdr:rowOff>
    </xdr:from>
    <xdr:to>
      <xdr:col>6</xdr:col>
      <xdr:colOff>704850</xdr:colOff>
      <xdr:row>37</xdr:row>
      <xdr:rowOff>238125</xdr:rowOff>
    </xdr:to>
    <xdr:sp>
      <xdr:nvSpPr>
        <xdr:cNvPr id="32" name="AutoShape 42"/>
        <xdr:cNvSpPr>
          <a:spLocks/>
        </xdr:cNvSpPr>
      </xdr:nvSpPr>
      <xdr:spPr>
        <a:xfrm>
          <a:off x="6105525" y="10706100"/>
          <a:ext cx="695325" cy="400050"/>
        </a:xfrm>
        <a:prstGeom prst="wedgeRectCallout">
          <a:avLst>
            <a:gd name="adj1" fmla="val 80953"/>
            <a:gd name="adj2" fmla="val -21430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押印</a:t>
          </a:r>
        </a:p>
      </xdr:txBody>
    </xdr:sp>
    <xdr:clientData/>
  </xdr:twoCellAnchor>
  <xdr:twoCellAnchor>
    <xdr:from>
      <xdr:col>6</xdr:col>
      <xdr:colOff>28575</xdr:colOff>
      <xdr:row>100</xdr:row>
      <xdr:rowOff>171450</xdr:rowOff>
    </xdr:from>
    <xdr:to>
      <xdr:col>6</xdr:col>
      <xdr:colOff>666750</xdr:colOff>
      <xdr:row>101</xdr:row>
      <xdr:rowOff>200025</xdr:rowOff>
    </xdr:to>
    <xdr:sp>
      <xdr:nvSpPr>
        <xdr:cNvPr id="33" name="AutoShape 45"/>
        <xdr:cNvSpPr>
          <a:spLocks/>
        </xdr:cNvSpPr>
      </xdr:nvSpPr>
      <xdr:spPr>
        <a:xfrm>
          <a:off x="6124575" y="30241875"/>
          <a:ext cx="638175" cy="333375"/>
        </a:xfrm>
        <a:prstGeom prst="wedgeRectCallout">
          <a:avLst>
            <a:gd name="adj1" fmla="val 86699"/>
            <a:gd name="adj2" fmla="val -24287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押印</a:t>
          </a:r>
        </a:p>
      </xdr:txBody>
    </xdr:sp>
    <xdr:clientData/>
  </xdr:twoCellAnchor>
  <xdr:twoCellAnchor>
    <xdr:from>
      <xdr:col>6</xdr:col>
      <xdr:colOff>933450</xdr:colOff>
      <xdr:row>68</xdr:row>
      <xdr:rowOff>66675</xdr:rowOff>
    </xdr:from>
    <xdr:to>
      <xdr:col>7</xdr:col>
      <xdr:colOff>361950</xdr:colOff>
      <xdr:row>69</xdr:row>
      <xdr:rowOff>95250</xdr:rowOff>
    </xdr:to>
    <xdr:grpSp>
      <xdr:nvGrpSpPr>
        <xdr:cNvPr id="34" name="Group 30"/>
        <xdr:cNvGrpSpPr>
          <a:grpSpLocks/>
        </xdr:cNvGrpSpPr>
      </xdr:nvGrpSpPr>
      <xdr:grpSpPr>
        <a:xfrm>
          <a:off x="7029450" y="20383500"/>
          <a:ext cx="361950" cy="333375"/>
          <a:chOff x="1073" y="11"/>
          <a:chExt cx="62" cy="60"/>
        </a:xfrm>
        <a:solidFill>
          <a:srgbClr val="FFFFFF"/>
        </a:solidFill>
      </xdr:grpSpPr>
      <xdr:sp>
        <xdr:nvSpPr>
          <xdr:cNvPr id="35" name="Oval 31"/>
          <xdr:cNvSpPr>
            <a:spLocks/>
          </xdr:cNvSpPr>
        </xdr:nvSpPr>
        <xdr:spPr>
          <a:xfrm rot="21000000">
            <a:off x="1073" y="11"/>
            <a:ext cx="62" cy="60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68</xdr:row>
      <xdr:rowOff>171450</xdr:rowOff>
    </xdr:from>
    <xdr:to>
      <xdr:col>6</xdr:col>
      <xdr:colOff>704850</xdr:colOff>
      <xdr:row>69</xdr:row>
      <xdr:rowOff>238125</xdr:rowOff>
    </xdr:to>
    <xdr:sp>
      <xdr:nvSpPr>
        <xdr:cNvPr id="37" name="AutoShape 42"/>
        <xdr:cNvSpPr>
          <a:spLocks/>
        </xdr:cNvSpPr>
      </xdr:nvSpPr>
      <xdr:spPr>
        <a:xfrm>
          <a:off x="6105525" y="20488275"/>
          <a:ext cx="695325" cy="371475"/>
        </a:xfrm>
        <a:prstGeom prst="wedgeRectCallout">
          <a:avLst>
            <a:gd name="adj1" fmla="val 80953"/>
            <a:gd name="adj2" fmla="val -21430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押印</a:t>
          </a:r>
        </a:p>
      </xdr:txBody>
    </xdr:sp>
    <xdr:clientData/>
  </xdr:twoCellAnchor>
  <xdr:twoCellAnchor>
    <xdr:from>
      <xdr:col>5</xdr:col>
      <xdr:colOff>2247900</xdr:colOff>
      <xdr:row>3</xdr:row>
      <xdr:rowOff>47625</xdr:rowOff>
    </xdr:from>
    <xdr:to>
      <xdr:col>7</xdr:col>
      <xdr:colOff>342900</xdr:colOff>
      <xdr:row>4</xdr:row>
      <xdr:rowOff>238125</xdr:rowOff>
    </xdr:to>
    <xdr:grpSp>
      <xdr:nvGrpSpPr>
        <xdr:cNvPr id="38" name="グループ化 52"/>
        <xdr:cNvGrpSpPr>
          <a:grpSpLocks/>
        </xdr:cNvGrpSpPr>
      </xdr:nvGrpSpPr>
      <xdr:grpSpPr>
        <a:xfrm>
          <a:off x="6067425" y="685800"/>
          <a:ext cx="1304925" cy="495300"/>
          <a:chOff x="6138582" y="8153400"/>
          <a:chExt cx="1300443" cy="533400"/>
        </a:xfrm>
        <a:solidFill>
          <a:srgbClr val="FFFFFF"/>
        </a:solidFill>
      </xdr:grpSpPr>
      <xdr:grpSp>
        <xdr:nvGrpSpPr>
          <xdr:cNvPr id="39" name="Group 30"/>
          <xdr:cNvGrpSpPr>
            <a:grpSpLocks/>
          </xdr:cNvGrpSpPr>
        </xdr:nvGrpSpPr>
        <xdr:grpSpPr>
          <a:xfrm>
            <a:off x="7077177" y="8153400"/>
            <a:ext cx="361848" cy="361912"/>
            <a:chOff x="1073" y="11"/>
            <a:chExt cx="62" cy="60"/>
          </a:xfrm>
          <a:solidFill>
            <a:srgbClr val="FFFFFF"/>
          </a:solidFill>
        </xdr:grpSpPr>
        <xdr:sp>
          <xdr:nvSpPr>
            <xdr:cNvPr id="40" name="Oval 31"/>
            <xdr:cNvSpPr>
              <a:spLocks/>
            </xdr:cNvSpPr>
          </xdr:nvSpPr>
          <xdr:spPr>
            <a:xfrm rot="21000000">
              <a:off x="1073" y="11"/>
              <a:ext cx="62" cy="60"/>
            </a:xfrm>
            <a:prstGeom prst="ellips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42" name="AutoShape 42"/>
          <xdr:cNvSpPr>
            <a:spLocks/>
          </xdr:cNvSpPr>
        </xdr:nvSpPr>
        <xdr:spPr>
          <a:xfrm>
            <a:off x="6138582" y="8286750"/>
            <a:ext cx="692811" cy="400050"/>
          </a:xfrm>
          <a:prstGeom prst="wedgeRectCallout">
            <a:avLst>
              <a:gd name="adj1" fmla="val 80953"/>
              <a:gd name="adj2" fmla="val -21430"/>
            </a:avLst>
          </a:pr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押印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114</xdr:row>
      <xdr:rowOff>542925</xdr:rowOff>
    </xdr:from>
    <xdr:to>
      <xdr:col>4</xdr:col>
      <xdr:colOff>161925</xdr:colOff>
      <xdr:row>114</xdr:row>
      <xdr:rowOff>828675</xdr:rowOff>
    </xdr:to>
    <xdr:sp>
      <xdr:nvSpPr>
        <xdr:cNvPr id="1" name="AutoShape 1"/>
        <xdr:cNvSpPr>
          <a:spLocks/>
        </xdr:cNvSpPr>
      </xdr:nvSpPr>
      <xdr:spPr>
        <a:xfrm>
          <a:off x="1933575" y="37166550"/>
          <a:ext cx="1104900" cy="285750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117</xdr:row>
      <xdr:rowOff>0</xdr:rowOff>
    </xdr:from>
    <xdr:to>
      <xdr:col>5</xdr:col>
      <xdr:colOff>2095500</xdr:colOff>
      <xdr:row>119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723900" y="38042850"/>
          <a:ext cx="5181600" cy="4572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（Ａ＋Ｂ＋Ｃ＋Ｄ）は【収入の部】「収入総額」と同一金額になります。</a:t>
          </a:r>
        </a:p>
      </xdr:txBody>
    </xdr:sp>
    <xdr:clientData/>
  </xdr:twoCellAnchor>
  <xdr:twoCellAnchor>
    <xdr:from>
      <xdr:col>5</xdr:col>
      <xdr:colOff>2276475</xdr:colOff>
      <xdr:row>107</xdr:row>
      <xdr:rowOff>9525</xdr:rowOff>
    </xdr:from>
    <xdr:to>
      <xdr:col>6</xdr:col>
      <xdr:colOff>857250</xdr:colOff>
      <xdr:row>107</xdr:row>
      <xdr:rowOff>361950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086475" y="32356425"/>
          <a:ext cx="857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（Ａ）</a:t>
          </a:r>
        </a:p>
      </xdr:txBody>
    </xdr:sp>
    <xdr:clientData/>
  </xdr:twoCellAnchor>
  <xdr:twoCellAnchor>
    <xdr:from>
      <xdr:col>5</xdr:col>
      <xdr:colOff>2276475</xdr:colOff>
      <xdr:row>108</xdr:row>
      <xdr:rowOff>28575</xdr:rowOff>
    </xdr:from>
    <xdr:to>
      <xdr:col>6</xdr:col>
      <xdr:colOff>857250</xdr:colOff>
      <xdr:row>108</xdr:row>
      <xdr:rowOff>381000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6086475" y="33194625"/>
          <a:ext cx="857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（Ｂ）</a:t>
          </a:r>
        </a:p>
      </xdr:txBody>
    </xdr:sp>
    <xdr:clientData/>
  </xdr:twoCellAnchor>
  <xdr:twoCellAnchor>
    <xdr:from>
      <xdr:col>5</xdr:col>
      <xdr:colOff>2276475</xdr:colOff>
      <xdr:row>109</xdr:row>
      <xdr:rowOff>28575</xdr:rowOff>
    </xdr:from>
    <xdr:to>
      <xdr:col>6</xdr:col>
      <xdr:colOff>1228725</xdr:colOff>
      <xdr:row>109</xdr:row>
      <xdr:rowOff>381000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6086475" y="34013775"/>
          <a:ext cx="1228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（Ａ＋Ｂ）</a:t>
          </a:r>
        </a:p>
      </xdr:txBody>
    </xdr:sp>
    <xdr:clientData/>
  </xdr:twoCellAnchor>
  <xdr:twoCellAnchor>
    <xdr:from>
      <xdr:col>5</xdr:col>
      <xdr:colOff>2276475</xdr:colOff>
      <xdr:row>114</xdr:row>
      <xdr:rowOff>28575</xdr:rowOff>
    </xdr:from>
    <xdr:to>
      <xdr:col>6</xdr:col>
      <xdr:colOff>828675</xdr:colOff>
      <xdr:row>114</xdr:row>
      <xdr:rowOff>381000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6086475" y="36652200"/>
          <a:ext cx="828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（Ｄ）</a:t>
          </a:r>
        </a:p>
      </xdr:txBody>
    </xdr:sp>
    <xdr:clientData/>
  </xdr:twoCellAnchor>
  <xdr:twoCellAnchor>
    <xdr:from>
      <xdr:col>5</xdr:col>
      <xdr:colOff>2276475</xdr:colOff>
      <xdr:row>112</xdr:row>
      <xdr:rowOff>28575</xdr:rowOff>
    </xdr:from>
    <xdr:to>
      <xdr:col>6</xdr:col>
      <xdr:colOff>847725</xdr:colOff>
      <xdr:row>112</xdr:row>
      <xdr:rowOff>381000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6086475" y="35404425"/>
          <a:ext cx="847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（Ｃ）</a:t>
          </a:r>
        </a:p>
      </xdr:txBody>
    </xdr:sp>
    <xdr:clientData/>
  </xdr:twoCellAnchor>
  <xdr:twoCellAnchor>
    <xdr:from>
      <xdr:col>3</xdr:col>
      <xdr:colOff>76200</xdr:colOff>
      <xdr:row>112</xdr:row>
      <xdr:rowOff>476250</xdr:rowOff>
    </xdr:from>
    <xdr:to>
      <xdr:col>4</xdr:col>
      <xdr:colOff>180975</xdr:colOff>
      <xdr:row>112</xdr:row>
      <xdr:rowOff>723900</xdr:rowOff>
    </xdr:to>
    <xdr:sp>
      <xdr:nvSpPr>
        <xdr:cNvPr id="8" name="AutoShape 9"/>
        <xdr:cNvSpPr>
          <a:spLocks/>
        </xdr:cNvSpPr>
      </xdr:nvSpPr>
      <xdr:spPr>
        <a:xfrm>
          <a:off x="1895475" y="35852100"/>
          <a:ext cx="1162050" cy="247650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809625</xdr:colOff>
      <xdr:row>112</xdr:row>
      <xdr:rowOff>504825</xdr:rowOff>
    </xdr:from>
    <xdr:to>
      <xdr:col>5</xdr:col>
      <xdr:colOff>962025</xdr:colOff>
      <xdr:row>112</xdr:row>
      <xdr:rowOff>723900</xdr:rowOff>
    </xdr:to>
    <xdr:sp>
      <xdr:nvSpPr>
        <xdr:cNvPr id="9" name="AutoShape 10"/>
        <xdr:cNvSpPr>
          <a:spLocks/>
        </xdr:cNvSpPr>
      </xdr:nvSpPr>
      <xdr:spPr>
        <a:xfrm>
          <a:off x="3686175" y="35880675"/>
          <a:ext cx="1085850" cy="219075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504825</xdr:colOff>
      <xdr:row>114</xdr:row>
      <xdr:rowOff>561975</xdr:rowOff>
    </xdr:from>
    <xdr:to>
      <xdr:col>5</xdr:col>
      <xdr:colOff>704850</xdr:colOff>
      <xdr:row>114</xdr:row>
      <xdr:rowOff>847725</xdr:rowOff>
    </xdr:to>
    <xdr:sp>
      <xdr:nvSpPr>
        <xdr:cNvPr id="10" name="AutoShape 11"/>
        <xdr:cNvSpPr>
          <a:spLocks/>
        </xdr:cNvSpPr>
      </xdr:nvSpPr>
      <xdr:spPr>
        <a:xfrm>
          <a:off x="3381375" y="37185600"/>
          <a:ext cx="1133475" cy="285750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1057275</xdr:colOff>
      <xdr:row>114</xdr:row>
      <xdr:rowOff>552450</xdr:rowOff>
    </xdr:from>
    <xdr:to>
      <xdr:col>5</xdr:col>
      <xdr:colOff>2133600</xdr:colOff>
      <xdr:row>114</xdr:row>
      <xdr:rowOff>838200</xdr:rowOff>
    </xdr:to>
    <xdr:sp>
      <xdr:nvSpPr>
        <xdr:cNvPr id="11" name="AutoShape 12"/>
        <xdr:cNvSpPr>
          <a:spLocks/>
        </xdr:cNvSpPr>
      </xdr:nvSpPr>
      <xdr:spPr>
        <a:xfrm>
          <a:off x="4867275" y="37176075"/>
          <a:ext cx="1076325" cy="285750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27</xdr:row>
      <xdr:rowOff>190500</xdr:rowOff>
    </xdr:from>
    <xdr:to>
      <xdr:col>7</xdr:col>
      <xdr:colOff>514350</xdr:colOff>
      <xdr:row>28</xdr:row>
      <xdr:rowOff>0</xdr:rowOff>
    </xdr:to>
    <xdr:sp>
      <xdr:nvSpPr>
        <xdr:cNvPr id="12" name="WordArt 13"/>
        <xdr:cNvSpPr>
          <a:spLocks/>
        </xdr:cNvSpPr>
      </xdr:nvSpPr>
      <xdr:spPr>
        <a:xfrm rot="5400000">
          <a:off x="7610475" y="8153400"/>
          <a:ext cx="219075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0000"/>
              </a:solidFill>
              <a:latin typeface="+mn-ea"/>
              <a:cs typeface="+mn-ea"/>
            </a:rPr>
            <a:t>㊞</a:t>
          </a:r>
        </a:p>
      </xdr:txBody>
    </xdr:sp>
    <xdr:clientData/>
  </xdr:twoCellAnchor>
  <xdr:twoCellAnchor>
    <xdr:from>
      <xdr:col>7</xdr:col>
      <xdr:colOff>295275</xdr:colOff>
      <xdr:row>51</xdr:row>
      <xdr:rowOff>190500</xdr:rowOff>
    </xdr:from>
    <xdr:to>
      <xdr:col>7</xdr:col>
      <xdr:colOff>514350</xdr:colOff>
      <xdr:row>52</xdr:row>
      <xdr:rowOff>0</xdr:rowOff>
    </xdr:to>
    <xdr:sp>
      <xdr:nvSpPr>
        <xdr:cNvPr id="13" name="WordArt 14"/>
        <xdr:cNvSpPr>
          <a:spLocks/>
        </xdr:cNvSpPr>
      </xdr:nvSpPr>
      <xdr:spPr>
        <a:xfrm rot="5400000">
          <a:off x="7610475" y="15468600"/>
          <a:ext cx="219075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0000"/>
              </a:solidFill>
              <a:latin typeface="+mn-ea"/>
              <a:cs typeface="+mn-ea"/>
            </a:rPr>
            <a:t>㊞</a:t>
          </a:r>
        </a:p>
      </xdr:txBody>
    </xdr:sp>
    <xdr:clientData/>
  </xdr:twoCellAnchor>
  <xdr:twoCellAnchor>
    <xdr:from>
      <xdr:col>7</xdr:col>
      <xdr:colOff>295275</xdr:colOff>
      <xdr:row>75</xdr:row>
      <xdr:rowOff>190500</xdr:rowOff>
    </xdr:from>
    <xdr:to>
      <xdr:col>7</xdr:col>
      <xdr:colOff>514350</xdr:colOff>
      <xdr:row>76</xdr:row>
      <xdr:rowOff>0</xdr:rowOff>
    </xdr:to>
    <xdr:sp>
      <xdr:nvSpPr>
        <xdr:cNvPr id="14" name="WordArt 15"/>
        <xdr:cNvSpPr>
          <a:spLocks/>
        </xdr:cNvSpPr>
      </xdr:nvSpPr>
      <xdr:spPr>
        <a:xfrm rot="5400000">
          <a:off x="7610475" y="22783800"/>
          <a:ext cx="219075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0000"/>
              </a:solidFill>
              <a:latin typeface="+mn-ea"/>
              <a:cs typeface="+mn-ea"/>
            </a:rPr>
            <a:t>㊞</a:t>
          </a:r>
        </a:p>
      </xdr:txBody>
    </xdr:sp>
    <xdr:clientData/>
  </xdr:twoCellAnchor>
  <xdr:twoCellAnchor>
    <xdr:from>
      <xdr:col>7</xdr:col>
      <xdr:colOff>295275</xdr:colOff>
      <xdr:row>99</xdr:row>
      <xdr:rowOff>190500</xdr:rowOff>
    </xdr:from>
    <xdr:to>
      <xdr:col>7</xdr:col>
      <xdr:colOff>514350</xdr:colOff>
      <xdr:row>100</xdr:row>
      <xdr:rowOff>0</xdr:rowOff>
    </xdr:to>
    <xdr:sp>
      <xdr:nvSpPr>
        <xdr:cNvPr id="15" name="WordArt 16"/>
        <xdr:cNvSpPr>
          <a:spLocks/>
        </xdr:cNvSpPr>
      </xdr:nvSpPr>
      <xdr:spPr>
        <a:xfrm rot="5400000">
          <a:off x="7610475" y="30099000"/>
          <a:ext cx="219075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0000"/>
              </a:solidFill>
              <a:latin typeface="+mn-ea"/>
              <a:cs typeface="+mn-ea"/>
            </a:rPr>
            <a:t>㊞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11</xdr:row>
      <xdr:rowOff>276225</xdr:rowOff>
    </xdr:from>
    <xdr:to>
      <xdr:col>8</xdr:col>
      <xdr:colOff>561975</xdr:colOff>
      <xdr:row>13</xdr:row>
      <xdr:rowOff>57150</xdr:rowOff>
    </xdr:to>
    <xdr:grpSp>
      <xdr:nvGrpSpPr>
        <xdr:cNvPr id="1" name="Group 6"/>
        <xdr:cNvGrpSpPr>
          <a:grpSpLocks/>
        </xdr:cNvGrpSpPr>
      </xdr:nvGrpSpPr>
      <xdr:grpSpPr>
        <a:xfrm>
          <a:off x="5867400" y="4010025"/>
          <a:ext cx="381000" cy="409575"/>
          <a:chOff x="626" y="160"/>
          <a:chExt cx="40" cy="40"/>
        </a:xfrm>
        <a:solidFill>
          <a:srgbClr val="FFFFFF"/>
        </a:solidFill>
      </xdr:grpSpPr>
      <xdr:sp>
        <xdr:nvSpPr>
          <xdr:cNvPr id="2" name="Oval 4"/>
          <xdr:cNvSpPr>
            <a:spLocks/>
          </xdr:cNvSpPr>
        </xdr:nvSpPr>
        <xdr:spPr>
          <a:xfrm>
            <a:off x="626" y="160"/>
            <a:ext cx="40" cy="40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76200</xdr:colOff>
      <xdr:row>5</xdr:row>
      <xdr:rowOff>438150</xdr:rowOff>
    </xdr:from>
    <xdr:to>
      <xdr:col>3</xdr:col>
      <xdr:colOff>485775</xdr:colOff>
      <xdr:row>8</xdr:row>
      <xdr:rowOff>47625</xdr:rowOff>
    </xdr:to>
    <xdr:sp>
      <xdr:nvSpPr>
        <xdr:cNvPr id="4" name="AutoShape 7"/>
        <xdr:cNvSpPr>
          <a:spLocks/>
        </xdr:cNvSpPr>
      </xdr:nvSpPr>
      <xdr:spPr>
        <a:xfrm>
          <a:off x="76200" y="2009775"/>
          <a:ext cx="2400300" cy="828675"/>
        </a:xfrm>
        <a:prstGeom prst="wedgeRectCallout">
          <a:avLst>
            <a:gd name="adj1" fmla="val 80555"/>
            <a:gd name="adj2" fmla="val -41953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３１年度の会長名と印鑑になります。印鑑は会長印を押印してください。</a:t>
          </a:r>
        </a:p>
      </xdr:txBody>
    </xdr:sp>
    <xdr:clientData/>
  </xdr:twoCellAnchor>
  <xdr:twoCellAnchor>
    <xdr:from>
      <xdr:col>5</xdr:col>
      <xdr:colOff>66675</xdr:colOff>
      <xdr:row>17</xdr:row>
      <xdr:rowOff>38100</xdr:rowOff>
    </xdr:from>
    <xdr:to>
      <xdr:col>8</xdr:col>
      <xdr:colOff>590550</xdr:colOff>
      <xdr:row>19</xdr:row>
      <xdr:rowOff>114300</xdr:rowOff>
    </xdr:to>
    <xdr:sp>
      <xdr:nvSpPr>
        <xdr:cNvPr id="5" name="AutoShape 9"/>
        <xdr:cNvSpPr>
          <a:spLocks/>
        </xdr:cNvSpPr>
      </xdr:nvSpPr>
      <xdr:spPr>
        <a:xfrm>
          <a:off x="3352800" y="5657850"/>
          <a:ext cx="2924175" cy="704850"/>
        </a:xfrm>
        <a:prstGeom prst="wedgeRectCallout">
          <a:avLst>
            <a:gd name="adj1" fmla="val -34458"/>
            <a:gd name="adj2" fmla="val 80680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予算書にて算出の『補助金額』を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ご記入ください。</a:t>
          </a:r>
        </a:p>
      </xdr:txBody>
    </xdr:sp>
    <xdr:clientData/>
  </xdr:twoCellAnchor>
  <xdr:twoCellAnchor>
    <xdr:from>
      <xdr:col>6</xdr:col>
      <xdr:colOff>438150</xdr:colOff>
      <xdr:row>0</xdr:row>
      <xdr:rowOff>0</xdr:rowOff>
    </xdr:from>
    <xdr:to>
      <xdr:col>8</xdr:col>
      <xdr:colOff>581025</xdr:colOff>
      <xdr:row>1</xdr:row>
      <xdr:rowOff>285750</xdr:rowOff>
    </xdr:to>
    <xdr:sp>
      <xdr:nvSpPr>
        <xdr:cNvPr id="6" name="AutoShape 11"/>
        <xdr:cNvSpPr>
          <a:spLocks/>
        </xdr:cNvSpPr>
      </xdr:nvSpPr>
      <xdr:spPr>
        <a:xfrm>
          <a:off x="4486275" y="0"/>
          <a:ext cx="1781175" cy="600075"/>
        </a:xfrm>
        <a:prstGeom prst="foldedCorner">
          <a:avLst>
            <a:gd name="adj" fmla="val 32921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記入例４</a:t>
          </a:r>
          <a:r>
            <a:rPr lang="en-US" cap="none" sz="2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10</xdr:col>
      <xdr:colOff>419100</xdr:colOff>
      <xdr:row>41</xdr:row>
      <xdr:rowOff>200025</xdr:rowOff>
    </xdr:from>
    <xdr:to>
      <xdr:col>14</xdr:col>
      <xdr:colOff>47625</xdr:colOff>
      <xdr:row>41</xdr:row>
      <xdr:rowOff>200025</xdr:rowOff>
    </xdr:to>
    <xdr:sp>
      <xdr:nvSpPr>
        <xdr:cNvPr id="7" name="Line 19"/>
        <xdr:cNvSpPr>
          <a:spLocks/>
        </xdr:cNvSpPr>
      </xdr:nvSpPr>
      <xdr:spPr>
        <a:xfrm>
          <a:off x="7477125" y="13363575"/>
          <a:ext cx="2371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41</xdr:row>
      <xdr:rowOff>200025</xdr:rowOff>
    </xdr:from>
    <xdr:to>
      <xdr:col>15</xdr:col>
      <xdr:colOff>314325</xdr:colOff>
      <xdr:row>41</xdr:row>
      <xdr:rowOff>200025</xdr:rowOff>
    </xdr:to>
    <xdr:sp>
      <xdr:nvSpPr>
        <xdr:cNvPr id="8" name="Line 20"/>
        <xdr:cNvSpPr>
          <a:spLocks/>
        </xdr:cNvSpPr>
      </xdr:nvSpPr>
      <xdr:spPr>
        <a:xfrm>
          <a:off x="8429625" y="13363575"/>
          <a:ext cx="2371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21</xdr:row>
      <xdr:rowOff>0</xdr:rowOff>
    </xdr:from>
    <xdr:to>
      <xdr:col>7</xdr:col>
      <xdr:colOff>323850</xdr:colOff>
      <xdr:row>21</xdr:row>
      <xdr:rowOff>0</xdr:rowOff>
    </xdr:to>
    <xdr:sp>
      <xdr:nvSpPr>
        <xdr:cNvPr id="9" name="Line 21"/>
        <xdr:cNvSpPr>
          <a:spLocks/>
        </xdr:cNvSpPr>
      </xdr:nvSpPr>
      <xdr:spPr>
        <a:xfrm>
          <a:off x="2743200" y="6877050"/>
          <a:ext cx="2314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361950</xdr:colOff>
      <xdr:row>12</xdr:row>
      <xdr:rowOff>161925</xdr:rowOff>
    </xdr:from>
    <xdr:to>
      <xdr:col>7</xdr:col>
      <xdr:colOff>666750</xdr:colOff>
      <xdr:row>13</xdr:row>
      <xdr:rowOff>285750</xdr:rowOff>
    </xdr:to>
    <xdr:sp>
      <xdr:nvSpPr>
        <xdr:cNvPr id="10" name="AutoShape 28"/>
        <xdr:cNvSpPr>
          <a:spLocks/>
        </xdr:cNvSpPr>
      </xdr:nvSpPr>
      <xdr:spPr>
        <a:xfrm>
          <a:off x="4410075" y="4210050"/>
          <a:ext cx="990600" cy="438150"/>
        </a:xfrm>
        <a:prstGeom prst="wedgeRectCallout">
          <a:avLst>
            <a:gd name="adj1" fmla="val 93268"/>
            <a:gd name="adj2" fmla="val -41305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押印</a:t>
          </a:r>
        </a:p>
      </xdr:txBody>
    </xdr:sp>
    <xdr:clientData/>
  </xdr:twoCellAnchor>
  <xdr:twoCellAnchor>
    <xdr:from>
      <xdr:col>8</xdr:col>
      <xdr:colOff>57150</xdr:colOff>
      <xdr:row>5</xdr:row>
      <xdr:rowOff>57150</xdr:rowOff>
    </xdr:from>
    <xdr:to>
      <xdr:col>8</xdr:col>
      <xdr:colOff>438150</xdr:colOff>
      <xdr:row>5</xdr:row>
      <xdr:rowOff>466725</xdr:rowOff>
    </xdr:to>
    <xdr:grpSp>
      <xdr:nvGrpSpPr>
        <xdr:cNvPr id="11" name="Group 6"/>
        <xdr:cNvGrpSpPr>
          <a:grpSpLocks/>
        </xdr:cNvGrpSpPr>
      </xdr:nvGrpSpPr>
      <xdr:grpSpPr>
        <a:xfrm>
          <a:off x="5743575" y="1628775"/>
          <a:ext cx="381000" cy="409575"/>
          <a:chOff x="626" y="160"/>
          <a:chExt cx="40" cy="40"/>
        </a:xfrm>
        <a:solidFill>
          <a:srgbClr val="FFFFFF"/>
        </a:solidFill>
      </xdr:grpSpPr>
      <xdr:sp>
        <xdr:nvSpPr>
          <xdr:cNvPr id="12" name="Oval 4"/>
          <xdr:cNvSpPr>
            <a:spLocks/>
          </xdr:cNvSpPr>
        </xdr:nvSpPr>
        <xdr:spPr>
          <a:xfrm>
            <a:off x="626" y="160"/>
            <a:ext cx="40" cy="40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21</xdr:row>
      <xdr:rowOff>9525</xdr:rowOff>
    </xdr:from>
    <xdr:to>
      <xdr:col>7</xdr:col>
      <xdr:colOff>381000</xdr:colOff>
      <xdr:row>21</xdr:row>
      <xdr:rowOff>9525</xdr:rowOff>
    </xdr:to>
    <xdr:sp>
      <xdr:nvSpPr>
        <xdr:cNvPr id="1" name="Line 8"/>
        <xdr:cNvSpPr>
          <a:spLocks/>
        </xdr:cNvSpPr>
      </xdr:nvSpPr>
      <xdr:spPr>
        <a:xfrm>
          <a:off x="2743200" y="6648450"/>
          <a:ext cx="2409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</xdr:row>
      <xdr:rowOff>47625</xdr:rowOff>
    </xdr:from>
    <xdr:to>
      <xdr:col>3</xdr:col>
      <xdr:colOff>1200150</xdr:colOff>
      <xdr:row>4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2390775" y="1590675"/>
          <a:ext cx="2409825" cy="552450"/>
        </a:xfrm>
        <a:prstGeom prst="wedgeRectCallout">
          <a:avLst>
            <a:gd name="adj1" fmla="val -68180"/>
            <a:gd name="adj2" fmla="val -179310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原則、地区高連主催事業が補助対象となります。</a:t>
          </a:r>
        </a:p>
      </xdr:txBody>
    </xdr:sp>
    <xdr:clientData/>
  </xdr:twoCellAnchor>
  <xdr:twoCellAnchor>
    <xdr:from>
      <xdr:col>7</xdr:col>
      <xdr:colOff>200025</xdr:colOff>
      <xdr:row>0</xdr:row>
      <xdr:rowOff>161925</xdr:rowOff>
    </xdr:from>
    <xdr:to>
      <xdr:col>7</xdr:col>
      <xdr:colOff>438150</xdr:colOff>
      <xdr:row>0</xdr:row>
      <xdr:rowOff>419100</xdr:rowOff>
    </xdr:to>
    <xdr:sp>
      <xdr:nvSpPr>
        <xdr:cNvPr id="2" name="WordArt 2"/>
        <xdr:cNvSpPr>
          <a:spLocks/>
        </xdr:cNvSpPr>
      </xdr:nvSpPr>
      <xdr:spPr>
        <a:xfrm rot="5400000">
          <a:off x="10267950" y="161925"/>
          <a:ext cx="23812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9525" cmpd="sng">
                <a:noFill/>
              </a:ln>
              <a:solidFill>
                <a:srgbClr val="000000"/>
              </a:solidFill>
              <a:latin typeface="+mn-ea"/>
              <a:cs typeface="+mn-ea"/>
            </a:rPr>
            <a:t>㊞</a:t>
          </a:r>
        </a:p>
      </xdr:txBody>
    </xdr:sp>
    <xdr:clientData/>
  </xdr:twoCellAnchor>
  <xdr:twoCellAnchor>
    <xdr:from>
      <xdr:col>7</xdr:col>
      <xdr:colOff>123825</xdr:colOff>
      <xdr:row>10</xdr:row>
      <xdr:rowOff>104775</xdr:rowOff>
    </xdr:from>
    <xdr:to>
      <xdr:col>8</xdr:col>
      <xdr:colOff>95250</xdr:colOff>
      <xdr:row>13</xdr:row>
      <xdr:rowOff>314325</xdr:rowOff>
    </xdr:to>
    <xdr:sp>
      <xdr:nvSpPr>
        <xdr:cNvPr id="3" name="AutoShape 7"/>
        <xdr:cNvSpPr>
          <a:spLocks/>
        </xdr:cNvSpPr>
      </xdr:nvSpPr>
      <xdr:spPr>
        <a:xfrm rot="5400000">
          <a:off x="10191750" y="5314950"/>
          <a:ext cx="857250" cy="1781175"/>
        </a:xfrm>
        <a:prstGeom prst="foldedCorner">
          <a:avLst>
            <a:gd name="adj" fmla="val 32921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記入例５</a:t>
          </a:r>
        </a:p>
      </xdr:txBody>
    </xdr:sp>
    <xdr:clientData/>
  </xdr:twoCellAnchor>
  <xdr:twoCellAnchor>
    <xdr:from>
      <xdr:col>7</xdr:col>
      <xdr:colOff>38100</xdr:colOff>
      <xdr:row>0</xdr:row>
      <xdr:rowOff>85725</xdr:rowOff>
    </xdr:from>
    <xdr:to>
      <xdr:col>7</xdr:col>
      <xdr:colOff>419100</xdr:colOff>
      <xdr:row>0</xdr:row>
      <xdr:rowOff>495300</xdr:rowOff>
    </xdr:to>
    <xdr:grpSp>
      <xdr:nvGrpSpPr>
        <xdr:cNvPr id="4" name="Group 6"/>
        <xdr:cNvGrpSpPr>
          <a:grpSpLocks/>
        </xdr:cNvGrpSpPr>
      </xdr:nvGrpSpPr>
      <xdr:grpSpPr>
        <a:xfrm>
          <a:off x="10106025" y="85725"/>
          <a:ext cx="381000" cy="409575"/>
          <a:chOff x="626" y="160"/>
          <a:chExt cx="40" cy="40"/>
        </a:xfrm>
        <a:solidFill>
          <a:srgbClr val="FFFFFF"/>
        </a:solidFill>
      </xdr:grpSpPr>
      <xdr:sp>
        <xdr:nvSpPr>
          <xdr:cNvPr id="5" name="Oval 4"/>
          <xdr:cNvSpPr>
            <a:spLocks/>
          </xdr:cNvSpPr>
        </xdr:nvSpPr>
        <xdr:spPr>
          <a:xfrm>
            <a:off x="626" y="160"/>
            <a:ext cx="40" cy="40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104775</xdr:colOff>
      <xdr:row>0</xdr:row>
      <xdr:rowOff>104775</xdr:rowOff>
    </xdr:from>
    <xdr:to>
      <xdr:col>6</xdr:col>
      <xdr:colOff>800100</xdr:colOff>
      <xdr:row>0</xdr:row>
      <xdr:rowOff>485775</xdr:rowOff>
    </xdr:to>
    <xdr:sp>
      <xdr:nvSpPr>
        <xdr:cNvPr id="7" name="AutoShape 13"/>
        <xdr:cNvSpPr>
          <a:spLocks/>
        </xdr:cNvSpPr>
      </xdr:nvSpPr>
      <xdr:spPr>
        <a:xfrm>
          <a:off x="9010650" y="104775"/>
          <a:ext cx="695325" cy="381000"/>
        </a:xfrm>
        <a:prstGeom prst="wedgeRectCallout">
          <a:avLst>
            <a:gd name="adj1" fmla="val 102055"/>
            <a:gd name="adj2" fmla="val -9999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押印</a:t>
          </a:r>
        </a:p>
      </xdr:txBody>
    </xdr:sp>
    <xdr:clientData/>
  </xdr:twoCellAnchor>
  <xdr:twoCellAnchor>
    <xdr:from>
      <xdr:col>6</xdr:col>
      <xdr:colOff>104775</xdr:colOff>
      <xdr:row>2</xdr:row>
      <xdr:rowOff>104775</xdr:rowOff>
    </xdr:from>
    <xdr:to>
      <xdr:col>6</xdr:col>
      <xdr:colOff>571500</xdr:colOff>
      <xdr:row>2</xdr:row>
      <xdr:rowOff>466725</xdr:rowOff>
    </xdr:to>
    <xdr:sp>
      <xdr:nvSpPr>
        <xdr:cNvPr id="8" name="円/楕円 9"/>
        <xdr:cNvSpPr>
          <a:spLocks/>
        </xdr:cNvSpPr>
      </xdr:nvSpPr>
      <xdr:spPr>
        <a:xfrm>
          <a:off x="9010650" y="1123950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</xdr:row>
      <xdr:rowOff>104775</xdr:rowOff>
    </xdr:from>
    <xdr:to>
      <xdr:col>6</xdr:col>
      <xdr:colOff>571500</xdr:colOff>
      <xdr:row>3</xdr:row>
      <xdr:rowOff>466725</xdr:rowOff>
    </xdr:to>
    <xdr:sp>
      <xdr:nvSpPr>
        <xdr:cNvPr id="9" name="円/楕円 11"/>
        <xdr:cNvSpPr>
          <a:spLocks/>
        </xdr:cNvSpPr>
      </xdr:nvSpPr>
      <xdr:spPr>
        <a:xfrm>
          <a:off x="9010650" y="1647825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4</xdr:row>
      <xdr:rowOff>104775</xdr:rowOff>
    </xdr:from>
    <xdr:to>
      <xdr:col>6</xdr:col>
      <xdr:colOff>571500</xdr:colOff>
      <xdr:row>4</xdr:row>
      <xdr:rowOff>466725</xdr:rowOff>
    </xdr:to>
    <xdr:sp>
      <xdr:nvSpPr>
        <xdr:cNvPr id="10" name="円/楕円 12"/>
        <xdr:cNvSpPr>
          <a:spLocks/>
        </xdr:cNvSpPr>
      </xdr:nvSpPr>
      <xdr:spPr>
        <a:xfrm>
          <a:off x="9010650" y="2171700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5</xdr:row>
      <xdr:rowOff>104775</xdr:rowOff>
    </xdr:from>
    <xdr:to>
      <xdr:col>6</xdr:col>
      <xdr:colOff>571500</xdr:colOff>
      <xdr:row>5</xdr:row>
      <xdr:rowOff>466725</xdr:rowOff>
    </xdr:to>
    <xdr:sp>
      <xdr:nvSpPr>
        <xdr:cNvPr id="11" name="円/楕円 13"/>
        <xdr:cNvSpPr>
          <a:spLocks/>
        </xdr:cNvSpPr>
      </xdr:nvSpPr>
      <xdr:spPr>
        <a:xfrm>
          <a:off x="9010650" y="2695575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6</xdr:row>
      <xdr:rowOff>104775</xdr:rowOff>
    </xdr:from>
    <xdr:to>
      <xdr:col>6</xdr:col>
      <xdr:colOff>571500</xdr:colOff>
      <xdr:row>6</xdr:row>
      <xdr:rowOff>466725</xdr:rowOff>
    </xdr:to>
    <xdr:sp>
      <xdr:nvSpPr>
        <xdr:cNvPr id="12" name="円/楕円 14"/>
        <xdr:cNvSpPr>
          <a:spLocks/>
        </xdr:cNvSpPr>
      </xdr:nvSpPr>
      <xdr:spPr>
        <a:xfrm>
          <a:off x="9010650" y="3219450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6</xdr:col>
      <xdr:colOff>571500</xdr:colOff>
      <xdr:row>7</xdr:row>
      <xdr:rowOff>466725</xdr:rowOff>
    </xdr:to>
    <xdr:sp>
      <xdr:nvSpPr>
        <xdr:cNvPr id="13" name="円/楕円 15"/>
        <xdr:cNvSpPr>
          <a:spLocks/>
        </xdr:cNvSpPr>
      </xdr:nvSpPr>
      <xdr:spPr>
        <a:xfrm>
          <a:off x="9010650" y="3743325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8</xdr:row>
      <xdr:rowOff>104775</xdr:rowOff>
    </xdr:from>
    <xdr:to>
      <xdr:col>6</xdr:col>
      <xdr:colOff>571500</xdr:colOff>
      <xdr:row>8</xdr:row>
      <xdr:rowOff>466725</xdr:rowOff>
    </xdr:to>
    <xdr:sp>
      <xdr:nvSpPr>
        <xdr:cNvPr id="14" name="円/楕円 16"/>
        <xdr:cNvSpPr>
          <a:spLocks/>
        </xdr:cNvSpPr>
      </xdr:nvSpPr>
      <xdr:spPr>
        <a:xfrm>
          <a:off x="9010650" y="4267200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9</xdr:row>
      <xdr:rowOff>104775</xdr:rowOff>
    </xdr:from>
    <xdr:to>
      <xdr:col>6</xdr:col>
      <xdr:colOff>571500</xdr:colOff>
      <xdr:row>9</xdr:row>
      <xdr:rowOff>466725</xdr:rowOff>
    </xdr:to>
    <xdr:sp>
      <xdr:nvSpPr>
        <xdr:cNvPr id="15" name="円/楕円 17"/>
        <xdr:cNvSpPr>
          <a:spLocks/>
        </xdr:cNvSpPr>
      </xdr:nvSpPr>
      <xdr:spPr>
        <a:xfrm>
          <a:off x="9010650" y="4791075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10</xdr:row>
      <xdr:rowOff>104775</xdr:rowOff>
    </xdr:from>
    <xdr:to>
      <xdr:col>6</xdr:col>
      <xdr:colOff>571500</xdr:colOff>
      <xdr:row>10</xdr:row>
      <xdr:rowOff>466725</xdr:rowOff>
    </xdr:to>
    <xdr:sp>
      <xdr:nvSpPr>
        <xdr:cNvPr id="16" name="円/楕円 18"/>
        <xdr:cNvSpPr>
          <a:spLocks/>
        </xdr:cNvSpPr>
      </xdr:nvSpPr>
      <xdr:spPr>
        <a:xfrm>
          <a:off x="9010650" y="5314950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11</xdr:row>
      <xdr:rowOff>104775</xdr:rowOff>
    </xdr:from>
    <xdr:to>
      <xdr:col>6</xdr:col>
      <xdr:colOff>571500</xdr:colOff>
      <xdr:row>11</xdr:row>
      <xdr:rowOff>466725</xdr:rowOff>
    </xdr:to>
    <xdr:sp>
      <xdr:nvSpPr>
        <xdr:cNvPr id="17" name="円/楕円 19"/>
        <xdr:cNvSpPr>
          <a:spLocks/>
        </xdr:cNvSpPr>
      </xdr:nvSpPr>
      <xdr:spPr>
        <a:xfrm>
          <a:off x="9010650" y="5838825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2</xdr:row>
      <xdr:rowOff>9525</xdr:rowOff>
    </xdr:from>
    <xdr:to>
      <xdr:col>5</xdr:col>
      <xdr:colOff>1238250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667000" y="581025"/>
          <a:ext cx="3762375" cy="523875"/>
        </a:xfrm>
        <a:prstGeom prst="wedgeRectCallout">
          <a:avLst>
            <a:gd name="adj1" fmla="val -54523"/>
            <a:gd name="adj2" fmla="val 65745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１６ページ「補助金額」、もしくは補助限度額（２８万円）、どちらか金額の少ない方を記入。</a:t>
          </a:r>
        </a:p>
      </xdr:txBody>
    </xdr:sp>
    <xdr:clientData/>
  </xdr:twoCellAnchor>
  <xdr:twoCellAnchor>
    <xdr:from>
      <xdr:col>2</xdr:col>
      <xdr:colOff>104775</xdr:colOff>
      <xdr:row>110</xdr:row>
      <xdr:rowOff>228600</xdr:rowOff>
    </xdr:from>
    <xdr:to>
      <xdr:col>4</xdr:col>
      <xdr:colOff>1228725</xdr:colOff>
      <xdr:row>111</xdr:row>
      <xdr:rowOff>276225</xdr:rowOff>
    </xdr:to>
    <xdr:sp>
      <xdr:nvSpPr>
        <xdr:cNvPr id="2" name="AutoShape 2"/>
        <xdr:cNvSpPr>
          <a:spLocks/>
        </xdr:cNvSpPr>
      </xdr:nvSpPr>
      <xdr:spPr>
        <a:xfrm>
          <a:off x="2495550" y="35290125"/>
          <a:ext cx="2590800" cy="866775"/>
        </a:xfrm>
        <a:prstGeom prst="wedgeRectCallout">
          <a:avLst>
            <a:gd name="adj1" fmla="val 65810"/>
            <a:gd name="adj2" fmla="val -17606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必ず【収入の部】「収入総額」と同一金額になることを確認してください。</a:t>
          </a:r>
        </a:p>
      </xdr:txBody>
    </xdr:sp>
    <xdr:clientData/>
  </xdr:twoCellAnchor>
  <xdr:twoCellAnchor>
    <xdr:from>
      <xdr:col>0</xdr:col>
      <xdr:colOff>142875</xdr:colOff>
      <xdr:row>13</xdr:row>
      <xdr:rowOff>104775</xdr:rowOff>
    </xdr:from>
    <xdr:to>
      <xdr:col>2</xdr:col>
      <xdr:colOff>0</xdr:colOff>
      <xdr:row>15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42875" y="3667125"/>
          <a:ext cx="2247900" cy="523875"/>
        </a:xfrm>
        <a:prstGeom prst="wedgeRectCallout">
          <a:avLst>
            <a:gd name="adj1" fmla="val 18560"/>
            <a:gd name="adj2" fmla="val -121699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『事業計画書』に記載の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事業名を</a:t>
          </a:r>
          <a:r>
            <a:rPr lang="en-US" cap="none" sz="1200" b="1" i="0" u="sng" baseline="0">
              <a:solidFill>
                <a:srgbClr val="000000"/>
              </a:solidFill>
            </a:rPr>
            <a:t>同じ順番</a:t>
          </a:r>
          <a:r>
            <a:rPr lang="en-US" cap="none" sz="1200" b="0" i="0" u="none" baseline="0">
              <a:solidFill>
                <a:srgbClr val="000000"/>
              </a:solidFill>
            </a:rPr>
            <a:t>で記入</a:t>
          </a:r>
        </a:p>
      </xdr:txBody>
    </xdr:sp>
    <xdr:clientData/>
  </xdr:twoCellAnchor>
  <xdr:twoCellAnchor>
    <xdr:from>
      <xdr:col>4</xdr:col>
      <xdr:colOff>1314450</xdr:colOff>
      <xdr:row>28</xdr:row>
      <xdr:rowOff>19050</xdr:rowOff>
    </xdr:from>
    <xdr:to>
      <xdr:col>5</xdr:col>
      <xdr:colOff>409575</xdr:colOff>
      <xdr:row>36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5172075" y="8296275"/>
          <a:ext cx="428625" cy="2505075"/>
        </a:xfrm>
        <a:prstGeom prst="rightBrace">
          <a:avLst>
            <a:gd name="adj1" fmla="val -47592"/>
            <a:gd name="adj2" fmla="val -476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809625</xdr:colOff>
      <xdr:row>22</xdr:row>
      <xdr:rowOff>209550</xdr:rowOff>
    </xdr:from>
    <xdr:to>
      <xdr:col>6</xdr:col>
      <xdr:colOff>514350</xdr:colOff>
      <xdr:row>24</xdr:row>
      <xdr:rowOff>28575</xdr:rowOff>
    </xdr:to>
    <xdr:sp>
      <xdr:nvSpPr>
        <xdr:cNvPr id="5" name="AutoShape 5"/>
        <xdr:cNvSpPr>
          <a:spLocks/>
        </xdr:cNvSpPr>
      </xdr:nvSpPr>
      <xdr:spPr>
        <a:xfrm>
          <a:off x="4667250" y="6600825"/>
          <a:ext cx="2381250" cy="447675"/>
        </a:xfrm>
        <a:prstGeom prst="wedgeRectCallout">
          <a:avLst>
            <a:gd name="adj1" fmla="val -77263"/>
            <a:gd name="adj2" fmla="val 18013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参加者全員に配布する参加賞、記念品等は入れない。</a:t>
          </a:r>
        </a:p>
      </xdr:txBody>
    </xdr:sp>
    <xdr:clientData/>
  </xdr:twoCellAnchor>
  <xdr:twoCellAnchor>
    <xdr:from>
      <xdr:col>0</xdr:col>
      <xdr:colOff>209550</xdr:colOff>
      <xdr:row>26</xdr:row>
      <xdr:rowOff>0</xdr:rowOff>
    </xdr:from>
    <xdr:to>
      <xdr:col>1</xdr:col>
      <xdr:colOff>1724025</xdr:colOff>
      <xdr:row>27</xdr:row>
      <xdr:rowOff>257175</xdr:rowOff>
    </xdr:to>
    <xdr:sp>
      <xdr:nvSpPr>
        <xdr:cNvPr id="6" name="AutoShape 6"/>
        <xdr:cNvSpPr>
          <a:spLocks/>
        </xdr:cNvSpPr>
      </xdr:nvSpPr>
      <xdr:spPr>
        <a:xfrm>
          <a:off x="209550" y="7648575"/>
          <a:ext cx="1914525" cy="571500"/>
        </a:xfrm>
        <a:prstGeom prst="wedgeRectCallout">
          <a:avLst>
            <a:gd name="adj1" fmla="val 68500"/>
            <a:gd name="adj2" fmla="val 25439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会議用の飲物代のみ。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茶菓子代等は入れない。</a:t>
          </a:r>
        </a:p>
      </xdr:txBody>
    </xdr:sp>
    <xdr:clientData/>
  </xdr:twoCellAnchor>
  <xdr:twoCellAnchor>
    <xdr:from>
      <xdr:col>5</xdr:col>
      <xdr:colOff>1343025</xdr:colOff>
      <xdr:row>1</xdr:row>
      <xdr:rowOff>257175</xdr:rowOff>
    </xdr:from>
    <xdr:to>
      <xdr:col>5</xdr:col>
      <xdr:colOff>1343025</xdr:colOff>
      <xdr:row>1</xdr:row>
      <xdr:rowOff>266700</xdr:rowOff>
    </xdr:to>
    <xdr:sp>
      <xdr:nvSpPr>
        <xdr:cNvPr id="7" name="WordArt 7"/>
        <xdr:cNvSpPr>
          <a:spLocks/>
        </xdr:cNvSpPr>
      </xdr:nvSpPr>
      <xdr:spPr>
        <a:xfrm rot="5400000">
          <a:off x="6534150" y="561975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0000"/>
              </a:solidFill>
              <a:latin typeface="+mn-ea"/>
              <a:cs typeface="+mn-ea"/>
            </a:rPr>
            <a:t>㊞</a:t>
          </a:r>
        </a:p>
      </xdr:txBody>
    </xdr:sp>
    <xdr:clientData/>
  </xdr:twoCellAnchor>
  <xdr:twoCellAnchor>
    <xdr:from>
      <xdr:col>3</xdr:col>
      <xdr:colOff>1095375</xdr:colOff>
      <xdr:row>8</xdr:row>
      <xdr:rowOff>209550</xdr:rowOff>
    </xdr:from>
    <xdr:to>
      <xdr:col>6</xdr:col>
      <xdr:colOff>209550</xdr:colOff>
      <xdr:row>10</xdr:row>
      <xdr:rowOff>200025</xdr:rowOff>
    </xdr:to>
    <xdr:sp>
      <xdr:nvSpPr>
        <xdr:cNvPr id="8" name="AutoShape 9"/>
        <xdr:cNvSpPr>
          <a:spLocks/>
        </xdr:cNvSpPr>
      </xdr:nvSpPr>
      <xdr:spPr>
        <a:xfrm>
          <a:off x="3819525" y="2447925"/>
          <a:ext cx="2924175" cy="457200"/>
        </a:xfrm>
        <a:prstGeom prst="wedgeRectCallout">
          <a:avLst>
            <a:gd name="adj1" fmla="val -59527"/>
            <a:gd name="adj2" fmla="val -37365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１６ページ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【支出の部】「支出総額」と同一金額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733425</xdr:colOff>
      <xdr:row>20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3857625" y="3248025"/>
          <a:ext cx="733425" cy="2514600"/>
        </a:xfrm>
        <a:prstGeom prst="rightBrace">
          <a:avLst>
            <a:gd name="adj1" fmla="val -37236"/>
            <a:gd name="adj2" fmla="val 4925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108</xdr:row>
      <xdr:rowOff>28575</xdr:rowOff>
    </xdr:from>
    <xdr:to>
      <xdr:col>5</xdr:col>
      <xdr:colOff>1095375</xdr:colOff>
      <xdr:row>108</xdr:row>
      <xdr:rowOff>466725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5219700" y="33451800"/>
          <a:ext cx="1066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（Ａ）</a:t>
          </a:r>
        </a:p>
      </xdr:txBody>
    </xdr:sp>
    <xdr:clientData/>
  </xdr:twoCellAnchor>
  <xdr:twoCellAnchor>
    <xdr:from>
      <xdr:col>2</xdr:col>
      <xdr:colOff>85725</xdr:colOff>
      <xdr:row>113</xdr:row>
      <xdr:rowOff>495300</xdr:rowOff>
    </xdr:from>
    <xdr:to>
      <xdr:col>3</xdr:col>
      <xdr:colOff>476250</xdr:colOff>
      <xdr:row>113</xdr:row>
      <xdr:rowOff>723900</xdr:rowOff>
    </xdr:to>
    <xdr:sp>
      <xdr:nvSpPr>
        <xdr:cNvPr id="11" name="AutoShape 13"/>
        <xdr:cNvSpPr>
          <a:spLocks/>
        </xdr:cNvSpPr>
      </xdr:nvSpPr>
      <xdr:spPr>
        <a:xfrm>
          <a:off x="2476500" y="37042725"/>
          <a:ext cx="723900" cy="228600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109</xdr:row>
      <xdr:rowOff>552450</xdr:rowOff>
    </xdr:from>
    <xdr:to>
      <xdr:col>3</xdr:col>
      <xdr:colOff>647700</xdr:colOff>
      <xdr:row>109</xdr:row>
      <xdr:rowOff>762000</xdr:rowOff>
    </xdr:to>
    <xdr:sp>
      <xdr:nvSpPr>
        <xdr:cNvPr id="12" name="AutoShape 14"/>
        <xdr:cNvSpPr>
          <a:spLocks/>
        </xdr:cNvSpPr>
      </xdr:nvSpPr>
      <xdr:spPr>
        <a:xfrm>
          <a:off x="2543175" y="34794825"/>
          <a:ext cx="828675" cy="209550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109</xdr:row>
      <xdr:rowOff>542925</xdr:rowOff>
    </xdr:from>
    <xdr:to>
      <xdr:col>4</xdr:col>
      <xdr:colOff>790575</xdr:colOff>
      <xdr:row>109</xdr:row>
      <xdr:rowOff>752475</xdr:rowOff>
    </xdr:to>
    <xdr:sp>
      <xdr:nvSpPr>
        <xdr:cNvPr id="13" name="AutoShape 15"/>
        <xdr:cNvSpPr>
          <a:spLocks/>
        </xdr:cNvSpPr>
      </xdr:nvSpPr>
      <xdr:spPr>
        <a:xfrm>
          <a:off x="3914775" y="34785300"/>
          <a:ext cx="733425" cy="209550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1333500</xdr:colOff>
      <xdr:row>109</xdr:row>
      <xdr:rowOff>9525</xdr:rowOff>
    </xdr:from>
    <xdr:to>
      <xdr:col>5</xdr:col>
      <xdr:colOff>1104900</xdr:colOff>
      <xdr:row>109</xdr:row>
      <xdr:rowOff>447675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5191125" y="34251900"/>
          <a:ext cx="11049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（Ｂ）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twoCellAnchor>
  <xdr:twoCellAnchor>
    <xdr:from>
      <xdr:col>4</xdr:col>
      <xdr:colOff>1333500</xdr:colOff>
      <xdr:row>110</xdr:row>
      <xdr:rowOff>28575</xdr:rowOff>
    </xdr:from>
    <xdr:to>
      <xdr:col>5</xdr:col>
      <xdr:colOff>1343025</xdr:colOff>
      <xdr:row>110</xdr:row>
      <xdr:rowOff>466725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5191125" y="35090100"/>
          <a:ext cx="13430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（Ａ）＋（Ｂ）</a:t>
          </a:r>
        </a:p>
      </xdr:txBody>
    </xdr:sp>
    <xdr:clientData/>
  </xdr:twoCellAnchor>
  <xdr:twoCellAnchor>
    <xdr:from>
      <xdr:col>1</xdr:col>
      <xdr:colOff>1790700</xdr:colOff>
      <xdr:row>114</xdr:row>
      <xdr:rowOff>247650</xdr:rowOff>
    </xdr:from>
    <xdr:to>
      <xdr:col>6</xdr:col>
      <xdr:colOff>0</xdr:colOff>
      <xdr:row>116</xdr:row>
      <xdr:rowOff>28575</xdr:rowOff>
    </xdr:to>
    <xdr:sp>
      <xdr:nvSpPr>
        <xdr:cNvPr id="16" name="AutoShape 18"/>
        <xdr:cNvSpPr>
          <a:spLocks/>
        </xdr:cNvSpPr>
      </xdr:nvSpPr>
      <xdr:spPr>
        <a:xfrm>
          <a:off x="2190750" y="37699950"/>
          <a:ext cx="4343400" cy="542925"/>
        </a:xfrm>
        <a:prstGeom prst="wedgeRectCallout">
          <a:avLst>
            <a:gd name="adj1" fmla="val 33648"/>
            <a:gd name="adj2" fmla="val -127777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２８万円以上の場合は限度額である２８万円を記入、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２８万円未満の場合は算出された額をご記入ください。</a:t>
          </a:r>
        </a:p>
      </xdr:txBody>
    </xdr:sp>
    <xdr:clientData/>
  </xdr:twoCellAnchor>
  <xdr:twoCellAnchor>
    <xdr:from>
      <xdr:col>6</xdr:col>
      <xdr:colOff>38100</xdr:colOff>
      <xdr:row>2</xdr:row>
      <xdr:rowOff>209550</xdr:rowOff>
    </xdr:from>
    <xdr:to>
      <xdr:col>6</xdr:col>
      <xdr:colOff>466725</xdr:colOff>
      <xdr:row>4</xdr:row>
      <xdr:rowOff>95250</xdr:rowOff>
    </xdr:to>
    <xdr:grpSp>
      <xdr:nvGrpSpPr>
        <xdr:cNvPr id="17" name="Group 19"/>
        <xdr:cNvGrpSpPr>
          <a:grpSpLocks/>
        </xdr:cNvGrpSpPr>
      </xdr:nvGrpSpPr>
      <xdr:grpSpPr>
        <a:xfrm>
          <a:off x="6572250" y="781050"/>
          <a:ext cx="428625" cy="409575"/>
          <a:chOff x="626" y="160"/>
          <a:chExt cx="40" cy="40"/>
        </a:xfrm>
        <a:solidFill>
          <a:srgbClr val="FFFFFF"/>
        </a:solidFill>
      </xdr:grpSpPr>
      <xdr:sp>
        <xdr:nvSpPr>
          <xdr:cNvPr id="18" name="Oval 20"/>
          <xdr:cNvSpPr>
            <a:spLocks/>
          </xdr:cNvSpPr>
        </xdr:nvSpPr>
        <xdr:spPr>
          <a:xfrm>
            <a:off x="626" y="160"/>
            <a:ext cx="40" cy="40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371475</xdr:colOff>
      <xdr:row>36</xdr:row>
      <xdr:rowOff>95250</xdr:rowOff>
    </xdr:from>
    <xdr:to>
      <xdr:col>5</xdr:col>
      <xdr:colOff>1000125</xdr:colOff>
      <xdr:row>37</xdr:row>
      <xdr:rowOff>171450</xdr:rowOff>
    </xdr:to>
    <xdr:sp>
      <xdr:nvSpPr>
        <xdr:cNvPr id="20" name="AutoShape 22"/>
        <xdr:cNvSpPr>
          <a:spLocks/>
        </xdr:cNvSpPr>
      </xdr:nvSpPr>
      <xdr:spPr>
        <a:xfrm>
          <a:off x="5562600" y="10887075"/>
          <a:ext cx="628650" cy="390525"/>
        </a:xfrm>
        <a:prstGeom prst="wedgeRectCallout">
          <a:avLst>
            <a:gd name="adj1" fmla="val 104236"/>
            <a:gd name="adj2" fmla="val -11291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押印</a:t>
          </a:r>
        </a:p>
      </xdr:txBody>
    </xdr:sp>
    <xdr:clientData/>
  </xdr:twoCellAnchor>
  <xdr:twoCellAnchor>
    <xdr:from>
      <xdr:col>5</xdr:col>
      <xdr:colOff>619125</xdr:colOff>
      <xdr:row>68</xdr:row>
      <xdr:rowOff>228600</xdr:rowOff>
    </xdr:from>
    <xdr:to>
      <xdr:col>5</xdr:col>
      <xdr:colOff>1181100</xdr:colOff>
      <xdr:row>69</xdr:row>
      <xdr:rowOff>285750</xdr:rowOff>
    </xdr:to>
    <xdr:sp>
      <xdr:nvSpPr>
        <xdr:cNvPr id="21" name="AutoShape 23"/>
        <xdr:cNvSpPr>
          <a:spLocks/>
        </xdr:cNvSpPr>
      </xdr:nvSpPr>
      <xdr:spPr>
        <a:xfrm>
          <a:off x="5810250" y="21078825"/>
          <a:ext cx="561975" cy="371475"/>
        </a:xfrm>
        <a:prstGeom prst="wedgeRectCallout">
          <a:avLst>
            <a:gd name="adj1" fmla="val 94069"/>
            <a:gd name="adj2" fmla="val -16666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押印</a:t>
          </a:r>
        </a:p>
      </xdr:txBody>
    </xdr:sp>
    <xdr:clientData/>
  </xdr:twoCellAnchor>
  <xdr:twoCellAnchor>
    <xdr:from>
      <xdr:col>5</xdr:col>
      <xdr:colOff>600075</xdr:colOff>
      <xdr:row>100</xdr:row>
      <xdr:rowOff>161925</xdr:rowOff>
    </xdr:from>
    <xdr:to>
      <xdr:col>5</xdr:col>
      <xdr:colOff>1228725</xdr:colOff>
      <xdr:row>101</xdr:row>
      <xdr:rowOff>219075</xdr:rowOff>
    </xdr:to>
    <xdr:sp>
      <xdr:nvSpPr>
        <xdr:cNvPr id="22" name="AutoShape 25"/>
        <xdr:cNvSpPr>
          <a:spLocks/>
        </xdr:cNvSpPr>
      </xdr:nvSpPr>
      <xdr:spPr>
        <a:xfrm>
          <a:off x="5791200" y="31070550"/>
          <a:ext cx="628650" cy="371475"/>
        </a:xfrm>
        <a:prstGeom prst="wedgeRectCallout">
          <a:avLst>
            <a:gd name="adj1" fmla="val 92425"/>
            <a:gd name="adj2" fmla="val -27777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押印</a:t>
          </a:r>
        </a:p>
      </xdr:txBody>
    </xdr:sp>
    <xdr:clientData/>
  </xdr:twoCellAnchor>
  <xdr:twoCellAnchor>
    <xdr:from>
      <xdr:col>5</xdr:col>
      <xdr:colOff>819150</xdr:colOff>
      <xdr:row>5</xdr:row>
      <xdr:rowOff>161925</xdr:rowOff>
    </xdr:from>
    <xdr:to>
      <xdr:col>6</xdr:col>
      <xdr:colOff>95250</xdr:colOff>
      <xdr:row>6</xdr:row>
      <xdr:rowOff>190500</xdr:rowOff>
    </xdr:to>
    <xdr:sp>
      <xdr:nvSpPr>
        <xdr:cNvPr id="23" name="AutoShape 26"/>
        <xdr:cNvSpPr>
          <a:spLocks/>
        </xdr:cNvSpPr>
      </xdr:nvSpPr>
      <xdr:spPr>
        <a:xfrm>
          <a:off x="6010275" y="1543050"/>
          <a:ext cx="619125" cy="314325"/>
        </a:xfrm>
        <a:prstGeom prst="wedgeRectCallout">
          <a:avLst>
            <a:gd name="adj1" fmla="val 54745"/>
            <a:gd name="adj2" fmla="val -185175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押印</a:t>
          </a:r>
        </a:p>
      </xdr:txBody>
    </xdr:sp>
    <xdr:clientData/>
  </xdr:twoCellAnchor>
  <xdr:twoCellAnchor>
    <xdr:from>
      <xdr:col>6</xdr:col>
      <xdr:colOff>247650</xdr:colOff>
      <xdr:row>36</xdr:row>
      <xdr:rowOff>133350</xdr:rowOff>
    </xdr:from>
    <xdr:to>
      <xdr:col>6</xdr:col>
      <xdr:colOff>390525</xdr:colOff>
      <xdr:row>36</xdr:row>
      <xdr:rowOff>276225</xdr:rowOff>
    </xdr:to>
    <xdr:sp>
      <xdr:nvSpPr>
        <xdr:cNvPr id="24" name="WordArt 27"/>
        <xdr:cNvSpPr>
          <a:spLocks/>
        </xdr:cNvSpPr>
      </xdr:nvSpPr>
      <xdr:spPr>
        <a:xfrm rot="5400000">
          <a:off x="6781800" y="10925175"/>
          <a:ext cx="1428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0000"/>
              </a:solidFill>
              <a:latin typeface="+mn-ea"/>
              <a:cs typeface="+mn-ea"/>
            </a:rPr>
            <a:t>㊞</a:t>
          </a:r>
        </a:p>
      </xdr:txBody>
    </xdr:sp>
    <xdr:clientData/>
  </xdr:twoCellAnchor>
  <xdr:twoCellAnchor>
    <xdr:from>
      <xdr:col>6</xdr:col>
      <xdr:colOff>19050</xdr:colOff>
      <xdr:row>36</xdr:row>
      <xdr:rowOff>85725</xdr:rowOff>
    </xdr:from>
    <xdr:to>
      <xdr:col>6</xdr:col>
      <xdr:colOff>447675</xdr:colOff>
      <xdr:row>37</xdr:row>
      <xdr:rowOff>190500</xdr:rowOff>
    </xdr:to>
    <xdr:grpSp>
      <xdr:nvGrpSpPr>
        <xdr:cNvPr id="25" name="Group 28"/>
        <xdr:cNvGrpSpPr>
          <a:grpSpLocks/>
        </xdr:cNvGrpSpPr>
      </xdr:nvGrpSpPr>
      <xdr:grpSpPr>
        <a:xfrm rot="420000">
          <a:off x="6553200" y="10877550"/>
          <a:ext cx="428625" cy="419100"/>
          <a:chOff x="626" y="160"/>
          <a:chExt cx="40" cy="40"/>
        </a:xfrm>
        <a:solidFill>
          <a:srgbClr val="FFFFFF"/>
        </a:solidFill>
      </xdr:grpSpPr>
      <xdr:sp>
        <xdr:nvSpPr>
          <xdr:cNvPr id="26" name="Oval 29"/>
          <xdr:cNvSpPr>
            <a:spLocks/>
          </xdr:cNvSpPr>
        </xdr:nvSpPr>
        <xdr:spPr>
          <a:xfrm>
            <a:off x="626" y="160"/>
            <a:ext cx="40" cy="40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152400</xdr:colOff>
      <xdr:row>69</xdr:row>
      <xdr:rowOff>66675</xdr:rowOff>
    </xdr:from>
    <xdr:to>
      <xdr:col>6</xdr:col>
      <xdr:colOff>371475</xdr:colOff>
      <xdr:row>69</xdr:row>
      <xdr:rowOff>219075</xdr:rowOff>
    </xdr:to>
    <xdr:sp>
      <xdr:nvSpPr>
        <xdr:cNvPr id="28" name="WordArt 31"/>
        <xdr:cNvSpPr>
          <a:spLocks/>
        </xdr:cNvSpPr>
      </xdr:nvSpPr>
      <xdr:spPr>
        <a:xfrm rot="5400000">
          <a:off x="6686550" y="21231225"/>
          <a:ext cx="21907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0000"/>
              </a:solidFill>
              <a:latin typeface="+mn-ea"/>
              <a:cs typeface="+mn-ea"/>
            </a:rPr>
            <a:t>㊞</a:t>
          </a:r>
        </a:p>
      </xdr:txBody>
    </xdr:sp>
    <xdr:clientData/>
  </xdr:twoCellAnchor>
  <xdr:twoCellAnchor>
    <xdr:from>
      <xdr:col>6</xdr:col>
      <xdr:colOff>19050</xdr:colOff>
      <xdr:row>68</xdr:row>
      <xdr:rowOff>228600</xdr:rowOff>
    </xdr:from>
    <xdr:to>
      <xdr:col>6</xdr:col>
      <xdr:colOff>447675</xdr:colOff>
      <xdr:row>70</xdr:row>
      <xdr:rowOff>19050</xdr:rowOff>
    </xdr:to>
    <xdr:grpSp>
      <xdr:nvGrpSpPr>
        <xdr:cNvPr id="29" name="Group 32"/>
        <xdr:cNvGrpSpPr>
          <a:grpSpLocks/>
        </xdr:cNvGrpSpPr>
      </xdr:nvGrpSpPr>
      <xdr:grpSpPr>
        <a:xfrm rot="21000000">
          <a:off x="6553200" y="21078825"/>
          <a:ext cx="428625" cy="419100"/>
          <a:chOff x="626" y="160"/>
          <a:chExt cx="40" cy="40"/>
        </a:xfrm>
        <a:solidFill>
          <a:srgbClr val="FFFFFF"/>
        </a:solidFill>
      </xdr:grpSpPr>
      <xdr:sp>
        <xdr:nvSpPr>
          <xdr:cNvPr id="30" name="Oval 33"/>
          <xdr:cNvSpPr>
            <a:spLocks/>
          </xdr:cNvSpPr>
        </xdr:nvSpPr>
        <xdr:spPr>
          <a:xfrm>
            <a:off x="626" y="160"/>
            <a:ext cx="40" cy="40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219075</xdr:colOff>
      <xdr:row>100</xdr:row>
      <xdr:rowOff>180975</xdr:rowOff>
    </xdr:from>
    <xdr:to>
      <xdr:col>6</xdr:col>
      <xdr:colOff>409575</xdr:colOff>
      <xdr:row>101</xdr:row>
      <xdr:rowOff>19050</xdr:rowOff>
    </xdr:to>
    <xdr:sp>
      <xdr:nvSpPr>
        <xdr:cNvPr id="32" name="WordArt 39"/>
        <xdr:cNvSpPr>
          <a:spLocks/>
        </xdr:cNvSpPr>
      </xdr:nvSpPr>
      <xdr:spPr>
        <a:xfrm rot="5400000">
          <a:off x="6753225" y="31089600"/>
          <a:ext cx="1905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0000"/>
              </a:solidFill>
              <a:latin typeface="+mn-ea"/>
              <a:cs typeface="+mn-ea"/>
            </a:rPr>
            <a:t>㊞</a:t>
          </a:r>
        </a:p>
      </xdr:txBody>
    </xdr:sp>
    <xdr:clientData/>
  </xdr:twoCellAnchor>
  <xdr:twoCellAnchor>
    <xdr:from>
      <xdr:col>6</xdr:col>
      <xdr:colOff>85725</xdr:colOff>
      <xdr:row>100</xdr:row>
      <xdr:rowOff>114300</xdr:rowOff>
    </xdr:from>
    <xdr:to>
      <xdr:col>6</xdr:col>
      <xdr:colOff>514350</xdr:colOff>
      <xdr:row>101</xdr:row>
      <xdr:rowOff>219075</xdr:rowOff>
    </xdr:to>
    <xdr:grpSp>
      <xdr:nvGrpSpPr>
        <xdr:cNvPr id="33" name="Group 40"/>
        <xdr:cNvGrpSpPr>
          <a:grpSpLocks/>
        </xdr:cNvGrpSpPr>
      </xdr:nvGrpSpPr>
      <xdr:grpSpPr>
        <a:xfrm rot="21360000">
          <a:off x="6619875" y="31022925"/>
          <a:ext cx="428625" cy="419100"/>
          <a:chOff x="626" y="160"/>
          <a:chExt cx="40" cy="40"/>
        </a:xfrm>
        <a:solidFill>
          <a:srgbClr val="FFFFFF"/>
        </a:solidFill>
      </xdr:grpSpPr>
      <xdr:sp>
        <xdr:nvSpPr>
          <xdr:cNvPr id="34" name="Oval 41"/>
          <xdr:cNvSpPr>
            <a:spLocks/>
          </xdr:cNvSpPr>
        </xdr:nvSpPr>
        <xdr:spPr>
          <a:xfrm>
            <a:off x="626" y="160"/>
            <a:ext cx="40" cy="40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209550</xdr:colOff>
      <xdr:row>3</xdr:row>
      <xdr:rowOff>76200</xdr:rowOff>
    </xdr:from>
    <xdr:to>
      <xdr:col>6</xdr:col>
      <xdr:colOff>352425</xdr:colOff>
      <xdr:row>3</xdr:row>
      <xdr:rowOff>219075</xdr:rowOff>
    </xdr:to>
    <xdr:sp>
      <xdr:nvSpPr>
        <xdr:cNvPr id="36" name="WordArt 44"/>
        <xdr:cNvSpPr>
          <a:spLocks/>
        </xdr:cNvSpPr>
      </xdr:nvSpPr>
      <xdr:spPr>
        <a:xfrm rot="5400000">
          <a:off x="6743700" y="885825"/>
          <a:ext cx="1428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0000"/>
              </a:solidFill>
              <a:latin typeface="+mn-ea"/>
              <a:cs typeface="+mn-ea"/>
            </a:rPr>
            <a:t>㊞</a:t>
          </a:r>
        </a:p>
      </xdr:txBody>
    </xdr:sp>
    <xdr:clientData/>
  </xdr:twoCellAnchor>
  <xdr:twoCellAnchor>
    <xdr:from>
      <xdr:col>4</xdr:col>
      <xdr:colOff>371475</xdr:colOff>
      <xdr:row>113</xdr:row>
      <xdr:rowOff>514350</xdr:rowOff>
    </xdr:from>
    <xdr:to>
      <xdr:col>4</xdr:col>
      <xdr:colOff>981075</xdr:colOff>
      <xdr:row>113</xdr:row>
      <xdr:rowOff>723900</xdr:rowOff>
    </xdr:to>
    <xdr:sp>
      <xdr:nvSpPr>
        <xdr:cNvPr id="37" name="AutoShape 45"/>
        <xdr:cNvSpPr>
          <a:spLocks/>
        </xdr:cNvSpPr>
      </xdr:nvSpPr>
      <xdr:spPr>
        <a:xfrm>
          <a:off x="4229100" y="37061775"/>
          <a:ext cx="609600" cy="209550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828675</xdr:colOff>
      <xdr:row>14</xdr:row>
      <xdr:rowOff>304800</xdr:rowOff>
    </xdr:from>
    <xdr:to>
      <xdr:col>6</xdr:col>
      <xdr:colOff>295275</xdr:colOff>
      <xdr:row>17</xdr:row>
      <xdr:rowOff>219075</xdr:rowOff>
    </xdr:to>
    <xdr:sp>
      <xdr:nvSpPr>
        <xdr:cNvPr id="38" name="正方形/長方形 1"/>
        <xdr:cNvSpPr>
          <a:spLocks/>
        </xdr:cNvSpPr>
      </xdr:nvSpPr>
      <xdr:spPr>
        <a:xfrm>
          <a:off x="4686300" y="4181475"/>
          <a:ext cx="2143125" cy="8572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補助対象となる経費のみ計上。補助対象外経費は１６ページ「Ｂ補助対象外経費」に一括して記入。</a:t>
          </a:r>
        </a:p>
      </xdr:txBody>
    </xdr:sp>
    <xdr:clientData/>
  </xdr:twoCellAnchor>
  <xdr:twoCellAnchor>
    <xdr:from>
      <xdr:col>4</xdr:col>
      <xdr:colOff>1276350</xdr:colOff>
      <xdr:row>32</xdr:row>
      <xdr:rowOff>200025</xdr:rowOff>
    </xdr:from>
    <xdr:to>
      <xdr:col>6</xdr:col>
      <xdr:colOff>504825</xdr:colOff>
      <xdr:row>34</xdr:row>
      <xdr:rowOff>38100</xdr:rowOff>
    </xdr:to>
    <xdr:sp>
      <xdr:nvSpPr>
        <xdr:cNvPr id="39" name="正方形/長方形 2"/>
        <xdr:cNvSpPr>
          <a:spLocks/>
        </xdr:cNvSpPr>
      </xdr:nvSpPr>
      <xdr:spPr>
        <a:xfrm>
          <a:off x="5133975" y="9734550"/>
          <a:ext cx="1905000" cy="4667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事業ごとの合計を記入</a:t>
          </a:r>
        </a:p>
      </xdr:txBody>
    </xdr:sp>
    <xdr:clientData/>
  </xdr:twoCellAnchor>
  <xdr:twoCellAnchor>
    <xdr:from>
      <xdr:col>5</xdr:col>
      <xdr:colOff>581025</xdr:colOff>
      <xdr:row>0</xdr:row>
      <xdr:rowOff>85725</xdr:rowOff>
    </xdr:from>
    <xdr:to>
      <xdr:col>6</xdr:col>
      <xdr:colOff>438150</xdr:colOff>
      <xdr:row>1</xdr:row>
      <xdr:rowOff>171450</xdr:rowOff>
    </xdr:to>
    <xdr:sp>
      <xdr:nvSpPr>
        <xdr:cNvPr id="40" name="AutoShape 29"/>
        <xdr:cNvSpPr>
          <a:spLocks/>
        </xdr:cNvSpPr>
      </xdr:nvSpPr>
      <xdr:spPr>
        <a:xfrm>
          <a:off x="5772150" y="85725"/>
          <a:ext cx="1200150" cy="390525"/>
        </a:xfrm>
        <a:prstGeom prst="foldedCorner">
          <a:avLst>
            <a:gd name="adj" fmla="val 32921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記入例６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I24"/>
  <sheetViews>
    <sheetView view="pageBreakPreview" zoomScaleSheetLayoutView="100" zoomScalePageLayoutView="0" workbookViewId="0" topLeftCell="A1">
      <selection activeCell="H6" sqref="H6"/>
    </sheetView>
  </sheetViews>
  <sheetFormatPr defaultColWidth="9.00390625" defaultRowHeight="24.75" customHeight="1"/>
  <cols>
    <col min="1" max="1" width="8.125" style="15" customWidth="1"/>
    <col min="2" max="4" width="9.00390625" style="15" customWidth="1"/>
    <col min="5" max="5" width="8.00390625" style="15" customWidth="1"/>
    <col min="6" max="6" width="10.00390625" style="15" customWidth="1"/>
    <col min="7" max="7" width="9.00390625" style="15" customWidth="1"/>
    <col min="8" max="8" width="12.50390625" style="15" customWidth="1"/>
    <col min="9" max="16384" width="9.00390625" style="15" customWidth="1"/>
  </cols>
  <sheetData>
    <row r="2" spans="6:9" s="58" customFormat="1" ht="24.75" customHeight="1">
      <c r="F2" s="59"/>
      <c r="G2" s="60"/>
      <c r="H2" s="60"/>
      <c r="I2" s="60"/>
    </row>
    <row r="3" spans="6:9" s="58" customFormat="1" ht="24.75" customHeight="1">
      <c r="F3" s="152" t="s">
        <v>254</v>
      </c>
      <c r="G3" s="153"/>
      <c r="H3" s="153"/>
      <c r="I3" s="153"/>
    </row>
    <row r="4" ht="24.75" customHeight="1">
      <c r="A4" s="58" t="s">
        <v>132</v>
      </c>
    </row>
    <row r="5" spans="6:9" ht="24.75" customHeight="1">
      <c r="F5" s="61" t="s">
        <v>22</v>
      </c>
      <c r="G5" s="62" t="s">
        <v>215</v>
      </c>
      <c r="H5" s="63"/>
      <c r="I5" s="62"/>
    </row>
    <row r="6" spans="6:9" ht="24.75" customHeight="1">
      <c r="F6" s="64" t="s">
        <v>151</v>
      </c>
      <c r="G6" s="65" t="s">
        <v>187</v>
      </c>
      <c r="H6" s="66" t="s">
        <v>188</v>
      </c>
      <c r="I6" s="65"/>
    </row>
    <row r="7" spans="4:9" ht="35.25" customHeight="1">
      <c r="D7" s="158" t="s">
        <v>250</v>
      </c>
      <c r="E7" s="158"/>
      <c r="F7" s="61" t="s">
        <v>23</v>
      </c>
      <c r="G7" s="62" t="s">
        <v>88</v>
      </c>
      <c r="H7" s="68"/>
      <c r="I7" s="69" t="s">
        <v>193</v>
      </c>
    </row>
    <row r="8" spans="6:9" ht="24.75" customHeight="1">
      <c r="F8" s="156" t="s">
        <v>89</v>
      </c>
      <c r="G8" s="70" t="s">
        <v>216</v>
      </c>
      <c r="H8" s="71"/>
      <c r="I8" s="72"/>
    </row>
    <row r="9" spans="6:9" ht="24.75" customHeight="1">
      <c r="F9" s="157"/>
      <c r="G9" s="62" t="s">
        <v>146</v>
      </c>
      <c r="H9" s="68"/>
      <c r="I9" s="73"/>
    </row>
    <row r="10" spans="6:9" ht="24.75" customHeight="1">
      <c r="F10" s="74" t="s">
        <v>90</v>
      </c>
      <c r="G10" s="75" t="s">
        <v>249</v>
      </c>
      <c r="H10" s="76"/>
      <c r="I10" s="76"/>
    </row>
    <row r="12" spans="1:9" ht="24.75" customHeight="1">
      <c r="A12" s="77"/>
      <c r="B12" s="77"/>
      <c r="C12" s="77"/>
      <c r="D12" s="77"/>
      <c r="E12" s="77"/>
      <c r="F12" s="77"/>
      <c r="G12" s="77"/>
      <c r="H12" s="77"/>
      <c r="I12" s="77"/>
    </row>
    <row r="13" spans="1:9" ht="24.75" customHeight="1">
      <c r="A13" s="155" t="s">
        <v>255</v>
      </c>
      <c r="B13" s="155"/>
      <c r="C13" s="155"/>
      <c r="D13" s="155"/>
      <c r="E13" s="155"/>
      <c r="F13" s="155"/>
      <c r="G13" s="155"/>
      <c r="H13" s="155"/>
      <c r="I13" s="155"/>
    </row>
    <row r="14" spans="1:9" ht="24.75" customHeight="1">
      <c r="A14" s="77"/>
      <c r="B14" s="77"/>
      <c r="C14" s="77"/>
      <c r="D14" s="77"/>
      <c r="E14" s="77"/>
      <c r="F14" s="77"/>
      <c r="G14" s="77"/>
      <c r="H14" s="77"/>
      <c r="I14" s="67" t="s">
        <v>138</v>
      </c>
    </row>
    <row r="16" spans="1:9" s="58" customFormat="1" ht="24.75" customHeight="1">
      <c r="A16" s="154" t="s">
        <v>256</v>
      </c>
      <c r="B16" s="154"/>
      <c r="C16" s="154"/>
      <c r="D16" s="154"/>
      <c r="E16" s="154"/>
      <c r="F16" s="154"/>
      <c r="G16" s="154"/>
      <c r="H16" s="154"/>
      <c r="I16" s="154"/>
    </row>
    <row r="17" spans="1:9" s="58" customFormat="1" ht="24.75" customHeight="1">
      <c r="A17" s="151" t="s">
        <v>259</v>
      </c>
      <c r="B17" s="151"/>
      <c r="C17" s="151"/>
      <c r="D17" s="151"/>
      <c r="E17" s="151"/>
      <c r="F17" s="151"/>
      <c r="G17" s="151"/>
      <c r="H17" s="151"/>
      <c r="I17" s="151"/>
    </row>
    <row r="18" spans="1:9" s="58" customFormat="1" ht="24.75" customHeight="1">
      <c r="A18" s="151" t="s">
        <v>257</v>
      </c>
      <c r="B18" s="151"/>
      <c r="C18" s="151"/>
      <c r="D18" s="151"/>
      <c r="E18" s="151"/>
      <c r="F18" s="151"/>
      <c r="G18" s="151"/>
      <c r="H18" s="151"/>
      <c r="I18" s="151"/>
    </row>
    <row r="19" spans="1:9" s="58" customFormat="1" ht="24.75" customHeight="1">
      <c r="A19" s="151" t="s">
        <v>258</v>
      </c>
      <c r="B19" s="151"/>
      <c r="C19" s="151"/>
      <c r="D19" s="151"/>
      <c r="E19" s="151"/>
      <c r="F19" s="151"/>
      <c r="G19" s="151"/>
      <c r="H19" s="151"/>
      <c r="I19" s="151"/>
    </row>
    <row r="20" s="58" customFormat="1" ht="24.75" customHeight="1"/>
    <row r="21" s="58" customFormat="1" ht="24.75" customHeight="1"/>
    <row r="22" s="58" customFormat="1" ht="24.75" customHeight="1">
      <c r="B22" s="58" t="s">
        <v>87</v>
      </c>
    </row>
    <row r="23" s="58" customFormat="1" ht="24.75" customHeight="1">
      <c r="B23" s="58" t="s">
        <v>260</v>
      </c>
    </row>
    <row r="24" s="58" customFormat="1" ht="24.75" customHeight="1">
      <c r="B24" s="58" t="s">
        <v>261</v>
      </c>
    </row>
    <row r="25" s="58" customFormat="1" ht="24.75" customHeight="1"/>
    <row r="26" s="58" customFormat="1" ht="24.75" customHeight="1"/>
    <row r="27" s="58" customFormat="1" ht="24.75" customHeight="1"/>
    <row r="28" s="58" customFormat="1" ht="24.75" customHeight="1"/>
    <row r="29" s="58" customFormat="1" ht="24.75" customHeight="1"/>
  </sheetData>
  <sheetProtection/>
  <mergeCells count="8">
    <mergeCell ref="A19:I19"/>
    <mergeCell ref="A18:I18"/>
    <mergeCell ref="F3:I3"/>
    <mergeCell ref="A16:I16"/>
    <mergeCell ref="A17:I17"/>
    <mergeCell ref="A13:I13"/>
    <mergeCell ref="F8:F9"/>
    <mergeCell ref="D7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4"/>
  <sheetViews>
    <sheetView view="pageBreakPreview" zoomScale="70" zoomScaleSheetLayoutView="70" zoomScalePageLayoutView="0" workbookViewId="0" topLeftCell="A1">
      <selection activeCell="C3" sqref="C3"/>
    </sheetView>
  </sheetViews>
  <sheetFormatPr defaultColWidth="9.00390625" defaultRowHeight="49.5" customHeight="1"/>
  <cols>
    <col min="1" max="1" width="5.50390625" style="60" customWidth="1"/>
    <col min="2" max="2" width="25.00390625" style="107" customWidth="1"/>
    <col min="3" max="3" width="16.75390625" style="108" customWidth="1"/>
    <col min="4" max="4" width="19.25390625" style="109" customWidth="1"/>
    <col min="5" max="5" width="38.50390625" style="7" customWidth="1"/>
    <col min="6" max="6" width="11.875" style="7" customWidth="1"/>
    <col min="7" max="7" width="15.25390625" style="7" customWidth="1"/>
    <col min="8" max="8" width="11.625" style="7" customWidth="1"/>
    <col min="9" max="9" width="3.25390625" style="7" customWidth="1"/>
    <col min="10" max="16384" width="9.00390625" style="7" customWidth="1"/>
  </cols>
  <sheetData>
    <row r="1" spans="1:8" ht="42.75" customHeight="1">
      <c r="A1" s="159" t="s">
        <v>310</v>
      </c>
      <c r="B1" s="160"/>
      <c r="C1" s="160"/>
      <c r="D1" s="160"/>
      <c r="E1" s="160"/>
      <c r="F1" s="160"/>
      <c r="G1" s="160"/>
      <c r="H1" s="160"/>
    </row>
    <row r="2" spans="1:8" s="9" customFormat="1" ht="37.5" customHeight="1">
      <c r="A2" s="79" t="s">
        <v>155</v>
      </c>
      <c r="B2" s="80" t="s">
        <v>0</v>
      </c>
      <c r="C2" s="81" t="s">
        <v>71</v>
      </c>
      <c r="D2" s="82" t="s">
        <v>70</v>
      </c>
      <c r="E2" s="79" t="s">
        <v>73</v>
      </c>
      <c r="F2" s="79" t="s">
        <v>1</v>
      </c>
      <c r="G2" s="83" t="s">
        <v>198</v>
      </c>
      <c r="H2" s="79" t="s">
        <v>72</v>
      </c>
    </row>
    <row r="3" spans="1:15" s="92" customFormat="1" ht="41.25" customHeight="1">
      <c r="A3" s="79">
        <v>1</v>
      </c>
      <c r="B3" s="129"/>
      <c r="C3" s="102"/>
      <c r="D3" s="130"/>
      <c r="E3" s="110"/>
      <c r="F3" s="102"/>
      <c r="G3" s="88" t="s">
        <v>199</v>
      </c>
      <c r="H3" s="89"/>
      <c r="I3" s="90"/>
      <c r="J3" s="91"/>
      <c r="K3" s="91"/>
      <c r="L3" s="91"/>
      <c r="M3" s="91"/>
      <c r="N3" s="91"/>
      <c r="O3" s="91"/>
    </row>
    <row r="4" spans="1:8" ht="41.25" customHeight="1">
      <c r="A4" s="93">
        <v>2</v>
      </c>
      <c r="B4" s="114"/>
      <c r="C4" s="112"/>
      <c r="D4" s="131"/>
      <c r="E4" s="111"/>
      <c r="F4" s="112"/>
      <c r="G4" s="88" t="s">
        <v>199</v>
      </c>
      <c r="H4" s="98"/>
    </row>
    <row r="5" spans="1:8" ht="41.25" customHeight="1">
      <c r="A5" s="79">
        <v>3</v>
      </c>
      <c r="B5" s="129"/>
      <c r="C5" s="102"/>
      <c r="D5" s="132"/>
      <c r="E5" s="53"/>
      <c r="F5" s="100"/>
      <c r="G5" s="88" t="s">
        <v>199</v>
      </c>
      <c r="H5" s="101"/>
    </row>
    <row r="6" spans="1:8" ht="41.25" customHeight="1">
      <c r="A6" s="79">
        <v>4</v>
      </c>
      <c r="B6" s="129"/>
      <c r="C6" s="102"/>
      <c r="D6" s="132"/>
      <c r="E6" s="110"/>
      <c r="F6" s="100"/>
      <c r="G6" s="88" t="s">
        <v>199</v>
      </c>
      <c r="H6" s="101"/>
    </row>
    <row r="7" spans="1:8" ht="41.25" customHeight="1">
      <c r="A7" s="79">
        <v>5</v>
      </c>
      <c r="B7" s="129"/>
      <c r="C7" s="102"/>
      <c r="D7" s="130"/>
      <c r="E7" s="110"/>
      <c r="F7" s="102"/>
      <c r="G7" s="88" t="s">
        <v>199</v>
      </c>
      <c r="H7" s="101"/>
    </row>
    <row r="8" spans="1:8" ht="41.25" customHeight="1">
      <c r="A8" s="79">
        <v>6</v>
      </c>
      <c r="B8" s="129"/>
      <c r="C8" s="102"/>
      <c r="D8" s="133"/>
      <c r="E8" s="110"/>
      <c r="F8" s="102"/>
      <c r="G8" s="88" t="s">
        <v>199</v>
      </c>
      <c r="H8" s="101"/>
    </row>
    <row r="9" spans="1:8" ht="41.25" customHeight="1">
      <c r="A9" s="79">
        <v>7</v>
      </c>
      <c r="B9" s="129"/>
      <c r="C9" s="102"/>
      <c r="D9" s="132"/>
      <c r="E9" s="110"/>
      <c r="F9" s="102"/>
      <c r="G9" s="88" t="s">
        <v>199</v>
      </c>
      <c r="H9" s="101"/>
    </row>
    <row r="10" spans="1:8" ht="41.25" customHeight="1">
      <c r="A10" s="79">
        <v>8</v>
      </c>
      <c r="B10" s="129"/>
      <c r="C10" s="102"/>
      <c r="D10" s="132"/>
      <c r="E10" s="53"/>
      <c r="F10" s="102"/>
      <c r="G10" s="88" t="s">
        <v>199</v>
      </c>
      <c r="H10" s="101"/>
    </row>
    <row r="11" spans="1:8" ht="41.25" customHeight="1">
      <c r="A11" s="79">
        <v>9</v>
      </c>
      <c r="B11" s="129"/>
      <c r="C11" s="102"/>
      <c r="D11" s="132"/>
      <c r="E11" s="110"/>
      <c r="F11" s="102"/>
      <c r="G11" s="88" t="s">
        <v>199</v>
      </c>
      <c r="H11" s="101"/>
    </row>
    <row r="12" spans="1:8" ht="41.25" customHeight="1">
      <c r="A12" s="79">
        <v>10</v>
      </c>
      <c r="B12" s="129"/>
      <c r="C12" s="102"/>
      <c r="D12" s="132"/>
      <c r="E12" s="53"/>
      <c r="F12" s="100"/>
      <c r="G12" s="88" t="s">
        <v>199</v>
      </c>
      <c r="H12" s="101"/>
    </row>
    <row r="13" spans="1:8" ht="41.25" customHeight="1">
      <c r="A13" s="79">
        <v>11</v>
      </c>
      <c r="B13" s="103"/>
      <c r="C13" s="104"/>
      <c r="D13" s="105"/>
      <c r="E13" s="101"/>
      <c r="F13" s="106"/>
      <c r="G13" s="88" t="s">
        <v>199</v>
      </c>
      <c r="H13" s="101"/>
    </row>
    <row r="14" spans="1:8" ht="41.25" customHeight="1">
      <c r="A14" s="79">
        <v>12</v>
      </c>
      <c r="B14" s="103"/>
      <c r="C14" s="104"/>
      <c r="D14" s="105"/>
      <c r="E14" s="101"/>
      <c r="F14" s="106"/>
      <c r="G14" s="88" t="s">
        <v>199</v>
      </c>
      <c r="H14" s="101"/>
    </row>
  </sheetData>
  <sheetProtection/>
  <mergeCells count="1">
    <mergeCell ref="A1:H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2:L114"/>
  <sheetViews>
    <sheetView view="pageBreakPreview" zoomScale="115" zoomScaleNormal="75" zoomScaleSheetLayoutView="115" zoomScalePageLayoutView="0" workbookViewId="0" topLeftCell="A75">
      <selection activeCell="H6" sqref="H6"/>
    </sheetView>
  </sheetViews>
  <sheetFormatPr defaultColWidth="9.00390625" defaultRowHeight="30" customHeight="1"/>
  <cols>
    <col min="1" max="1" width="5.25390625" style="1" customWidth="1"/>
    <col min="2" max="2" width="26.125" style="1" customWidth="1"/>
    <col min="3" max="3" width="4.375" style="2" customWidth="1"/>
    <col min="4" max="4" width="14.875" style="2" customWidth="1"/>
    <col min="5" max="5" width="17.50390625" style="1" customWidth="1"/>
    <col min="6" max="6" width="17.625" style="3" customWidth="1"/>
    <col min="7" max="7" width="7.125" style="1" customWidth="1"/>
    <col min="8" max="8" width="6.00390625" style="1" customWidth="1"/>
    <col min="9" max="16384" width="9.00390625" style="1" customWidth="1"/>
  </cols>
  <sheetData>
    <row r="1" ht="24" customHeight="1"/>
    <row r="2" spans="1:6" ht="21" customHeight="1">
      <c r="A2" s="196" t="s">
        <v>295</v>
      </c>
      <c r="B2" s="196"/>
      <c r="C2" s="196"/>
      <c r="D2" s="196"/>
      <c r="E2" s="196"/>
      <c r="F2" s="196"/>
    </row>
    <row r="3" spans="1:7" s="15" customFormat="1" ht="18.75" customHeight="1">
      <c r="A3" s="4"/>
      <c r="B3" s="5" t="s">
        <v>20</v>
      </c>
      <c r="C3" s="4"/>
      <c r="D3" s="4"/>
      <c r="E3" s="4"/>
      <c r="F3" s="4"/>
      <c r="G3" s="1"/>
    </row>
    <row r="4" spans="1:6" s="15" customFormat="1" ht="22.5" customHeight="1">
      <c r="A4" s="200" t="s">
        <v>85</v>
      </c>
      <c r="B4" s="201"/>
      <c r="C4" s="200" t="s">
        <v>83</v>
      </c>
      <c r="D4" s="201"/>
      <c r="E4" s="200" t="s">
        <v>66</v>
      </c>
      <c r="F4" s="201"/>
    </row>
    <row r="5" spans="1:6" s="7" customFormat="1" ht="22.5" customHeight="1">
      <c r="A5" s="10">
        <v>1</v>
      </c>
      <c r="B5" s="8" t="s">
        <v>65</v>
      </c>
      <c r="C5" s="249">
        <v>280000</v>
      </c>
      <c r="D5" s="250"/>
      <c r="E5" s="272" t="s">
        <v>194</v>
      </c>
      <c r="F5" s="273"/>
    </row>
    <row r="6" spans="1:6" s="7" customFormat="1" ht="22.5" customHeight="1">
      <c r="A6" s="10">
        <v>2</v>
      </c>
      <c r="B6" s="8" t="s">
        <v>98</v>
      </c>
      <c r="C6" s="249">
        <v>156208</v>
      </c>
      <c r="D6" s="250"/>
      <c r="E6" s="272" t="s">
        <v>135</v>
      </c>
      <c r="F6" s="273"/>
    </row>
    <row r="7" spans="1:6" s="7" customFormat="1" ht="22.5" customHeight="1">
      <c r="A7" s="10">
        <v>3</v>
      </c>
      <c r="B7" s="8" t="s">
        <v>93</v>
      </c>
      <c r="C7" s="249">
        <v>45335</v>
      </c>
      <c r="D7" s="250"/>
      <c r="E7" s="247"/>
      <c r="F7" s="248"/>
    </row>
    <row r="8" spans="1:6" s="7" customFormat="1" ht="22.5" customHeight="1">
      <c r="A8" s="10">
        <v>4</v>
      </c>
      <c r="B8" s="8" t="s">
        <v>94</v>
      </c>
      <c r="C8" s="249">
        <v>26253</v>
      </c>
      <c r="D8" s="250"/>
      <c r="E8" s="247"/>
      <c r="F8" s="248"/>
    </row>
    <row r="9" spans="1:6" s="7" customFormat="1" ht="22.5" customHeight="1">
      <c r="A9" s="200" t="s">
        <v>92</v>
      </c>
      <c r="B9" s="201"/>
      <c r="C9" s="249">
        <f>SUM(C5:D8)</f>
        <v>507796</v>
      </c>
      <c r="D9" s="250"/>
      <c r="E9" s="247"/>
      <c r="F9" s="248"/>
    </row>
    <row r="10" spans="1:6" s="7" customFormat="1" ht="14.25" customHeight="1">
      <c r="A10" s="6"/>
      <c r="B10" s="6"/>
      <c r="C10" s="6"/>
      <c r="D10" s="125"/>
      <c r="E10" s="6"/>
      <c r="F10" s="6"/>
    </row>
    <row r="11" spans="1:6" s="15" customFormat="1" ht="19.5" customHeight="1">
      <c r="A11" s="4"/>
      <c r="B11" s="5" t="s">
        <v>21</v>
      </c>
      <c r="C11" s="4"/>
      <c r="D11" s="4"/>
      <c r="E11" s="4"/>
      <c r="F11" s="4"/>
    </row>
    <row r="12" spans="1:6" s="15" customFormat="1" ht="23.25" customHeight="1" thickBot="1">
      <c r="A12" s="52" t="s">
        <v>208</v>
      </c>
      <c r="B12" s="12" t="s">
        <v>67</v>
      </c>
      <c r="C12" s="216" t="s">
        <v>86</v>
      </c>
      <c r="D12" s="217"/>
      <c r="E12" s="13" t="s">
        <v>100</v>
      </c>
      <c r="F12" s="14" t="s">
        <v>69</v>
      </c>
    </row>
    <row r="13" spans="1:6" ht="24.75" customHeight="1">
      <c r="A13" s="190">
        <v>1</v>
      </c>
      <c r="B13" s="193" t="s">
        <v>189</v>
      </c>
      <c r="C13" s="16">
        <v>1</v>
      </c>
      <c r="D13" s="17" t="s">
        <v>157</v>
      </c>
      <c r="E13" s="117">
        <v>6000</v>
      </c>
      <c r="F13" s="244" t="s">
        <v>197</v>
      </c>
    </row>
    <row r="14" spans="1:6" ht="24.75" customHeight="1">
      <c r="A14" s="191"/>
      <c r="B14" s="194"/>
      <c r="C14" s="118">
        <v>2</v>
      </c>
      <c r="D14" s="21" t="s">
        <v>37</v>
      </c>
      <c r="E14" s="36">
        <v>1500</v>
      </c>
      <c r="F14" s="245"/>
    </row>
    <row r="15" spans="1:6" ht="24.75" customHeight="1">
      <c r="A15" s="191"/>
      <c r="B15" s="194"/>
      <c r="C15" s="118">
        <v>3</v>
      </c>
      <c r="D15" s="21" t="s">
        <v>38</v>
      </c>
      <c r="E15" s="36">
        <v>5000</v>
      </c>
      <c r="F15" s="245"/>
    </row>
    <row r="16" spans="1:6" ht="24.75" customHeight="1">
      <c r="A16" s="191"/>
      <c r="B16" s="194"/>
      <c r="C16" s="118">
        <v>4</v>
      </c>
      <c r="D16" s="21" t="s">
        <v>158</v>
      </c>
      <c r="E16" s="36"/>
      <c r="F16" s="245"/>
    </row>
    <row r="17" spans="1:6" ht="24.75" customHeight="1">
      <c r="A17" s="191"/>
      <c r="B17" s="194"/>
      <c r="C17" s="118">
        <v>5</v>
      </c>
      <c r="D17" s="21" t="s">
        <v>159</v>
      </c>
      <c r="E17" s="36"/>
      <c r="F17" s="245"/>
    </row>
    <row r="18" spans="1:6" ht="24.75" customHeight="1">
      <c r="A18" s="191"/>
      <c r="B18" s="194"/>
      <c r="C18" s="118">
        <v>6</v>
      </c>
      <c r="D18" s="21" t="s">
        <v>160</v>
      </c>
      <c r="E18" s="36"/>
      <c r="F18" s="245"/>
    </row>
    <row r="19" spans="1:6" ht="24.75" customHeight="1">
      <c r="A19" s="191"/>
      <c r="B19" s="194"/>
      <c r="C19" s="118">
        <v>7</v>
      </c>
      <c r="D19" s="21" t="s">
        <v>124</v>
      </c>
      <c r="E19" s="36"/>
      <c r="F19" s="245"/>
    </row>
    <row r="20" spans="1:6" ht="24.75" customHeight="1" thickBot="1">
      <c r="A20" s="192"/>
      <c r="B20" s="195"/>
      <c r="C20" s="20">
        <v>8</v>
      </c>
      <c r="D20" s="21" t="s">
        <v>41</v>
      </c>
      <c r="E20" s="36">
        <v>1000</v>
      </c>
      <c r="F20" s="246"/>
    </row>
    <row r="21" spans="1:6" ht="24.75" customHeight="1">
      <c r="A21" s="190">
        <v>2</v>
      </c>
      <c r="B21" s="193" t="s">
        <v>131</v>
      </c>
      <c r="C21" s="16">
        <v>1</v>
      </c>
      <c r="D21" s="17" t="s">
        <v>157</v>
      </c>
      <c r="E21" s="117">
        <v>6000</v>
      </c>
      <c r="F21" s="270" t="s">
        <v>195</v>
      </c>
    </row>
    <row r="22" spans="1:6" ht="24.75" customHeight="1">
      <c r="A22" s="191"/>
      <c r="B22" s="194"/>
      <c r="C22" s="20">
        <v>2</v>
      </c>
      <c r="D22" s="21" t="s">
        <v>37</v>
      </c>
      <c r="E22" s="36">
        <v>4000</v>
      </c>
      <c r="F22" s="252"/>
    </row>
    <row r="23" spans="1:6" ht="24.75" customHeight="1">
      <c r="A23" s="191"/>
      <c r="B23" s="194"/>
      <c r="C23" s="20">
        <v>3</v>
      </c>
      <c r="D23" s="21" t="s">
        <v>38</v>
      </c>
      <c r="E23" s="36">
        <v>5000</v>
      </c>
      <c r="F23" s="252"/>
    </row>
    <row r="24" spans="1:6" ht="24.75" customHeight="1">
      <c r="A24" s="191"/>
      <c r="B24" s="194"/>
      <c r="C24" s="20">
        <v>4</v>
      </c>
      <c r="D24" s="21" t="s">
        <v>158</v>
      </c>
      <c r="E24" s="36"/>
      <c r="F24" s="252"/>
    </row>
    <row r="25" spans="1:6" ht="24.75" customHeight="1">
      <c r="A25" s="191"/>
      <c r="B25" s="194"/>
      <c r="C25" s="20">
        <v>5</v>
      </c>
      <c r="D25" s="21" t="s">
        <v>159</v>
      </c>
      <c r="E25" s="36">
        <v>10000</v>
      </c>
      <c r="F25" s="252"/>
    </row>
    <row r="26" spans="1:6" ht="24.75" customHeight="1">
      <c r="A26" s="191"/>
      <c r="B26" s="194"/>
      <c r="C26" s="20">
        <v>6</v>
      </c>
      <c r="D26" s="21" t="s">
        <v>160</v>
      </c>
      <c r="E26" s="36"/>
      <c r="F26" s="252"/>
    </row>
    <row r="27" spans="1:6" ht="24.75" customHeight="1">
      <c r="A27" s="191"/>
      <c r="B27" s="194"/>
      <c r="C27" s="20">
        <v>7</v>
      </c>
      <c r="D27" s="21" t="s">
        <v>124</v>
      </c>
      <c r="E27" s="36"/>
      <c r="F27" s="252"/>
    </row>
    <row r="28" spans="1:6" ht="24.75" customHeight="1" thickBot="1">
      <c r="A28" s="192"/>
      <c r="B28" s="195"/>
      <c r="C28" s="27">
        <v>8</v>
      </c>
      <c r="D28" s="120" t="s">
        <v>41</v>
      </c>
      <c r="E28" s="33">
        <v>1000</v>
      </c>
      <c r="F28" s="253"/>
    </row>
    <row r="29" spans="1:7" ht="24.75" customHeight="1">
      <c r="A29" s="190">
        <v>3</v>
      </c>
      <c r="B29" s="193" t="s">
        <v>82</v>
      </c>
      <c r="C29" s="16">
        <v>1</v>
      </c>
      <c r="D29" s="17" t="s">
        <v>161</v>
      </c>
      <c r="E29" s="117">
        <v>1000</v>
      </c>
      <c r="F29" s="251">
        <f>SUM(E29:E36)</f>
        <v>35000</v>
      </c>
      <c r="G29" s="9"/>
    </row>
    <row r="30" spans="1:6" ht="24.75" customHeight="1">
      <c r="A30" s="191"/>
      <c r="B30" s="194"/>
      <c r="C30" s="20">
        <v>2</v>
      </c>
      <c r="D30" s="21" t="s">
        <v>37</v>
      </c>
      <c r="E30" s="36">
        <v>1000</v>
      </c>
      <c r="F30" s="252"/>
    </row>
    <row r="31" spans="1:6" ht="24.75" customHeight="1">
      <c r="A31" s="191"/>
      <c r="B31" s="194"/>
      <c r="C31" s="20">
        <v>3</v>
      </c>
      <c r="D31" s="21" t="s">
        <v>38</v>
      </c>
      <c r="E31" s="36"/>
      <c r="F31" s="252"/>
    </row>
    <row r="32" spans="1:6" ht="24.75" customHeight="1">
      <c r="A32" s="191"/>
      <c r="B32" s="194"/>
      <c r="C32" s="20">
        <v>4</v>
      </c>
      <c r="D32" s="21" t="s">
        <v>162</v>
      </c>
      <c r="E32" s="36">
        <v>10000</v>
      </c>
      <c r="F32" s="252"/>
    </row>
    <row r="33" spans="1:6" ht="24.75" customHeight="1">
      <c r="A33" s="191"/>
      <c r="B33" s="194"/>
      <c r="C33" s="20">
        <v>5</v>
      </c>
      <c r="D33" s="21" t="s">
        <v>163</v>
      </c>
      <c r="E33" s="36">
        <v>7000</v>
      </c>
      <c r="F33" s="252"/>
    </row>
    <row r="34" spans="1:6" ht="24.75" customHeight="1">
      <c r="A34" s="191"/>
      <c r="B34" s="194"/>
      <c r="C34" s="20">
        <v>6</v>
      </c>
      <c r="D34" s="21" t="s">
        <v>164</v>
      </c>
      <c r="E34" s="36">
        <v>15000</v>
      </c>
      <c r="F34" s="252"/>
    </row>
    <row r="35" spans="1:6" ht="24.75" customHeight="1">
      <c r="A35" s="191"/>
      <c r="B35" s="194"/>
      <c r="C35" s="126">
        <v>7</v>
      </c>
      <c r="D35" s="127" t="s">
        <v>124</v>
      </c>
      <c r="E35" s="128"/>
      <c r="F35" s="252"/>
    </row>
    <row r="36" spans="1:6" ht="24.75" customHeight="1" thickBot="1">
      <c r="A36" s="192"/>
      <c r="B36" s="195"/>
      <c r="C36" s="27">
        <v>8</v>
      </c>
      <c r="D36" s="120" t="s">
        <v>41</v>
      </c>
      <c r="E36" s="33">
        <v>1000</v>
      </c>
      <c r="F36" s="253"/>
    </row>
    <row r="37" spans="1:6" ht="24.75" customHeight="1">
      <c r="A37" s="190">
        <v>4</v>
      </c>
      <c r="B37" s="193" t="s">
        <v>102</v>
      </c>
      <c r="C37" s="16">
        <v>1</v>
      </c>
      <c r="D37" s="17" t="s">
        <v>106</v>
      </c>
      <c r="E37" s="117">
        <v>19000</v>
      </c>
      <c r="F37" s="251">
        <f>SUM(E37:E44)</f>
        <v>42000</v>
      </c>
    </row>
    <row r="38" spans="1:6" ht="24.75" customHeight="1">
      <c r="A38" s="191"/>
      <c r="B38" s="194"/>
      <c r="C38" s="20">
        <v>2</v>
      </c>
      <c r="D38" s="21" t="s">
        <v>37</v>
      </c>
      <c r="E38" s="36">
        <v>6000</v>
      </c>
      <c r="F38" s="252"/>
    </row>
    <row r="39" spans="1:6" ht="24.75" customHeight="1">
      <c r="A39" s="191"/>
      <c r="B39" s="194"/>
      <c r="C39" s="20">
        <v>3</v>
      </c>
      <c r="D39" s="21" t="s">
        <v>38</v>
      </c>
      <c r="E39" s="36"/>
      <c r="F39" s="252"/>
    </row>
    <row r="40" spans="1:6" ht="24.75" customHeight="1">
      <c r="A40" s="191"/>
      <c r="B40" s="194"/>
      <c r="C40" s="20">
        <v>4</v>
      </c>
      <c r="D40" s="21" t="s">
        <v>107</v>
      </c>
      <c r="E40" s="36">
        <v>10000</v>
      </c>
      <c r="F40" s="252"/>
    </row>
    <row r="41" spans="1:6" ht="24.75" customHeight="1">
      <c r="A41" s="191"/>
      <c r="B41" s="194"/>
      <c r="C41" s="20">
        <v>5</v>
      </c>
      <c r="D41" s="21" t="s">
        <v>108</v>
      </c>
      <c r="E41" s="36">
        <v>6000</v>
      </c>
      <c r="F41" s="252"/>
    </row>
    <row r="42" spans="1:6" ht="24.75" customHeight="1">
      <c r="A42" s="191"/>
      <c r="B42" s="194"/>
      <c r="C42" s="20">
        <v>6</v>
      </c>
      <c r="D42" s="21" t="s">
        <v>109</v>
      </c>
      <c r="E42" s="36"/>
      <c r="F42" s="252"/>
    </row>
    <row r="43" spans="1:6" ht="24.75" customHeight="1">
      <c r="A43" s="191"/>
      <c r="B43" s="194"/>
      <c r="C43" s="20">
        <v>7</v>
      </c>
      <c r="D43" s="21" t="s">
        <v>124</v>
      </c>
      <c r="E43" s="36"/>
      <c r="F43" s="252"/>
    </row>
    <row r="44" spans="1:6" ht="24.75" customHeight="1" thickBot="1">
      <c r="A44" s="192"/>
      <c r="B44" s="195"/>
      <c r="C44" s="20">
        <v>8</v>
      </c>
      <c r="D44" s="21" t="s">
        <v>41</v>
      </c>
      <c r="E44" s="36">
        <v>1000</v>
      </c>
      <c r="F44" s="253"/>
    </row>
    <row r="45" spans="1:6" ht="24.75" customHeight="1">
      <c r="A45" s="190">
        <v>5</v>
      </c>
      <c r="B45" s="193" t="s">
        <v>3</v>
      </c>
      <c r="C45" s="16">
        <v>1</v>
      </c>
      <c r="D45" s="17" t="s">
        <v>157</v>
      </c>
      <c r="E45" s="117"/>
      <c r="F45" s="251">
        <f>SUM(E45:E52)</f>
        <v>7000</v>
      </c>
    </row>
    <row r="46" spans="1:6" ht="24.75" customHeight="1">
      <c r="A46" s="191"/>
      <c r="B46" s="194"/>
      <c r="C46" s="20">
        <v>2</v>
      </c>
      <c r="D46" s="21" t="s">
        <v>37</v>
      </c>
      <c r="E46" s="36">
        <v>1000</v>
      </c>
      <c r="F46" s="252"/>
    </row>
    <row r="47" spans="1:6" ht="24.75" customHeight="1">
      <c r="A47" s="191"/>
      <c r="B47" s="194"/>
      <c r="C47" s="20">
        <v>3</v>
      </c>
      <c r="D47" s="21" t="s">
        <v>38</v>
      </c>
      <c r="E47" s="36">
        <v>5000</v>
      </c>
      <c r="F47" s="252"/>
    </row>
    <row r="48" spans="1:6" ht="24.75" customHeight="1">
      <c r="A48" s="191"/>
      <c r="B48" s="194"/>
      <c r="C48" s="20">
        <v>4</v>
      </c>
      <c r="D48" s="21" t="s">
        <v>158</v>
      </c>
      <c r="E48" s="36"/>
      <c r="F48" s="252"/>
    </row>
    <row r="49" spans="1:6" ht="24.75" customHeight="1">
      <c r="A49" s="191"/>
      <c r="B49" s="194"/>
      <c r="C49" s="20">
        <v>5</v>
      </c>
      <c r="D49" s="21" t="s">
        <v>159</v>
      </c>
      <c r="E49" s="36"/>
      <c r="F49" s="252"/>
    </row>
    <row r="50" spans="1:6" ht="24.75" customHeight="1">
      <c r="A50" s="191"/>
      <c r="B50" s="194"/>
      <c r="C50" s="20">
        <v>6</v>
      </c>
      <c r="D50" s="21" t="s">
        <v>160</v>
      </c>
      <c r="E50" s="36"/>
      <c r="F50" s="252"/>
    </row>
    <row r="51" spans="1:6" ht="24.75" customHeight="1">
      <c r="A51" s="191"/>
      <c r="B51" s="194"/>
      <c r="C51" s="20">
        <v>7</v>
      </c>
      <c r="D51" s="21" t="s">
        <v>124</v>
      </c>
      <c r="E51" s="36"/>
      <c r="F51" s="252"/>
    </row>
    <row r="52" spans="1:6" ht="24.75" customHeight="1" thickBot="1">
      <c r="A52" s="192"/>
      <c r="B52" s="195"/>
      <c r="C52" s="27">
        <v>8</v>
      </c>
      <c r="D52" s="120" t="s">
        <v>41</v>
      </c>
      <c r="E52" s="33">
        <v>1000</v>
      </c>
      <c r="F52" s="253"/>
    </row>
    <row r="53" spans="1:7" ht="24.75" customHeight="1">
      <c r="A53" s="190">
        <v>6</v>
      </c>
      <c r="B53" s="193" t="s">
        <v>4</v>
      </c>
      <c r="C53" s="16">
        <v>1</v>
      </c>
      <c r="D53" s="17" t="s">
        <v>165</v>
      </c>
      <c r="E53" s="117"/>
      <c r="F53" s="251">
        <f>SUM(E53:E60)</f>
        <v>9000</v>
      </c>
      <c r="G53" s="9"/>
    </row>
    <row r="54" spans="1:6" ht="24.75" customHeight="1">
      <c r="A54" s="191"/>
      <c r="B54" s="194"/>
      <c r="C54" s="20">
        <v>2</v>
      </c>
      <c r="D54" s="21" t="s">
        <v>37</v>
      </c>
      <c r="E54" s="36">
        <v>1000</v>
      </c>
      <c r="F54" s="252"/>
    </row>
    <row r="55" spans="1:6" ht="24.75" customHeight="1">
      <c r="A55" s="191"/>
      <c r="B55" s="194"/>
      <c r="C55" s="20">
        <v>3</v>
      </c>
      <c r="D55" s="21" t="s">
        <v>38</v>
      </c>
      <c r="E55" s="36">
        <v>7000</v>
      </c>
      <c r="F55" s="252"/>
    </row>
    <row r="56" spans="1:6" ht="24.75" customHeight="1">
      <c r="A56" s="191"/>
      <c r="B56" s="194"/>
      <c r="C56" s="20">
        <v>4</v>
      </c>
      <c r="D56" s="21" t="s">
        <v>166</v>
      </c>
      <c r="E56" s="36"/>
      <c r="F56" s="252"/>
    </row>
    <row r="57" spans="1:6" ht="24.75" customHeight="1">
      <c r="A57" s="191"/>
      <c r="B57" s="194"/>
      <c r="C57" s="20">
        <v>5</v>
      </c>
      <c r="D57" s="21" t="s">
        <v>167</v>
      </c>
      <c r="E57" s="36"/>
      <c r="F57" s="252"/>
    </row>
    <row r="58" spans="1:6" ht="24.75" customHeight="1">
      <c r="A58" s="191"/>
      <c r="B58" s="194"/>
      <c r="C58" s="20">
        <v>6</v>
      </c>
      <c r="D58" s="21" t="s">
        <v>123</v>
      </c>
      <c r="E58" s="36"/>
      <c r="F58" s="252"/>
    </row>
    <row r="59" spans="1:6" ht="24.75" customHeight="1">
      <c r="A59" s="191"/>
      <c r="B59" s="194"/>
      <c r="C59" s="20">
        <v>7</v>
      </c>
      <c r="D59" s="21" t="s">
        <v>124</v>
      </c>
      <c r="E59" s="36"/>
      <c r="F59" s="252"/>
    </row>
    <row r="60" spans="1:6" ht="24.75" customHeight="1" thickBot="1">
      <c r="A60" s="192"/>
      <c r="B60" s="195"/>
      <c r="C60" s="20">
        <v>8</v>
      </c>
      <c r="D60" s="21" t="s">
        <v>41</v>
      </c>
      <c r="E60" s="36">
        <v>1000</v>
      </c>
      <c r="F60" s="253"/>
    </row>
    <row r="61" spans="1:6" ht="24.75" customHeight="1">
      <c r="A61" s="190">
        <v>7</v>
      </c>
      <c r="B61" s="193" t="s">
        <v>101</v>
      </c>
      <c r="C61" s="16">
        <v>1</v>
      </c>
      <c r="D61" s="17" t="s">
        <v>110</v>
      </c>
      <c r="E61" s="117">
        <v>30000</v>
      </c>
      <c r="F61" s="251">
        <f>SUM(E61:E68)</f>
        <v>30000</v>
      </c>
    </row>
    <row r="62" spans="1:6" ht="24.75" customHeight="1">
      <c r="A62" s="191"/>
      <c r="B62" s="194"/>
      <c r="C62" s="20">
        <v>2</v>
      </c>
      <c r="D62" s="21" t="s">
        <v>37</v>
      </c>
      <c r="E62" s="36"/>
      <c r="F62" s="252"/>
    </row>
    <row r="63" spans="1:6" ht="24.75" customHeight="1">
      <c r="A63" s="191"/>
      <c r="B63" s="194"/>
      <c r="C63" s="20">
        <v>3</v>
      </c>
      <c r="D63" s="21" t="s">
        <v>38</v>
      </c>
      <c r="E63" s="36"/>
      <c r="F63" s="252"/>
    </row>
    <row r="64" spans="1:6" ht="24.75" customHeight="1">
      <c r="A64" s="191"/>
      <c r="B64" s="194"/>
      <c r="C64" s="20">
        <v>4</v>
      </c>
      <c r="D64" s="21" t="s">
        <v>111</v>
      </c>
      <c r="E64" s="36"/>
      <c r="F64" s="252"/>
    </row>
    <row r="65" spans="1:6" ht="24.75" customHeight="1">
      <c r="A65" s="191"/>
      <c r="B65" s="194"/>
      <c r="C65" s="20">
        <v>5</v>
      </c>
      <c r="D65" s="21" t="s">
        <v>112</v>
      </c>
      <c r="E65" s="36"/>
      <c r="F65" s="252"/>
    </row>
    <row r="66" spans="1:6" ht="24.75" customHeight="1">
      <c r="A66" s="191"/>
      <c r="B66" s="194"/>
      <c r="C66" s="20">
        <v>6</v>
      </c>
      <c r="D66" s="21" t="s">
        <v>113</v>
      </c>
      <c r="E66" s="36"/>
      <c r="F66" s="252"/>
    </row>
    <row r="67" spans="1:6" ht="24.75" customHeight="1">
      <c r="A67" s="191"/>
      <c r="B67" s="194"/>
      <c r="C67" s="20">
        <v>7</v>
      </c>
      <c r="D67" s="21" t="s">
        <v>124</v>
      </c>
      <c r="E67" s="36"/>
      <c r="F67" s="252"/>
    </row>
    <row r="68" spans="1:6" ht="24.75" customHeight="1" thickBot="1">
      <c r="A68" s="192"/>
      <c r="B68" s="195"/>
      <c r="C68" s="27">
        <v>8</v>
      </c>
      <c r="D68" s="120" t="s">
        <v>41</v>
      </c>
      <c r="E68" s="33"/>
      <c r="F68" s="253"/>
    </row>
    <row r="69" spans="1:6" ht="24.75" customHeight="1">
      <c r="A69" s="190">
        <v>8</v>
      </c>
      <c r="B69" s="193" t="s">
        <v>5</v>
      </c>
      <c r="C69" s="16">
        <v>1</v>
      </c>
      <c r="D69" s="17" t="s">
        <v>168</v>
      </c>
      <c r="E69" s="117">
        <v>21000</v>
      </c>
      <c r="F69" s="251">
        <f>SUM(E69:E76)</f>
        <v>39000</v>
      </c>
    </row>
    <row r="70" spans="1:6" ht="24.75" customHeight="1">
      <c r="A70" s="191"/>
      <c r="B70" s="194"/>
      <c r="C70" s="20">
        <v>2</v>
      </c>
      <c r="D70" s="21" t="s">
        <v>37</v>
      </c>
      <c r="E70" s="36"/>
      <c r="F70" s="252"/>
    </row>
    <row r="71" spans="1:6" ht="24.75" customHeight="1">
      <c r="A71" s="191"/>
      <c r="B71" s="194"/>
      <c r="C71" s="20">
        <v>3</v>
      </c>
      <c r="D71" s="21" t="s">
        <v>38</v>
      </c>
      <c r="E71" s="36">
        <v>15000</v>
      </c>
      <c r="F71" s="252"/>
    </row>
    <row r="72" spans="1:12" ht="24.75" customHeight="1">
      <c r="A72" s="191"/>
      <c r="B72" s="194"/>
      <c r="C72" s="20">
        <v>4</v>
      </c>
      <c r="D72" s="21" t="s">
        <v>169</v>
      </c>
      <c r="E72" s="36"/>
      <c r="F72" s="252"/>
      <c r="L72" s="9"/>
    </row>
    <row r="73" spans="1:6" ht="24.75" customHeight="1">
      <c r="A73" s="191"/>
      <c r="B73" s="194"/>
      <c r="C73" s="20">
        <v>5</v>
      </c>
      <c r="D73" s="21" t="s">
        <v>170</v>
      </c>
      <c r="E73" s="36"/>
      <c r="F73" s="252"/>
    </row>
    <row r="74" spans="1:6" ht="24.75" customHeight="1">
      <c r="A74" s="191"/>
      <c r="B74" s="194"/>
      <c r="C74" s="20">
        <v>6</v>
      </c>
      <c r="D74" s="21" t="s">
        <v>171</v>
      </c>
      <c r="E74" s="36"/>
      <c r="F74" s="252"/>
    </row>
    <row r="75" spans="1:6" ht="24.75" customHeight="1">
      <c r="A75" s="191"/>
      <c r="B75" s="194"/>
      <c r="C75" s="20">
        <v>7</v>
      </c>
      <c r="D75" s="21" t="s">
        <v>124</v>
      </c>
      <c r="E75" s="36"/>
      <c r="F75" s="252"/>
    </row>
    <row r="76" spans="1:6" ht="24.75" customHeight="1" thickBot="1">
      <c r="A76" s="192"/>
      <c r="B76" s="195"/>
      <c r="C76" s="27">
        <v>8</v>
      </c>
      <c r="D76" s="120" t="s">
        <v>41</v>
      </c>
      <c r="E76" s="33">
        <v>3000</v>
      </c>
      <c r="F76" s="253"/>
    </row>
    <row r="77" spans="1:7" ht="24.75" customHeight="1">
      <c r="A77" s="190">
        <v>9</v>
      </c>
      <c r="B77" s="193" t="s">
        <v>6</v>
      </c>
      <c r="C77" s="16">
        <v>1</v>
      </c>
      <c r="D77" s="17" t="s">
        <v>165</v>
      </c>
      <c r="E77" s="117">
        <v>9000</v>
      </c>
      <c r="F77" s="251">
        <f>SUM(E77:E84)</f>
        <v>82500</v>
      </c>
      <c r="G77" s="9"/>
    </row>
    <row r="78" spans="1:6" ht="24.75" customHeight="1">
      <c r="A78" s="191"/>
      <c r="B78" s="194"/>
      <c r="C78" s="20">
        <v>2</v>
      </c>
      <c r="D78" s="21" t="s">
        <v>37</v>
      </c>
      <c r="E78" s="36">
        <v>69500</v>
      </c>
      <c r="F78" s="252"/>
    </row>
    <row r="79" spans="1:6" ht="24.75" customHeight="1">
      <c r="A79" s="191"/>
      <c r="B79" s="194"/>
      <c r="C79" s="20">
        <v>3</v>
      </c>
      <c r="D79" s="21" t="s">
        <v>38</v>
      </c>
      <c r="E79" s="36"/>
      <c r="F79" s="252"/>
    </row>
    <row r="80" spans="1:6" ht="24.75" customHeight="1">
      <c r="A80" s="191"/>
      <c r="B80" s="194"/>
      <c r="C80" s="20">
        <v>4</v>
      </c>
      <c r="D80" s="21" t="s">
        <v>166</v>
      </c>
      <c r="E80" s="36"/>
      <c r="F80" s="252"/>
    </row>
    <row r="81" spans="1:6" ht="24.75" customHeight="1">
      <c r="A81" s="191"/>
      <c r="B81" s="194"/>
      <c r="C81" s="20">
        <v>5</v>
      </c>
      <c r="D81" s="21" t="s">
        <v>167</v>
      </c>
      <c r="E81" s="36"/>
      <c r="F81" s="252"/>
    </row>
    <row r="82" spans="1:6" ht="24.75" customHeight="1">
      <c r="A82" s="191"/>
      <c r="B82" s="194"/>
      <c r="C82" s="20">
        <v>6</v>
      </c>
      <c r="D82" s="21" t="s">
        <v>123</v>
      </c>
      <c r="E82" s="36"/>
      <c r="F82" s="252"/>
    </row>
    <row r="83" spans="1:6" ht="24.75" customHeight="1">
      <c r="A83" s="191"/>
      <c r="B83" s="194"/>
      <c r="C83" s="20">
        <v>7</v>
      </c>
      <c r="D83" s="21" t="s">
        <v>124</v>
      </c>
      <c r="E83" s="36"/>
      <c r="F83" s="252"/>
    </row>
    <row r="84" spans="1:6" ht="24.75" customHeight="1" thickBot="1">
      <c r="A84" s="192"/>
      <c r="B84" s="195"/>
      <c r="C84" s="20">
        <v>8</v>
      </c>
      <c r="D84" s="21" t="s">
        <v>41</v>
      </c>
      <c r="E84" s="36">
        <v>4000</v>
      </c>
      <c r="F84" s="253"/>
    </row>
    <row r="85" spans="1:6" ht="24.75" customHeight="1">
      <c r="A85" s="190">
        <v>10</v>
      </c>
      <c r="B85" s="193" t="s">
        <v>152</v>
      </c>
      <c r="C85" s="16">
        <v>1</v>
      </c>
      <c r="D85" s="17" t="s">
        <v>161</v>
      </c>
      <c r="E85" s="117">
        <v>5000</v>
      </c>
      <c r="F85" s="251">
        <f>SUM(E85:E92)</f>
        <v>83000</v>
      </c>
    </row>
    <row r="86" spans="1:6" ht="24.75" customHeight="1">
      <c r="A86" s="191"/>
      <c r="B86" s="194"/>
      <c r="C86" s="20">
        <v>2</v>
      </c>
      <c r="D86" s="21" t="s">
        <v>37</v>
      </c>
      <c r="E86" s="36">
        <v>2000</v>
      </c>
      <c r="F86" s="252"/>
    </row>
    <row r="87" spans="1:6" ht="24.75" customHeight="1">
      <c r="A87" s="191"/>
      <c r="B87" s="194"/>
      <c r="C87" s="20">
        <v>3</v>
      </c>
      <c r="D87" s="21" t="s">
        <v>38</v>
      </c>
      <c r="E87" s="36"/>
      <c r="F87" s="252"/>
    </row>
    <row r="88" spans="1:6" ht="24.75" customHeight="1">
      <c r="A88" s="191"/>
      <c r="B88" s="194"/>
      <c r="C88" s="20">
        <v>4</v>
      </c>
      <c r="D88" s="21" t="s">
        <v>162</v>
      </c>
      <c r="E88" s="36">
        <v>10000</v>
      </c>
      <c r="F88" s="252"/>
    </row>
    <row r="89" spans="1:6" ht="24.75" customHeight="1">
      <c r="A89" s="191"/>
      <c r="B89" s="194"/>
      <c r="C89" s="20">
        <v>5</v>
      </c>
      <c r="D89" s="21" t="s">
        <v>163</v>
      </c>
      <c r="E89" s="36">
        <v>15000</v>
      </c>
      <c r="F89" s="252"/>
    </row>
    <row r="90" spans="1:6" ht="24.75" customHeight="1">
      <c r="A90" s="191"/>
      <c r="B90" s="194"/>
      <c r="C90" s="20">
        <v>6</v>
      </c>
      <c r="D90" s="21" t="s">
        <v>164</v>
      </c>
      <c r="E90" s="36">
        <v>50000</v>
      </c>
      <c r="F90" s="252"/>
    </row>
    <row r="91" spans="1:6" ht="24.75" customHeight="1">
      <c r="A91" s="191"/>
      <c r="B91" s="194"/>
      <c r="C91" s="20">
        <v>7</v>
      </c>
      <c r="D91" s="21" t="s">
        <v>124</v>
      </c>
      <c r="E91" s="36"/>
      <c r="F91" s="252"/>
    </row>
    <row r="92" spans="1:6" ht="24.75" customHeight="1" thickBot="1">
      <c r="A92" s="192"/>
      <c r="B92" s="195"/>
      <c r="C92" s="20">
        <v>8</v>
      </c>
      <c r="D92" s="21" t="s">
        <v>41</v>
      </c>
      <c r="E92" s="36">
        <v>1000</v>
      </c>
      <c r="F92" s="253"/>
    </row>
    <row r="93" spans="1:6" ht="24.75" customHeight="1">
      <c r="A93" s="190">
        <v>11</v>
      </c>
      <c r="B93" s="193"/>
      <c r="C93" s="16">
        <v>1</v>
      </c>
      <c r="D93" s="17" t="s">
        <v>110</v>
      </c>
      <c r="E93" s="19"/>
      <c r="F93" s="251"/>
    </row>
    <row r="94" spans="1:6" ht="24.75" customHeight="1">
      <c r="A94" s="191"/>
      <c r="B94" s="194"/>
      <c r="C94" s="20">
        <v>2</v>
      </c>
      <c r="D94" s="21" t="s">
        <v>37</v>
      </c>
      <c r="E94" s="23"/>
      <c r="F94" s="252"/>
    </row>
    <row r="95" spans="1:6" ht="24.75" customHeight="1">
      <c r="A95" s="191"/>
      <c r="B95" s="194"/>
      <c r="C95" s="20">
        <v>3</v>
      </c>
      <c r="D95" s="21" t="s">
        <v>38</v>
      </c>
      <c r="E95" s="23"/>
      <c r="F95" s="252"/>
    </row>
    <row r="96" spans="1:6" ht="24.75" customHeight="1">
      <c r="A96" s="191"/>
      <c r="B96" s="194"/>
      <c r="C96" s="20">
        <v>4</v>
      </c>
      <c r="D96" s="21" t="s">
        <v>111</v>
      </c>
      <c r="E96" s="23"/>
      <c r="F96" s="252"/>
    </row>
    <row r="97" spans="1:6" ht="24.75" customHeight="1">
      <c r="A97" s="191"/>
      <c r="B97" s="194"/>
      <c r="C97" s="20">
        <v>5</v>
      </c>
      <c r="D97" s="21" t="s">
        <v>112</v>
      </c>
      <c r="E97" s="23"/>
      <c r="F97" s="252"/>
    </row>
    <row r="98" spans="1:6" ht="24.75" customHeight="1">
      <c r="A98" s="191"/>
      <c r="B98" s="194"/>
      <c r="C98" s="20">
        <v>6</v>
      </c>
      <c r="D98" s="21" t="s">
        <v>113</v>
      </c>
      <c r="E98" s="23"/>
      <c r="F98" s="252"/>
    </row>
    <row r="99" spans="1:6" ht="24.75" customHeight="1">
      <c r="A99" s="191"/>
      <c r="B99" s="194"/>
      <c r="C99" s="20">
        <v>7</v>
      </c>
      <c r="D99" s="21" t="s">
        <v>124</v>
      </c>
      <c r="E99" s="36"/>
      <c r="F99" s="252"/>
    </row>
    <row r="100" spans="1:6" ht="24.75" customHeight="1" thickBot="1">
      <c r="A100" s="192"/>
      <c r="B100" s="195"/>
      <c r="C100" s="27">
        <v>8</v>
      </c>
      <c r="D100" s="120" t="s">
        <v>41</v>
      </c>
      <c r="E100" s="30"/>
      <c r="F100" s="253"/>
    </row>
    <row r="101" spans="1:7" ht="24.75" customHeight="1">
      <c r="A101" s="190">
        <v>12</v>
      </c>
      <c r="B101" s="193"/>
      <c r="C101" s="16">
        <v>1</v>
      </c>
      <c r="D101" s="17" t="s">
        <v>110</v>
      </c>
      <c r="E101" s="19"/>
      <c r="F101" s="251"/>
      <c r="G101" s="9"/>
    </row>
    <row r="102" spans="1:6" ht="24.75" customHeight="1">
      <c r="A102" s="191"/>
      <c r="B102" s="194"/>
      <c r="C102" s="20">
        <v>2</v>
      </c>
      <c r="D102" s="21" t="s">
        <v>37</v>
      </c>
      <c r="E102" s="23"/>
      <c r="F102" s="252"/>
    </row>
    <row r="103" spans="1:6" ht="24.75" customHeight="1">
      <c r="A103" s="191"/>
      <c r="B103" s="194"/>
      <c r="C103" s="20">
        <v>3</v>
      </c>
      <c r="D103" s="21" t="s">
        <v>38</v>
      </c>
      <c r="E103" s="23"/>
      <c r="F103" s="252"/>
    </row>
    <row r="104" spans="1:6" ht="24.75" customHeight="1">
      <c r="A104" s="191"/>
      <c r="B104" s="194"/>
      <c r="C104" s="20">
        <v>4</v>
      </c>
      <c r="D104" s="21" t="s">
        <v>111</v>
      </c>
      <c r="E104" s="23"/>
      <c r="F104" s="252"/>
    </row>
    <row r="105" spans="1:6" ht="24.75" customHeight="1">
      <c r="A105" s="191"/>
      <c r="B105" s="194"/>
      <c r="C105" s="20">
        <v>5</v>
      </c>
      <c r="D105" s="21" t="s">
        <v>112</v>
      </c>
      <c r="E105" s="23"/>
      <c r="F105" s="252"/>
    </row>
    <row r="106" spans="1:6" ht="24.75" customHeight="1">
      <c r="A106" s="191"/>
      <c r="B106" s="194"/>
      <c r="C106" s="20">
        <v>6</v>
      </c>
      <c r="D106" s="21" t="s">
        <v>113</v>
      </c>
      <c r="E106" s="23"/>
      <c r="F106" s="252"/>
    </row>
    <row r="107" spans="1:6" ht="24.75" customHeight="1">
      <c r="A107" s="191"/>
      <c r="B107" s="194"/>
      <c r="C107" s="20">
        <v>7</v>
      </c>
      <c r="D107" s="21" t="s">
        <v>124</v>
      </c>
      <c r="E107" s="36"/>
      <c r="F107" s="252"/>
    </row>
    <row r="108" spans="1:6" ht="24.75" customHeight="1" thickBot="1">
      <c r="A108" s="192"/>
      <c r="B108" s="195"/>
      <c r="C108" s="20">
        <v>8</v>
      </c>
      <c r="D108" s="21" t="s">
        <v>41</v>
      </c>
      <c r="E108" s="23"/>
      <c r="F108" s="271"/>
    </row>
    <row r="109" spans="1:6" ht="64.5" customHeight="1" thickBot="1" thickTop="1">
      <c r="A109" s="45" t="s">
        <v>96</v>
      </c>
      <c r="B109" s="121" t="s">
        <v>95</v>
      </c>
      <c r="C109" s="260"/>
      <c r="D109" s="261"/>
      <c r="E109" s="262"/>
      <c r="F109" s="122">
        <v>367000</v>
      </c>
    </row>
    <row r="110" spans="1:6" ht="64.5" customHeight="1" thickBot="1">
      <c r="A110" s="45" t="s">
        <v>173</v>
      </c>
      <c r="B110" s="46" t="s">
        <v>99</v>
      </c>
      <c r="C110" s="256" t="s">
        <v>232</v>
      </c>
      <c r="D110" s="257"/>
      <c r="E110" s="258"/>
      <c r="F110" s="119">
        <v>140796</v>
      </c>
    </row>
    <row r="111" spans="1:6" ht="64.5" customHeight="1">
      <c r="A111" s="186" t="s">
        <v>97</v>
      </c>
      <c r="B111" s="269"/>
      <c r="C111" s="263" t="s">
        <v>114</v>
      </c>
      <c r="D111" s="264"/>
      <c r="E111" s="265"/>
      <c r="F111" s="251">
        <v>507796</v>
      </c>
    </row>
    <row r="112" spans="1:6" ht="22.5" customHeight="1" thickBot="1">
      <c r="A112" s="189" t="s">
        <v>174</v>
      </c>
      <c r="B112" s="259"/>
      <c r="C112" s="266"/>
      <c r="D112" s="267"/>
      <c r="E112" s="268"/>
      <c r="F112" s="253"/>
    </row>
    <row r="113" ht="30" customHeight="1" thickBot="1">
      <c r="F113" s="123"/>
    </row>
    <row r="114" spans="1:6" ht="71.25" customHeight="1" thickBot="1">
      <c r="A114" s="254" t="s">
        <v>128</v>
      </c>
      <c r="B114" s="255"/>
      <c r="C114" s="256" t="s">
        <v>248</v>
      </c>
      <c r="D114" s="257"/>
      <c r="E114" s="258"/>
      <c r="F114" s="124">
        <v>280000</v>
      </c>
    </row>
  </sheetData>
  <sheetProtection/>
  <mergeCells count="60">
    <mergeCell ref="E6:F6"/>
    <mergeCell ref="C4:D4"/>
    <mergeCell ref="C5:D5"/>
    <mergeCell ref="C6:D6"/>
    <mergeCell ref="E5:F5"/>
    <mergeCell ref="A101:A108"/>
    <mergeCell ref="B101:B108"/>
    <mergeCell ref="F93:F100"/>
    <mergeCell ref="A69:A76"/>
    <mergeCell ref="B69:B76"/>
    <mergeCell ref="F111:F112"/>
    <mergeCell ref="F21:F28"/>
    <mergeCell ref="C7:D7"/>
    <mergeCell ref="F101:F108"/>
    <mergeCell ref="F77:F84"/>
    <mergeCell ref="A85:A92"/>
    <mergeCell ref="F85:F92"/>
    <mergeCell ref="B85:B92"/>
    <mergeCell ref="A93:A100"/>
    <mergeCell ref="B93:B100"/>
    <mergeCell ref="A114:B114"/>
    <mergeCell ref="C114:E114"/>
    <mergeCell ref="A112:B112"/>
    <mergeCell ref="C109:E109"/>
    <mergeCell ref="C110:E110"/>
    <mergeCell ref="C111:E112"/>
    <mergeCell ref="A111:B111"/>
    <mergeCell ref="F69:F76"/>
    <mergeCell ref="A77:A84"/>
    <mergeCell ref="B77:B84"/>
    <mergeCell ref="A53:A60"/>
    <mergeCell ref="B53:B60"/>
    <mergeCell ref="F53:F60"/>
    <mergeCell ref="A61:A68"/>
    <mergeCell ref="B61:B68"/>
    <mergeCell ref="F61:F68"/>
    <mergeCell ref="A45:A52"/>
    <mergeCell ref="B45:B52"/>
    <mergeCell ref="F45:F52"/>
    <mergeCell ref="B37:B44"/>
    <mergeCell ref="F37:F44"/>
    <mergeCell ref="A37:A44"/>
    <mergeCell ref="A29:A36"/>
    <mergeCell ref="B29:B36"/>
    <mergeCell ref="F29:F36"/>
    <mergeCell ref="B21:B28"/>
    <mergeCell ref="A21:A28"/>
    <mergeCell ref="A9:B9"/>
    <mergeCell ref="E9:F9"/>
    <mergeCell ref="C9:D9"/>
    <mergeCell ref="A2:F2"/>
    <mergeCell ref="F13:F20"/>
    <mergeCell ref="B13:B20"/>
    <mergeCell ref="A13:A20"/>
    <mergeCell ref="A4:B4"/>
    <mergeCell ref="E4:F4"/>
    <mergeCell ref="E7:F7"/>
    <mergeCell ref="C12:D12"/>
    <mergeCell ref="C8:D8"/>
    <mergeCell ref="E8:F8"/>
  </mergeCells>
  <printOptions horizontalCentered="1"/>
  <pageMargins left="0.59" right="0.33" top="0.7874015748031497" bottom="0.2" header="0.5118110236220472" footer="0.27"/>
  <pageSetup horizontalDpi="600" verticalDpi="600" orientation="portrait" paperSize="9" scale="97" r:id="rId2"/>
  <rowBreaks count="3" manualBreakCount="3">
    <brk id="36" max="6" man="1"/>
    <brk id="68" max="6" man="1"/>
    <brk id="100" max="6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3"/>
  <sheetViews>
    <sheetView tabSelected="1" view="pageBreakPreview" zoomScaleNormal="75" zoomScaleSheetLayoutView="100" zoomScalePageLayoutView="0" workbookViewId="0" topLeftCell="A1">
      <selection activeCell="G1" sqref="G1:R16384"/>
    </sheetView>
  </sheetViews>
  <sheetFormatPr defaultColWidth="9.00390625" defaultRowHeight="30" customHeight="1"/>
  <cols>
    <col min="1" max="1" width="4.375" style="1" customWidth="1"/>
    <col min="2" max="2" width="26.125" style="1" customWidth="1"/>
    <col min="3" max="3" width="4.375" style="2" customWidth="1"/>
    <col min="4" max="4" width="14.875" style="2" customWidth="1"/>
    <col min="5" max="5" width="17.50390625" style="1" customWidth="1"/>
    <col min="6" max="6" width="17.625" style="3" customWidth="1"/>
    <col min="7" max="16384" width="9.00390625" style="1" customWidth="1"/>
  </cols>
  <sheetData>
    <row r="1" spans="1:6" ht="21">
      <c r="A1" s="196" t="s">
        <v>311</v>
      </c>
      <c r="B1" s="196"/>
      <c r="C1" s="196"/>
      <c r="D1" s="196"/>
      <c r="E1" s="196"/>
      <c r="F1" s="196"/>
    </row>
    <row r="2" spans="1:6" s="15" customFormat="1" ht="19.5" customHeight="1">
      <c r="A2" s="4"/>
      <c r="B2" s="5" t="s">
        <v>20</v>
      </c>
      <c r="C2" s="4"/>
      <c r="D2" s="4"/>
      <c r="E2" s="4"/>
      <c r="F2" s="4"/>
    </row>
    <row r="3" spans="1:6" s="15" customFormat="1" ht="24" customHeight="1">
      <c r="A3" s="200" t="s">
        <v>85</v>
      </c>
      <c r="B3" s="201"/>
      <c r="C3" s="200" t="s">
        <v>83</v>
      </c>
      <c r="D3" s="201"/>
      <c r="E3" s="200" t="s">
        <v>66</v>
      </c>
      <c r="F3" s="201"/>
    </row>
    <row r="4" spans="1:6" s="7" customFormat="1" ht="24" customHeight="1">
      <c r="A4" s="10">
        <v>1</v>
      </c>
      <c r="B4" s="8" t="s">
        <v>65</v>
      </c>
      <c r="C4" s="161"/>
      <c r="D4" s="162"/>
      <c r="E4" s="272"/>
      <c r="F4" s="273"/>
    </row>
    <row r="5" spans="1:6" s="7" customFormat="1" ht="24" customHeight="1">
      <c r="A5" s="10">
        <v>2</v>
      </c>
      <c r="B5" s="8" t="s">
        <v>98</v>
      </c>
      <c r="C5" s="161"/>
      <c r="D5" s="162"/>
      <c r="E5" s="272"/>
      <c r="F5" s="273"/>
    </row>
    <row r="6" spans="1:6" s="7" customFormat="1" ht="24" customHeight="1">
      <c r="A6" s="10">
        <v>3</v>
      </c>
      <c r="B6" s="8" t="s">
        <v>93</v>
      </c>
      <c r="C6" s="161"/>
      <c r="D6" s="162"/>
      <c r="E6" s="247"/>
      <c r="F6" s="248"/>
    </row>
    <row r="7" spans="1:6" s="7" customFormat="1" ht="24" customHeight="1">
      <c r="A7" s="10">
        <v>4</v>
      </c>
      <c r="B7" s="8" t="s">
        <v>94</v>
      </c>
      <c r="C7" s="161"/>
      <c r="D7" s="162"/>
      <c r="E7" s="247"/>
      <c r="F7" s="248"/>
    </row>
    <row r="8" spans="1:6" s="7" customFormat="1" ht="24" customHeight="1">
      <c r="A8" s="200" t="s">
        <v>92</v>
      </c>
      <c r="B8" s="201"/>
      <c r="C8" s="274">
        <f>IF(SUM(C4:D7)=0,"",SUM(C4:D7))</f>
      </c>
      <c r="D8" s="275"/>
      <c r="E8" s="247"/>
      <c r="F8" s="248"/>
    </row>
    <row r="9" spans="1:6" s="7" customFormat="1" ht="15" customHeight="1">
      <c r="A9" s="6"/>
      <c r="B9" s="6"/>
      <c r="C9" s="6"/>
      <c r="D9" s="6"/>
      <c r="E9" s="6"/>
      <c r="F9" s="6"/>
    </row>
    <row r="10" spans="1:6" s="15" customFormat="1" ht="19.5" customHeight="1">
      <c r="A10" s="4"/>
      <c r="B10" s="5" t="s">
        <v>21</v>
      </c>
      <c r="C10" s="4"/>
      <c r="D10" s="4"/>
      <c r="E10" s="4"/>
      <c r="F10" s="4"/>
    </row>
    <row r="11" spans="1:6" s="15" customFormat="1" ht="24" customHeight="1" thickBot="1">
      <c r="A11" s="116" t="s">
        <v>296</v>
      </c>
      <c r="B11" s="12" t="s">
        <v>67</v>
      </c>
      <c r="C11" s="216" t="s">
        <v>86</v>
      </c>
      <c r="D11" s="217"/>
      <c r="E11" s="13" t="s">
        <v>100</v>
      </c>
      <c r="F11" s="14" t="s">
        <v>69</v>
      </c>
    </row>
    <row r="12" spans="1:6" ht="24" customHeight="1">
      <c r="A12" s="190">
        <v>1</v>
      </c>
      <c r="B12" s="193">
        <f>IF('事業計画'!B3=0,"",'事業計画'!B3)</f>
      </c>
      <c r="C12" s="16">
        <v>1</v>
      </c>
      <c r="D12" s="17" t="s">
        <v>297</v>
      </c>
      <c r="E12" s="18"/>
      <c r="F12" s="276">
        <f>IF(SUM(E12:E19)=0,"",SUM(E12:E19))</f>
      </c>
    </row>
    <row r="13" spans="1:6" ht="24" customHeight="1">
      <c r="A13" s="191"/>
      <c r="B13" s="194"/>
      <c r="C13" s="20">
        <v>2</v>
      </c>
      <c r="D13" s="21" t="s">
        <v>37</v>
      </c>
      <c r="E13" s="22"/>
      <c r="F13" s="277"/>
    </row>
    <row r="14" spans="1:6" ht="24" customHeight="1">
      <c r="A14" s="191"/>
      <c r="B14" s="194"/>
      <c r="C14" s="20">
        <v>3</v>
      </c>
      <c r="D14" s="21" t="s">
        <v>298</v>
      </c>
      <c r="E14" s="22"/>
      <c r="F14" s="277"/>
    </row>
    <row r="15" spans="1:6" ht="24" customHeight="1">
      <c r="A15" s="191"/>
      <c r="B15" s="194"/>
      <c r="C15" s="20">
        <v>4</v>
      </c>
      <c r="D15" s="21" t="s">
        <v>196</v>
      </c>
      <c r="E15" s="22"/>
      <c r="F15" s="277"/>
    </row>
    <row r="16" spans="1:6" ht="24" customHeight="1">
      <c r="A16" s="191"/>
      <c r="B16" s="194"/>
      <c r="C16" s="118">
        <v>5</v>
      </c>
      <c r="D16" s="21" t="s">
        <v>299</v>
      </c>
      <c r="E16" s="22"/>
      <c r="F16" s="277"/>
    </row>
    <row r="17" spans="1:6" ht="24" customHeight="1">
      <c r="A17" s="191"/>
      <c r="B17" s="194"/>
      <c r="C17" s="20">
        <v>6</v>
      </c>
      <c r="D17" s="21" t="s">
        <v>300</v>
      </c>
      <c r="E17" s="22"/>
      <c r="F17" s="277"/>
    </row>
    <row r="18" spans="1:6" ht="24" customHeight="1">
      <c r="A18" s="191"/>
      <c r="B18" s="194"/>
      <c r="C18" s="20">
        <v>7</v>
      </c>
      <c r="D18" s="21" t="s">
        <v>124</v>
      </c>
      <c r="E18" s="22"/>
      <c r="F18" s="277"/>
    </row>
    <row r="19" spans="1:6" ht="24" customHeight="1" thickBot="1">
      <c r="A19" s="192"/>
      <c r="B19" s="195"/>
      <c r="C19" s="20">
        <v>8</v>
      </c>
      <c r="D19" s="21" t="s">
        <v>41</v>
      </c>
      <c r="E19" s="22"/>
      <c r="F19" s="278"/>
    </row>
    <row r="20" spans="1:6" ht="24" customHeight="1">
      <c r="A20" s="190">
        <v>2</v>
      </c>
      <c r="B20" s="193">
        <f>IF('事業計画'!B4=0,"",'事業計画'!B4)</f>
      </c>
      <c r="C20" s="16">
        <v>1</v>
      </c>
      <c r="D20" s="17" t="s">
        <v>297</v>
      </c>
      <c r="E20" s="18"/>
      <c r="F20" s="276">
        <f>IF(SUM(E20:E27)=0,"",SUM(E20:E27))</f>
      </c>
    </row>
    <row r="21" spans="1:6" ht="24" customHeight="1">
      <c r="A21" s="191"/>
      <c r="B21" s="194"/>
      <c r="C21" s="20">
        <v>2</v>
      </c>
      <c r="D21" s="21" t="s">
        <v>301</v>
      </c>
      <c r="E21" s="22"/>
      <c r="F21" s="277"/>
    </row>
    <row r="22" spans="1:6" ht="24" customHeight="1">
      <c r="A22" s="191"/>
      <c r="B22" s="194"/>
      <c r="C22" s="20">
        <v>3</v>
      </c>
      <c r="D22" s="21" t="s">
        <v>298</v>
      </c>
      <c r="E22" s="22"/>
      <c r="F22" s="277"/>
    </row>
    <row r="23" spans="1:6" ht="24" customHeight="1">
      <c r="A23" s="191"/>
      <c r="B23" s="194"/>
      <c r="C23" s="20">
        <v>4</v>
      </c>
      <c r="D23" s="21" t="s">
        <v>196</v>
      </c>
      <c r="E23" s="22"/>
      <c r="F23" s="277"/>
    </row>
    <row r="24" spans="1:6" ht="24" customHeight="1">
      <c r="A24" s="191"/>
      <c r="B24" s="194"/>
      <c r="C24" s="118">
        <v>5</v>
      </c>
      <c r="D24" s="21" t="s">
        <v>299</v>
      </c>
      <c r="E24" s="22"/>
      <c r="F24" s="277"/>
    </row>
    <row r="25" spans="1:6" ht="24" customHeight="1">
      <c r="A25" s="191"/>
      <c r="B25" s="194"/>
      <c r="C25" s="20">
        <v>6</v>
      </c>
      <c r="D25" s="21" t="s">
        <v>300</v>
      </c>
      <c r="E25" s="22"/>
      <c r="F25" s="277"/>
    </row>
    <row r="26" spans="1:6" ht="24" customHeight="1">
      <c r="A26" s="191"/>
      <c r="B26" s="194"/>
      <c r="C26" s="20">
        <v>7</v>
      </c>
      <c r="D26" s="21" t="s">
        <v>124</v>
      </c>
      <c r="E26" s="22"/>
      <c r="F26" s="277"/>
    </row>
    <row r="27" spans="1:6" ht="24" customHeight="1" thickBot="1">
      <c r="A27" s="192"/>
      <c r="B27" s="195"/>
      <c r="C27" s="27">
        <v>8</v>
      </c>
      <c r="D27" s="120" t="s">
        <v>41</v>
      </c>
      <c r="E27" s="29"/>
      <c r="F27" s="278"/>
    </row>
    <row r="28" spans="1:6" ht="24" customHeight="1">
      <c r="A28" s="190">
        <v>3</v>
      </c>
      <c r="B28" s="193">
        <f>IF('事業計画'!B5=0,"",'事業計画'!B5)</f>
      </c>
      <c r="C28" s="16">
        <v>1</v>
      </c>
      <c r="D28" s="17" t="s">
        <v>297</v>
      </c>
      <c r="E28" s="18"/>
      <c r="F28" s="276">
        <f>IF(SUM(E28:E35)=0,"",SUM(E28:E35))</f>
      </c>
    </row>
    <row r="29" spans="1:6" ht="24" customHeight="1">
      <c r="A29" s="191"/>
      <c r="B29" s="194"/>
      <c r="C29" s="20">
        <v>2</v>
      </c>
      <c r="D29" s="21" t="s">
        <v>301</v>
      </c>
      <c r="E29" s="22"/>
      <c r="F29" s="277"/>
    </row>
    <row r="30" spans="1:6" ht="24" customHeight="1">
      <c r="A30" s="191"/>
      <c r="B30" s="194"/>
      <c r="C30" s="20">
        <v>3</v>
      </c>
      <c r="D30" s="21" t="s">
        <v>298</v>
      </c>
      <c r="E30" s="22"/>
      <c r="F30" s="277"/>
    </row>
    <row r="31" spans="1:6" ht="24" customHeight="1">
      <c r="A31" s="191"/>
      <c r="B31" s="194"/>
      <c r="C31" s="20">
        <v>4</v>
      </c>
      <c r="D31" s="21" t="s">
        <v>196</v>
      </c>
      <c r="E31" s="22"/>
      <c r="F31" s="277"/>
    </row>
    <row r="32" spans="1:6" ht="24" customHeight="1">
      <c r="A32" s="191"/>
      <c r="B32" s="194"/>
      <c r="C32" s="118">
        <v>5</v>
      </c>
      <c r="D32" s="21" t="s">
        <v>299</v>
      </c>
      <c r="E32" s="22"/>
      <c r="F32" s="277"/>
    </row>
    <row r="33" spans="1:6" ht="24" customHeight="1">
      <c r="A33" s="191"/>
      <c r="B33" s="194"/>
      <c r="C33" s="20">
        <v>6</v>
      </c>
      <c r="D33" s="21" t="s">
        <v>300</v>
      </c>
      <c r="E33" s="22"/>
      <c r="F33" s="277"/>
    </row>
    <row r="34" spans="1:6" ht="24" customHeight="1">
      <c r="A34" s="191"/>
      <c r="B34" s="194"/>
      <c r="C34" s="20">
        <v>7</v>
      </c>
      <c r="D34" s="21" t="s">
        <v>124</v>
      </c>
      <c r="E34" s="22"/>
      <c r="F34" s="277"/>
    </row>
    <row r="35" spans="1:6" ht="24" customHeight="1" thickBot="1">
      <c r="A35" s="192"/>
      <c r="B35" s="195"/>
      <c r="C35" s="27">
        <v>8</v>
      </c>
      <c r="D35" s="120" t="s">
        <v>41</v>
      </c>
      <c r="E35" s="29"/>
      <c r="F35" s="278"/>
    </row>
    <row r="36" spans="1:6" ht="24" customHeight="1">
      <c r="A36" s="190">
        <v>4</v>
      </c>
      <c r="B36" s="193">
        <f>IF('事業計画'!B6=0,"",'事業計画'!B6)</f>
      </c>
      <c r="C36" s="16">
        <v>1</v>
      </c>
      <c r="D36" s="17" t="s">
        <v>297</v>
      </c>
      <c r="E36" s="18"/>
      <c r="F36" s="276">
        <f>IF(SUM(E36:E43)=0,"",SUM(E36:E43))</f>
      </c>
    </row>
    <row r="37" spans="1:6" ht="24" customHeight="1">
      <c r="A37" s="191"/>
      <c r="B37" s="194"/>
      <c r="C37" s="20">
        <v>2</v>
      </c>
      <c r="D37" s="21" t="s">
        <v>210</v>
      </c>
      <c r="E37" s="22"/>
      <c r="F37" s="277"/>
    </row>
    <row r="38" spans="1:6" ht="24" customHeight="1">
      <c r="A38" s="191"/>
      <c r="B38" s="194"/>
      <c r="C38" s="20">
        <v>3</v>
      </c>
      <c r="D38" s="21" t="s">
        <v>209</v>
      </c>
      <c r="E38" s="22"/>
      <c r="F38" s="277"/>
    </row>
    <row r="39" spans="1:6" ht="24" customHeight="1">
      <c r="A39" s="191"/>
      <c r="B39" s="194"/>
      <c r="C39" s="20">
        <v>4</v>
      </c>
      <c r="D39" s="21" t="s">
        <v>196</v>
      </c>
      <c r="E39" s="22"/>
      <c r="F39" s="277"/>
    </row>
    <row r="40" spans="1:6" ht="24" customHeight="1">
      <c r="A40" s="191"/>
      <c r="B40" s="194"/>
      <c r="C40" s="118">
        <v>5</v>
      </c>
      <c r="D40" s="21" t="s">
        <v>108</v>
      </c>
      <c r="E40" s="22"/>
      <c r="F40" s="277"/>
    </row>
    <row r="41" spans="1:6" ht="24" customHeight="1">
      <c r="A41" s="191"/>
      <c r="B41" s="194"/>
      <c r="C41" s="20">
        <v>6</v>
      </c>
      <c r="D41" s="21" t="s">
        <v>109</v>
      </c>
      <c r="E41" s="22"/>
      <c r="F41" s="277"/>
    </row>
    <row r="42" spans="1:6" ht="24" customHeight="1">
      <c r="A42" s="191"/>
      <c r="B42" s="194"/>
      <c r="C42" s="20">
        <v>7</v>
      </c>
      <c r="D42" s="21" t="s">
        <v>124</v>
      </c>
      <c r="E42" s="22"/>
      <c r="F42" s="277"/>
    </row>
    <row r="43" spans="1:6" ht="24" customHeight="1" thickBot="1">
      <c r="A43" s="192"/>
      <c r="B43" s="195"/>
      <c r="C43" s="27">
        <v>8</v>
      </c>
      <c r="D43" s="120" t="s">
        <v>41</v>
      </c>
      <c r="E43" s="29"/>
      <c r="F43" s="278"/>
    </row>
    <row r="44" spans="1:6" ht="24" customHeight="1">
      <c r="A44" s="190">
        <v>5</v>
      </c>
      <c r="B44" s="193">
        <f>IF('事業計画'!B7=0,"",'事業計画'!B7)</f>
      </c>
      <c r="C44" s="16">
        <v>1</v>
      </c>
      <c r="D44" s="17" t="s">
        <v>106</v>
      </c>
      <c r="E44" s="18"/>
      <c r="F44" s="276">
        <f>IF(SUM(E44:E51)=0,"",SUM(E44:E51))</f>
      </c>
    </row>
    <row r="45" spans="1:6" ht="24" customHeight="1">
      <c r="A45" s="191"/>
      <c r="B45" s="194"/>
      <c r="C45" s="20">
        <v>2</v>
      </c>
      <c r="D45" s="21" t="s">
        <v>210</v>
      </c>
      <c r="E45" s="22"/>
      <c r="F45" s="277"/>
    </row>
    <row r="46" spans="1:6" ht="24" customHeight="1">
      <c r="A46" s="191"/>
      <c r="B46" s="194"/>
      <c r="C46" s="20">
        <v>3</v>
      </c>
      <c r="D46" s="21" t="s">
        <v>209</v>
      </c>
      <c r="E46" s="22"/>
      <c r="F46" s="277"/>
    </row>
    <row r="47" spans="1:6" ht="24" customHeight="1">
      <c r="A47" s="191"/>
      <c r="B47" s="194"/>
      <c r="C47" s="20">
        <v>4</v>
      </c>
      <c r="D47" s="21" t="s">
        <v>196</v>
      </c>
      <c r="E47" s="22"/>
      <c r="F47" s="277"/>
    </row>
    <row r="48" spans="1:6" ht="24" customHeight="1">
      <c r="A48" s="191"/>
      <c r="B48" s="194"/>
      <c r="C48" s="118">
        <v>5</v>
      </c>
      <c r="D48" s="21" t="s">
        <v>108</v>
      </c>
      <c r="E48" s="22"/>
      <c r="F48" s="277"/>
    </row>
    <row r="49" spans="1:6" ht="24" customHeight="1">
      <c r="A49" s="191"/>
      <c r="B49" s="194"/>
      <c r="C49" s="20">
        <v>6</v>
      </c>
      <c r="D49" s="21" t="s">
        <v>109</v>
      </c>
      <c r="E49" s="22"/>
      <c r="F49" s="277"/>
    </row>
    <row r="50" spans="1:6" ht="24" customHeight="1">
      <c r="A50" s="191"/>
      <c r="B50" s="194"/>
      <c r="C50" s="20">
        <v>7</v>
      </c>
      <c r="D50" s="21" t="s">
        <v>124</v>
      </c>
      <c r="E50" s="22"/>
      <c r="F50" s="277"/>
    </row>
    <row r="51" spans="1:6" ht="24" customHeight="1" thickBot="1">
      <c r="A51" s="192"/>
      <c r="B51" s="195"/>
      <c r="C51" s="27">
        <v>8</v>
      </c>
      <c r="D51" s="120" t="s">
        <v>41</v>
      </c>
      <c r="E51" s="29"/>
      <c r="F51" s="278"/>
    </row>
    <row r="52" spans="1:6" ht="24" customHeight="1">
      <c r="A52" s="190">
        <v>6</v>
      </c>
      <c r="B52" s="193">
        <f>IF('事業計画'!B8=0,"",'事業計画'!B8)</f>
      </c>
      <c r="C52" s="16">
        <v>1</v>
      </c>
      <c r="D52" s="17" t="s">
        <v>106</v>
      </c>
      <c r="E52" s="18"/>
      <c r="F52" s="276">
        <f>IF(SUM(E52:E59)=0,"",SUM(E52:E59))</f>
      </c>
    </row>
    <row r="53" spans="1:6" ht="24" customHeight="1">
      <c r="A53" s="191"/>
      <c r="B53" s="194"/>
      <c r="C53" s="20">
        <v>2</v>
      </c>
      <c r="D53" s="21" t="s">
        <v>210</v>
      </c>
      <c r="E53" s="22"/>
      <c r="F53" s="277"/>
    </row>
    <row r="54" spans="1:6" ht="24" customHeight="1">
      <c r="A54" s="191"/>
      <c r="B54" s="194"/>
      <c r="C54" s="20">
        <v>3</v>
      </c>
      <c r="D54" s="21" t="s">
        <v>209</v>
      </c>
      <c r="E54" s="22"/>
      <c r="F54" s="277"/>
    </row>
    <row r="55" spans="1:6" ht="24" customHeight="1">
      <c r="A55" s="191"/>
      <c r="B55" s="194"/>
      <c r="C55" s="20">
        <v>4</v>
      </c>
      <c r="D55" s="21" t="s">
        <v>196</v>
      </c>
      <c r="E55" s="22"/>
      <c r="F55" s="277"/>
    </row>
    <row r="56" spans="1:6" ht="24" customHeight="1">
      <c r="A56" s="191"/>
      <c r="B56" s="194"/>
      <c r="C56" s="118">
        <v>5</v>
      </c>
      <c r="D56" s="21" t="s">
        <v>108</v>
      </c>
      <c r="E56" s="22"/>
      <c r="F56" s="277"/>
    </row>
    <row r="57" spans="1:6" ht="24" customHeight="1">
      <c r="A57" s="191"/>
      <c r="B57" s="194"/>
      <c r="C57" s="20">
        <v>6</v>
      </c>
      <c r="D57" s="21" t="s">
        <v>109</v>
      </c>
      <c r="E57" s="22"/>
      <c r="F57" s="277"/>
    </row>
    <row r="58" spans="1:6" ht="24" customHeight="1">
      <c r="A58" s="191"/>
      <c r="B58" s="194"/>
      <c r="C58" s="20">
        <v>7</v>
      </c>
      <c r="D58" s="21" t="s">
        <v>124</v>
      </c>
      <c r="E58" s="22"/>
      <c r="F58" s="277"/>
    </row>
    <row r="59" spans="1:6" ht="24" customHeight="1" thickBot="1">
      <c r="A59" s="192"/>
      <c r="B59" s="195"/>
      <c r="C59" s="20">
        <v>8</v>
      </c>
      <c r="D59" s="21" t="s">
        <v>41</v>
      </c>
      <c r="E59" s="22"/>
      <c r="F59" s="278"/>
    </row>
    <row r="60" spans="1:6" ht="24" customHeight="1">
      <c r="A60" s="190">
        <v>7</v>
      </c>
      <c r="B60" s="193">
        <f>IF('事業計画'!B9=0,"",'事業計画'!B9)</f>
      </c>
      <c r="C60" s="16">
        <v>1</v>
      </c>
      <c r="D60" s="17" t="s">
        <v>106</v>
      </c>
      <c r="E60" s="18"/>
      <c r="F60" s="276">
        <f>IF(SUM(E60:E67)=0,"",SUM(E60:E67))</f>
      </c>
    </row>
    <row r="61" spans="1:6" ht="24" customHeight="1">
      <c r="A61" s="191"/>
      <c r="B61" s="194"/>
      <c r="C61" s="20">
        <v>2</v>
      </c>
      <c r="D61" s="21" t="s">
        <v>210</v>
      </c>
      <c r="E61" s="22"/>
      <c r="F61" s="277"/>
    </row>
    <row r="62" spans="1:6" ht="24" customHeight="1">
      <c r="A62" s="191"/>
      <c r="B62" s="194"/>
      <c r="C62" s="20">
        <v>3</v>
      </c>
      <c r="D62" s="21" t="s">
        <v>209</v>
      </c>
      <c r="E62" s="22"/>
      <c r="F62" s="277"/>
    </row>
    <row r="63" spans="1:6" ht="24" customHeight="1">
      <c r="A63" s="191"/>
      <c r="B63" s="194"/>
      <c r="C63" s="20">
        <v>4</v>
      </c>
      <c r="D63" s="21" t="s">
        <v>196</v>
      </c>
      <c r="E63" s="22"/>
      <c r="F63" s="277"/>
    </row>
    <row r="64" spans="1:6" ht="24" customHeight="1">
      <c r="A64" s="191"/>
      <c r="B64" s="194"/>
      <c r="C64" s="118">
        <v>5</v>
      </c>
      <c r="D64" s="21" t="s">
        <v>108</v>
      </c>
      <c r="E64" s="22"/>
      <c r="F64" s="277"/>
    </row>
    <row r="65" spans="1:6" ht="24" customHeight="1">
      <c r="A65" s="191"/>
      <c r="B65" s="194"/>
      <c r="C65" s="20">
        <v>6</v>
      </c>
      <c r="D65" s="21" t="s">
        <v>109</v>
      </c>
      <c r="E65" s="22"/>
      <c r="F65" s="277"/>
    </row>
    <row r="66" spans="1:6" ht="24" customHeight="1">
      <c r="A66" s="191"/>
      <c r="B66" s="194"/>
      <c r="C66" s="20">
        <v>7</v>
      </c>
      <c r="D66" s="21" t="s">
        <v>124</v>
      </c>
      <c r="E66" s="22"/>
      <c r="F66" s="277"/>
    </row>
    <row r="67" spans="1:6" ht="24" customHeight="1" thickBot="1">
      <c r="A67" s="192"/>
      <c r="B67" s="195"/>
      <c r="C67" s="27">
        <v>8</v>
      </c>
      <c r="D67" s="120" t="s">
        <v>41</v>
      </c>
      <c r="E67" s="29"/>
      <c r="F67" s="278"/>
    </row>
    <row r="68" spans="1:6" ht="24" customHeight="1">
      <c r="A68" s="190">
        <v>8</v>
      </c>
      <c r="B68" s="193">
        <f>IF('事業計画'!B10=0,"",'事業計画'!B10)</f>
      </c>
      <c r="C68" s="16">
        <v>1</v>
      </c>
      <c r="D68" s="17" t="s">
        <v>106</v>
      </c>
      <c r="E68" s="18"/>
      <c r="F68" s="276">
        <f>IF(SUM(E68:E75)=0,"",SUM(E68:E75))</f>
      </c>
    </row>
    <row r="69" spans="1:6" ht="24" customHeight="1">
      <c r="A69" s="191"/>
      <c r="B69" s="194"/>
      <c r="C69" s="20">
        <v>2</v>
      </c>
      <c r="D69" s="21" t="s">
        <v>210</v>
      </c>
      <c r="E69" s="22"/>
      <c r="F69" s="277"/>
    </row>
    <row r="70" spans="1:6" ht="24" customHeight="1">
      <c r="A70" s="191"/>
      <c r="B70" s="194"/>
      <c r="C70" s="20">
        <v>3</v>
      </c>
      <c r="D70" s="21" t="s">
        <v>209</v>
      </c>
      <c r="E70" s="22"/>
      <c r="F70" s="277"/>
    </row>
    <row r="71" spans="1:6" ht="24" customHeight="1">
      <c r="A71" s="191"/>
      <c r="B71" s="194"/>
      <c r="C71" s="20">
        <v>4</v>
      </c>
      <c r="D71" s="21" t="s">
        <v>196</v>
      </c>
      <c r="E71" s="22"/>
      <c r="F71" s="277"/>
    </row>
    <row r="72" spans="1:6" ht="24" customHeight="1">
      <c r="A72" s="191"/>
      <c r="B72" s="194"/>
      <c r="C72" s="118">
        <v>5</v>
      </c>
      <c r="D72" s="21" t="s">
        <v>108</v>
      </c>
      <c r="E72" s="22"/>
      <c r="F72" s="277"/>
    </row>
    <row r="73" spans="1:6" ht="24" customHeight="1">
      <c r="A73" s="191"/>
      <c r="B73" s="194"/>
      <c r="C73" s="20">
        <v>6</v>
      </c>
      <c r="D73" s="21" t="s">
        <v>109</v>
      </c>
      <c r="E73" s="22"/>
      <c r="F73" s="277"/>
    </row>
    <row r="74" spans="1:6" ht="24" customHeight="1">
      <c r="A74" s="191"/>
      <c r="B74" s="194"/>
      <c r="C74" s="20">
        <v>7</v>
      </c>
      <c r="D74" s="21" t="s">
        <v>124</v>
      </c>
      <c r="E74" s="22"/>
      <c r="F74" s="277"/>
    </row>
    <row r="75" spans="1:6" ht="24" customHeight="1" thickBot="1">
      <c r="A75" s="192"/>
      <c r="B75" s="195"/>
      <c r="C75" s="20">
        <v>8</v>
      </c>
      <c r="D75" s="120" t="s">
        <v>41</v>
      </c>
      <c r="E75" s="29"/>
      <c r="F75" s="278"/>
    </row>
    <row r="76" spans="1:6" ht="24" customHeight="1">
      <c r="A76" s="190">
        <v>9</v>
      </c>
      <c r="B76" s="193">
        <f>IF('事業計画'!B11=0,"",'事業計画'!B11)</f>
      </c>
      <c r="C76" s="16">
        <v>1</v>
      </c>
      <c r="D76" s="17" t="s">
        <v>106</v>
      </c>
      <c r="E76" s="18"/>
      <c r="F76" s="276">
        <f>IF(SUM(E76:E83)=0,"",SUM(E76:E83))</f>
      </c>
    </row>
    <row r="77" spans="1:6" ht="24" customHeight="1">
      <c r="A77" s="191"/>
      <c r="B77" s="194"/>
      <c r="C77" s="20">
        <v>2</v>
      </c>
      <c r="D77" s="21" t="s">
        <v>210</v>
      </c>
      <c r="E77" s="22"/>
      <c r="F77" s="277"/>
    </row>
    <row r="78" spans="1:6" ht="24" customHeight="1">
      <c r="A78" s="191"/>
      <c r="B78" s="194"/>
      <c r="C78" s="20">
        <v>3</v>
      </c>
      <c r="D78" s="21" t="s">
        <v>209</v>
      </c>
      <c r="E78" s="22"/>
      <c r="F78" s="277"/>
    </row>
    <row r="79" spans="1:6" ht="24" customHeight="1">
      <c r="A79" s="191"/>
      <c r="B79" s="194"/>
      <c r="C79" s="20">
        <v>4</v>
      </c>
      <c r="D79" s="21" t="s">
        <v>196</v>
      </c>
      <c r="E79" s="22"/>
      <c r="F79" s="277"/>
    </row>
    <row r="80" spans="1:6" ht="24" customHeight="1">
      <c r="A80" s="191"/>
      <c r="B80" s="194"/>
      <c r="C80" s="118">
        <v>5</v>
      </c>
      <c r="D80" s="21" t="s">
        <v>108</v>
      </c>
      <c r="E80" s="22"/>
      <c r="F80" s="277"/>
    </row>
    <row r="81" spans="1:6" ht="24" customHeight="1">
      <c r="A81" s="191"/>
      <c r="B81" s="194"/>
      <c r="C81" s="20">
        <v>6</v>
      </c>
      <c r="D81" s="21" t="s">
        <v>109</v>
      </c>
      <c r="E81" s="22"/>
      <c r="F81" s="277"/>
    </row>
    <row r="82" spans="1:6" ht="24" customHeight="1">
      <c r="A82" s="191"/>
      <c r="B82" s="194"/>
      <c r="C82" s="20">
        <v>7</v>
      </c>
      <c r="D82" s="21" t="s">
        <v>124</v>
      </c>
      <c r="E82" s="22"/>
      <c r="F82" s="277"/>
    </row>
    <row r="83" spans="1:6" ht="24" customHeight="1" thickBot="1">
      <c r="A83" s="192"/>
      <c r="B83" s="195"/>
      <c r="C83" s="20">
        <v>8</v>
      </c>
      <c r="D83" s="21" t="s">
        <v>41</v>
      </c>
      <c r="E83" s="22"/>
      <c r="F83" s="278"/>
    </row>
    <row r="84" spans="1:6" ht="24" customHeight="1">
      <c r="A84" s="190">
        <v>10</v>
      </c>
      <c r="B84" s="193">
        <f>IF('事業計画'!B12=0,"",'事業計画'!B12)</f>
      </c>
      <c r="C84" s="16">
        <v>1</v>
      </c>
      <c r="D84" s="17" t="s">
        <v>106</v>
      </c>
      <c r="E84" s="18"/>
      <c r="F84" s="276">
        <f>IF(SUM(E84:E91)=0,"",SUM(E84:E91))</f>
      </c>
    </row>
    <row r="85" spans="1:6" ht="24" customHeight="1">
      <c r="A85" s="191"/>
      <c r="B85" s="194"/>
      <c r="C85" s="20">
        <v>2</v>
      </c>
      <c r="D85" s="21" t="s">
        <v>210</v>
      </c>
      <c r="E85" s="22"/>
      <c r="F85" s="277"/>
    </row>
    <row r="86" spans="1:6" ht="24" customHeight="1">
      <c r="A86" s="191"/>
      <c r="B86" s="194"/>
      <c r="C86" s="20">
        <v>3</v>
      </c>
      <c r="D86" s="21" t="s">
        <v>209</v>
      </c>
      <c r="E86" s="22"/>
      <c r="F86" s="277"/>
    </row>
    <row r="87" spans="1:6" ht="24" customHeight="1">
      <c r="A87" s="191"/>
      <c r="B87" s="194"/>
      <c r="C87" s="20">
        <v>4</v>
      </c>
      <c r="D87" s="21" t="s">
        <v>196</v>
      </c>
      <c r="E87" s="22"/>
      <c r="F87" s="277"/>
    </row>
    <row r="88" spans="1:6" ht="24" customHeight="1">
      <c r="A88" s="191"/>
      <c r="B88" s="194"/>
      <c r="C88" s="118">
        <v>5</v>
      </c>
      <c r="D88" s="21" t="s">
        <v>108</v>
      </c>
      <c r="E88" s="22"/>
      <c r="F88" s="277"/>
    </row>
    <row r="89" spans="1:6" ht="24" customHeight="1">
      <c r="A89" s="191"/>
      <c r="B89" s="194"/>
      <c r="C89" s="20">
        <v>6</v>
      </c>
      <c r="D89" s="21" t="s">
        <v>109</v>
      </c>
      <c r="E89" s="22"/>
      <c r="F89" s="277"/>
    </row>
    <row r="90" spans="1:6" ht="24" customHeight="1">
      <c r="A90" s="191"/>
      <c r="B90" s="194"/>
      <c r="C90" s="20">
        <v>7</v>
      </c>
      <c r="D90" s="21" t="s">
        <v>124</v>
      </c>
      <c r="E90" s="22"/>
      <c r="F90" s="277"/>
    </row>
    <row r="91" spans="1:6" ht="24" customHeight="1" thickBot="1">
      <c r="A91" s="192"/>
      <c r="B91" s="195"/>
      <c r="C91" s="20">
        <v>8</v>
      </c>
      <c r="D91" s="21" t="s">
        <v>41</v>
      </c>
      <c r="E91" s="22"/>
      <c r="F91" s="278"/>
    </row>
    <row r="92" spans="1:6" ht="24" customHeight="1">
      <c r="A92" s="190">
        <v>11</v>
      </c>
      <c r="B92" s="193">
        <f>IF('事業計画'!B13=0,"",'事業計画'!B13)</f>
      </c>
      <c r="C92" s="16">
        <v>1</v>
      </c>
      <c r="D92" s="17" t="s">
        <v>106</v>
      </c>
      <c r="E92" s="18"/>
      <c r="F92" s="276">
        <f>IF(SUM(E92:E99)=0,"",SUM(E92:E99))</f>
      </c>
    </row>
    <row r="93" spans="1:6" ht="24" customHeight="1">
      <c r="A93" s="191"/>
      <c r="B93" s="194"/>
      <c r="C93" s="20">
        <v>2</v>
      </c>
      <c r="D93" s="21" t="s">
        <v>210</v>
      </c>
      <c r="E93" s="22"/>
      <c r="F93" s="277"/>
    </row>
    <row r="94" spans="1:6" ht="24" customHeight="1">
      <c r="A94" s="191"/>
      <c r="B94" s="194"/>
      <c r="C94" s="20">
        <v>3</v>
      </c>
      <c r="D94" s="21" t="s">
        <v>209</v>
      </c>
      <c r="E94" s="22"/>
      <c r="F94" s="277"/>
    </row>
    <row r="95" spans="1:6" ht="24" customHeight="1">
      <c r="A95" s="191"/>
      <c r="B95" s="194"/>
      <c r="C95" s="20">
        <v>4</v>
      </c>
      <c r="D95" s="21" t="s">
        <v>196</v>
      </c>
      <c r="E95" s="22"/>
      <c r="F95" s="277"/>
    </row>
    <row r="96" spans="1:6" ht="24" customHeight="1">
      <c r="A96" s="191"/>
      <c r="B96" s="194"/>
      <c r="C96" s="118">
        <v>5</v>
      </c>
      <c r="D96" s="21" t="s">
        <v>108</v>
      </c>
      <c r="E96" s="22"/>
      <c r="F96" s="277"/>
    </row>
    <row r="97" spans="1:6" ht="24" customHeight="1">
      <c r="A97" s="191"/>
      <c r="B97" s="194"/>
      <c r="C97" s="20">
        <v>6</v>
      </c>
      <c r="D97" s="21" t="s">
        <v>109</v>
      </c>
      <c r="E97" s="22"/>
      <c r="F97" s="277"/>
    </row>
    <row r="98" spans="1:6" ht="24" customHeight="1">
      <c r="A98" s="191"/>
      <c r="B98" s="194"/>
      <c r="C98" s="20">
        <v>7</v>
      </c>
      <c r="D98" s="21" t="s">
        <v>124</v>
      </c>
      <c r="E98" s="22"/>
      <c r="F98" s="277"/>
    </row>
    <row r="99" spans="1:6" ht="24" customHeight="1" thickBot="1">
      <c r="A99" s="192"/>
      <c r="B99" s="195"/>
      <c r="C99" s="27">
        <v>8</v>
      </c>
      <c r="D99" s="120" t="s">
        <v>41</v>
      </c>
      <c r="E99" s="29"/>
      <c r="F99" s="278"/>
    </row>
    <row r="100" spans="1:6" ht="24" customHeight="1">
      <c r="A100" s="190">
        <v>12</v>
      </c>
      <c r="B100" s="193">
        <f>IF('事業計画'!B14=0,"",'事業計画'!B14)</f>
      </c>
      <c r="C100" s="16">
        <v>1</v>
      </c>
      <c r="D100" s="17" t="s">
        <v>106</v>
      </c>
      <c r="E100" s="18"/>
      <c r="F100" s="276">
        <f>IF(SUM(E100:E107)=0,"",SUM(E100:E107))</f>
      </c>
    </row>
    <row r="101" spans="1:6" ht="24" customHeight="1">
      <c r="A101" s="191"/>
      <c r="B101" s="194"/>
      <c r="C101" s="20">
        <v>2</v>
      </c>
      <c r="D101" s="21" t="s">
        <v>210</v>
      </c>
      <c r="E101" s="22"/>
      <c r="F101" s="277"/>
    </row>
    <row r="102" spans="1:6" ht="24" customHeight="1">
      <c r="A102" s="191"/>
      <c r="B102" s="194"/>
      <c r="C102" s="20">
        <v>3</v>
      </c>
      <c r="D102" s="21" t="s">
        <v>209</v>
      </c>
      <c r="E102" s="22"/>
      <c r="F102" s="277"/>
    </row>
    <row r="103" spans="1:6" ht="24" customHeight="1">
      <c r="A103" s="191"/>
      <c r="B103" s="194"/>
      <c r="C103" s="20">
        <v>4</v>
      </c>
      <c r="D103" s="21" t="s">
        <v>196</v>
      </c>
      <c r="E103" s="22"/>
      <c r="F103" s="277"/>
    </row>
    <row r="104" spans="1:6" ht="24" customHeight="1">
      <c r="A104" s="191"/>
      <c r="B104" s="194"/>
      <c r="C104" s="118">
        <v>5</v>
      </c>
      <c r="D104" s="21" t="s">
        <v>108</v>
      </c>
      <c r="E104" s="22"/>
      <c r="F104" s="277"/>
    </row>
    <row r="105" spans="1:6" ht="24" customHeight="1">
      <c r="A105" s="191"/>
      <c r="B105" s="194"/>
      <c r="C105" s="20">
        <v>6</v>
      </c>
      <c r="D105" s="21" t="s">
        <v>109</v>
      </c>
      <c r="E105" s="22"/>
      <c r="F105" s="277"/>
    </row>
    <row r="106" spans="1:6" ht="24" customHeight="1">
      <c r="A106" s="191"/>
      <c r="B106" s="194"/>
      <c r="C106" s="20">
        <v>7</v>
      </c>
      <c r="D106" s="21" t="s">
        <v>124</v>
      </c>
      <c r="E106" s="22"/>
      <c r="F106" s="277"/>
    </row>
    <row r="107" spans="1:6" ht="24" customHeight="1" thickBot="1">
      <c r="A107" s="192"/>
      <c r="B107" s="195"/>
      <c r="C107" s="20">
        <v>8</v>
      </c>
      <c r="D107" s="21" t="s">
        <v>41</v>
      </c>
      <c r="E107" s="22"/>
      <c r="F107" s="278"/>
    </row>
    <row r="108" spans="1:6" ht="64.5" customHeight="1" thickBot="1" thickTop="1">
      <c r="A108" s="45" t="s">
        <v>96</v>
      </c>
      <c r="B108" s="121" t="s">
        <v>95</v>
      </c>
      <c r="C108" s="260"/>
      <c r="D108" s="261"/>
      <c r="E108" s="262"/>
      <c r="F108" s="144">
        <f>IF(SUM(F12:F107)=0,"",SUM(F12:F107))</f>
      </c>
    </row>
    <row r="109" spans="1:6" ht="64.5" customHeight="1" thickBot="1">
      <c r="A109" s="45" t="s">
        <v>173</v>
      </c>
      <c r="B109" s="46" t="s">
        <v>99</v>
      </c>
      <c r="C109" s="256" t="s">
        <v>245</v>
      </c>
      <c r="D109" s="257"/>
      <c r="E109" s="258"/>
      <c r="F109" s="145">
        <f>_xlfn.IFERROR(IF(C8*F108=0,"",C8-F108),"")</f>
      </c>
    </row>
    <row r="110" spans="1:6" ht="64.5" customHeight="1">
      <c r="A110" s="186" t="s">
        <v>97</v>
      </c>
      <c r="B110" s="269"/>
      <c r="C110" s="263" t="s">
        <v>114</v>
      </c>
      <c r="D110" s="264"/>
      <c r="E110" s="265"/>
      <c r="F110" s="279">
        <f>IF(SUM(F108:F109)=0,"",SUM(F108:F109))</f>
      </c>
    </row>
    <row r="111" spans="1:6" ht="22.5" customHeight="1" thickBot="1">
      <c r="A111" s="189" t="s">
        <v>174</v>
      </c>
      <c r="B111" s="259"/>
      <c r="C111" s="266"/>
      <c r="D111" s="267"/>
      <c r="E111" s="268"/>
      <c r="F111" s="280"/>
    </row>
    <row r="112" ht="30" customHeight="1" thickBot="1">
      <c r="F112" s="146"/>
    </row>
    <row r="113" spans="1:6" ht="71.25" customHeight="1" thickBot="1">
      <c r="A113" s="254" t="s">
        <v>128</v>
      </c>
      <c r="B113" s="255"/>
      <c r="C113" s="256" t="s">
        <v>244</v>
      </c>
      <c r="D113" s="257"/>
      <c r="E113" s="258"/>
      <c r="F113" s="147">
        <f>_xlfn.IFERROR(IF(F108="","",IF(ROUNDDOWN(F108*0.8,0)&gt;280000,280000,ROUNDDOWN(F108*0.8,0))),"")</f>
      </c>
    </row>
  </sheetData>
  <sheetProtection/>
  <mergeCells count="60">
    <mergeCell ref="A113:B113"/>
    <mergeCell ref="C113:E113"/>
    <mergeCell ref="A100:A107"/>
    <mergeCell ref="B100:B107"/>
    <mergeCell ref="F100:F107"/>
    <mergeCell ref="C108:E108"/>
    <mergeCell ref="C109:E109"/>
    <mergeCell ref="A110:B110"/>
    <mergeCell ref="C110:E111"/>
    <mergeCell ref="F110:F111"/>
    <mergeCell ref="A111:B111"/>
    <mergeCell ref="A84:A91"/>
    <mergeCell ref="B84:B91"/>
    <mergeCell ref="F84:F91"/>
    <mergeCell ref="A92:A99"/>
    <mergeCell ref="B92:B99"/>
    <mergeCell ref="F92:F99"/>
    <mergeCell ref="A68:A75"/>
    <mergeCell ref="B68:B75"/>
    <mergeCell ref="F68:F75"/>
    <mergeCell ref="A76:A83"/>
    <mergeCell ref="B76:B83"/>
    <mergeCell ref="F76:F83"/>
    <mergeCell ref="A52:A59"/>
    <mergeCell ref="B52:B59"/>
    <mergeCell ref="F52:F59"/>
    <mergeCell ref="A60:A67"/>
    <mergeCell ref="B60:B67"/>
    <mergeCell ref="F60:F67"/>
    <mergeCell ref="A36:A43"/>
    <mergeCell ref="B36:B43"/>
    <mergeCell ref="F36:F43"/>
    <mergeCell ref="A44:A51"/>
    <mergeCell ref="B44:B51"/>
    <mergeCell ref="F44:F51"/>
    <mergeCell ref="A20:A27"/>
    <mergeCell ref="B20:B27"/>
    <mergeCell ref="F20:F27"/>
    <mergeCell ref="A28:A35"/>
    <mergeCell ref="B28:B35"/>
    <mergeCell ref="F28:F35"/>
    <mergeCell ref="A8:B8"/>
    <mergeCell ref="C8:D8"/>
    <mergeCell ref="E8:F8"/>
    <mergeCell ref="C11:D11"/>
    <mergeCell ref="A12:A19"/>
    <mergeCell ref="B12:B19"/>
    <mergeCell ref="F12:F19"/>
    <mergeCell ref="C5:D5"/>
    <mergeCell ref="E5:F5"/>
    <mergeCell ref="C6:D6"/>
    <mergeCell ref="E6:F6"/>
    <mergeCell ref="C7:D7"/>
    <mergeCell ref="E7:F7"/>
    <mergeCell ref="A1:F1"/>
    <mergeCell ref="A3:B3"/>
    <mergeCell ref="C3:D3"/>
    <mergeCell ref="E3:F3"/>
    <mergeCell ref="C4:D4"/>
    <mergeCell ref="E4:F4"/>
  </mergeCells>
  <printOptions horizontalCentered="1"/>
  <pageMargins left="0.4724409448818898" right="0.4330708661417323" top="0.7874015748031497" bottom="0.3937007874015748" header="0.5118110236220472" footer="0.31496062992125984"/>
  <pageSetup horizontalDpi="600" verticalDpi="600" orientation="portrait" paperSize="9" scale="98" r:id="rId3"/>
  <headerFooter alignWithMargins="0">
    <oddFooter>&amp;C&amp;16&amp;P／&amp;N</oddFooter>
  </headerFooter>
  <rowBreaks count="3" manualBreakCount="3">
    <brk id="35" max="5" man="1"/>
    <brk id="67" max="5" man="1"/>
    <brk id="99" max="5" man="1"/>
  </rowBreaks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1"/>
  <sheetViews>
    <sheetView showGridLines="0" showZeros="0" zoomScalePageLayoutView="0" workbookViewId="0" topLeftCell="A1">
      <selection activeCell="B16" sqref="B16"/>
    </sheetView>
  </sheetViews>
  <sheetFormatPr defaultColWidth="9.00390625" defaultRowHeight="13.5"/>
  <cols>
    <col min="1" max="1" width="15.125" style="137" customWidth="1"/>
    <col min="2" max="2" width="11.875" style="138" bestFit="1" customWidth="1"/>
    <col min="3" max="16384" width="9.00390625" style="137" customWidth="1"/>
  </cols>
  <sheetData>
    <row r="1" ht="13.5">
      <c r="A1" s="143" t="s">
        <v>282</v>
      </c>
    </row>
    <row r="2" spans="1:2" ht="14.25">
      <c r="A2" s="137" t="s">
        <v>281</v>
      </c>
      <c r="B2" s="139">
        <f>'H30決算'!C4</f>
        <v>0</v>
      </c>
    </row>
    <row r="3" spans="1:2" ht="14.25">
      <c r="A3" s="137" t="s">
        <v>283</v>
      </c>
      <c r="B3" s="139">
        <f>'H30決算'!G108</f>
      </c>
    </row>
    <row r="4" spans="1:2" ht="13.5">
      <c r="A4" s="137" t="s">
        <v>284</v>
      </c>
      <c r="B4" s="138">
        <f>'H30決算'!C8</f>
      </c>
    </row>
    <row r="5" spans="1:2" ht="13.5">
      <c r="A5" s="137" t="s">
        <v>285</v>
      </c>
      <c r="B5" s="138">
        <f>'H30決算'!G110</f>
      </c>
    </row>
    <row r="6" spans="1:2" ht="13.5">
      <c r="A6" s="137" t="s">
        <v>286</v>
      </c>
      <c r="B6" s="141">
        <f>IF('H30決算'!G113=0,"0",'H30決算'!G113)</f>
      </c>
    </row>
    <row r="8" ht="13.5">
      <c r="A8" s="143" t="s">
        <v>302</v>
      </c>
    </row>
    <row r="9" spans="1:2" ht="13.5">
      <c r="A9" s="137" t="s">
        <v>284</v>
      </c>
      <c r="B9" s="138">
        <f>'予算 '!C8</f>
      </c>
    </row>
    <row r="10" spans="1:2" ht="13.5">
      <c r="A10" s="137" t="s">
        <v>283</v>
      </c>
      <c r="B10" s="138">
        <f>'予算 '!F108</f>
      </c>
    </row>
    <row r="11" spans="1:2" ht="13.5">
      <c r="A11" s="137" t="s">
        <v>281</v>
      </c>
      <c r="B11" s="138">
        <f>_xlfn.IFERROR(ROUNDDOWN('予算 '!F108*0.8,0),"")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9">
      <selection activeCell="H6" sqref="H6"/>
    </sheetView>
  </sheetViews>
  <sheetFormatPr defaultColWidth="9.00390625" defaultRowHeight="24.75" customHeight="1"/>
  <cols>
    <col min="1" max="1" width="8.125" style="15" customWidth="1"/>
    <col min="2" max="4" width="9.00390625" style="15" customWidth="1"/>
    <col min="5" max="5" width="8.00390625" style="15" customWidth="1"/>
    <col min="6" max="6" width="10.00390625" style="15" customWidth="1"/>
    <col min="7" max="7" width="9.00390625" style="15" customWidth="1"/>
    <col min="8" max="8" width="12.50390625" style="15" customWidth="1"/>
    <col min="9" max="16384" width="9.00390625" style="15" customWidth="1"/>
  </cols>
  <sheetData>
    <row r="1" spans="6:9" ht="24.75" customHeight="1">
      <c r="F1" s="152" t="s">
        <v>254</v>
      </c>
      <c r="G1" s="153"/>
      <c r="H1" s="153"/>
      <c r="I1" s="153"/>
    </row>
    <row r="2" spans="6:9" s="58" customFormat="1" ht="24.75" customHeight="1">
      <c r="F2" s="59"/>
      <c r="G2" s="60"/>
      <c r="H2" s="60"/>
      <c r="I2" s="60"/>
    </row>
    <row r="3" s="58" customFormat="1" ht="24.75" customHeight="1"/>
    <row r="4" ht="24.75" customHeight="1">
      <c r="A4" s="58" t="s">
        <v>132</v>
      </c>
    </row>
    <row r="5" spans="6:9" ht="24.75" customHeight="1">
      <c r="F5" s="61" t="s">
        <v>22</v>
      </c>
      <c r="G5" s="62" t="s">
        <v>217</v>
      </c>
      <c r="H5" s="63"/>
      <c r="I5" s="62"/>
    </row>
    <row r="6" spans="6:9" ht="24.75" customHeight="1">
      <c r="F6" s="64" t="s">
        <v>151</v>
      </c>
      <c r="G6" s="65"/>
      <c r="H6" s="66"/>
      <c r="I6" s="65"/>
    </row>
    <row r="7" spans="4:9" ht="35.25" customHeight="1">
      <c r="D7" s="158" t="s">
        <v>250</v>
      </c>
      <c r="E7" s="158"/>
      <c r="F7" s="61" t="s">
        <v>23</v>
      </c>
      <c r="G7" s="62"/>
      <c r="H7" s="68"/>
      <c r="I7" s="69" t="s">
        <v>218</v>
      </c>
    </row>
    <row r="8" spans="6:9" ht="24.75" customHeight="1">
      <c r="F8" s="156" t="s">
        <v>89</v>
      </c>
      <c r="G8" s="70" t="s">
        <v>148</v>
      </c>
      <c r="H8" s="71"/>
      <c r="I8" s="72"/>
    </row>
    <row r="9" spans="6:9" ht="24.75" customHeight="1">
      <c r="F9" s="157"/>
      <c r="G9" s="62" t="s">
        <v>143</v>
      </c>
      <c r="H9" s="68"/>
      <c r="I9" s="73"/>
    </row>
    <row r="10" spans="6:9" ht="24.75" customHeight="1">
      <c r="F10" s="74" t="s">
        <v>90</v>
      </c>
      <c r="G10" s="75" t="s">
        <v>147</v>
      </c>
      <c r="H10" s="76"/>
      <c r="I10" s="76"/>
    </row>
    <row r="12" spans="1:9" ht="24.75" customHeight="1">
      <c r="A12" s="77"/>
      <c r="B12" s="77"/>
      <c r="C12" s="77"/>
      <c r="D12" s="77"/>
      <c r="E12" s="77"/>
      <c r="F12" s="77"/>
      <c r="G12" s="77"/>
      <c r="H12" s="77"/>
      <c r="I12" s="77"/>
    </row>
    <row r="13" spans="1:9" ht="24.75" customHeight="1">
      <c r="A13" s="155" t="s">
        <v>262</v>
      </c>
      <c r="B13" s="155"/>
      <c r="C13" s="155"/>
      <c r="D13" s="155"/>
      <c r="E13" s="155"/>
      <c r="F13" s="155"/>
      <c r="G13" s="155"/>
      <c r="H13" s="155"/>
      <c r="I13" s="155"/>
    </row>
    <row r="14" spans="1:9" ht="24.75" customHeight="1">
      <c r="A14" s="77"/>
      <c r="B14" s="77"/>
      <c r="C14" s="77"/>
      <c r="D14" s="77"/>
      <c r="E14" s="77"/>
      <c r="F14" s="77"/>
      <c r="G14" s="77"/>
      <c r="H14" s="77"/>
      <c r="I14" s="67" t="s">
        <v>137</v>
      </c>
    </row>
    <row r="16" spans="1:9" s="58" customFormat="1" ht="24.75" customHeight="1">
      <c r="A16" s="151" t="s">
        <v>256</v>
      </c>
      <c r="B16" s="151"/>
      <c r="C16" s="151"/>
      <c r="D16" s="151"/>
      <c r="E16" s="151"/>
      <c r="F16" s="151"/>
      <c r="G16" s="151"/>
      <c r="H16" s="151"/>
      <c r="I16" s="151"/>
    </row>
    <row r="17" spans="1:9" s="58" customFormat="1" ht="24.75" customHeight="1">
      <c r="A17" s="151" t="s">
        <v>263</v>
      </c>
      <c r="B17" s="151"/>
      <c r="C17" s="151"/>
      <c r="D17" s="151"/>
      <c r="E17" s="151"/>
      <c r="F17" s="151"/>
      <c r="G17" s="151"/>
      <c r="H17" s="151"/>
      <c r="I17" s="151"/>
    </row>
    <row r="18" spans="1:9" s="58" customFormat="1" ht="24.75" customHeight="1">
      <c r="A18" s="151" t="s">
        <v>257</v>
      </c>
      <c r="B18" s="151"/>
      <c r="C18" s="151"/>
      <c r="D18" s="151"/>
      <c r="E18" s="151"/>
      <c r="F18" s="151"/>
      <c r="G18" s="151"/>
      <c r="H18" s="151"/>
      <c r="I18" s="151"/>
    </row>
    <row r="19" spans="1:9" s="58" customFormat="1" ht="24.75" customHeight="1">
      <c r="A19" s="151" t="s">
        <v>258</v>
      </c>
      <c r="B19" s="151"/>
      <c r="C19" s="151"/>
      <c r="D19" s="151"/>
      <c r="E19" s="151"/>
      <c r="F19" s="151"/>
      <c r="G19" s="151"/>
      <c r="H19" s="151"/>
      <c r="I19" s="151"/>
    </row>
    <row r="20" s="58" customFormat="1" ht="24.75" customHeight="1"/>
    <row r="21" s="58" customFormat="1" ht="24.75" customHeight="1"/>
    <row r="22" s="58" customFormat="1" ht="24.75" customHeight="1">
      <c r="B22" s="58" t="s">
        <v>129</v>
      </c>
    </row>
    <row r="23" s="58" customFormat="1" ht="24.75" customHeight="1">
      <c r="B23" s="58" t="s">
        <v>260</v>
      </c>
    </row>
    <row r="24" s="58" customFormat="1" ht="24.75" customHeight="1">
      <c r="B24" s="58" t="s">
        <v>261</v>
      </c>
    </row>
    <row r="25" s="58" customFormat="1" ht="24.75" customHeight="1"/>
    <row r="26" s="58" customFormat="1" ht="24.75" customHeight="1"/>
    <row r="27" s="58" customFormat="1" ht="24.75" customHeight="1"/>
    <row r="28" s="58" customFormat="1" ht="24.75" customHeight="1"/>
    <row r="29" s="58" customFormat="1" ht="24.75" customHeight="1"/>
  </sheetData>
  <sheetProtection/>
  <mergeCells count="8">
    <mergeCell ref="A19:I19"/>
    <mergeCell ref="A18:I18"/>
    <mergeCell ref="F1:I1"/>
    <mergeCell ref="A16:I16"/>
    <mergeCell ref="A17:I17"/>
    <mergeCell ref="A13:I13"/>
    <mergeCell ref="F8:F9"/>
    <mergeCell ref="D7:E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O14"/>
  <sheetViews>
    <sheetView view="pageBreakPreview" zoomScale="75" zoomScaleSheetLayoutView="75" zoomScalePageLayoutView="0" workbookViewId="0" topLeftCell="A1">
      <selection activeCell="H6" sqref="H6"/>
    </sheetView>
  </sheetViews>
  <sheetFormatPr defaultColWidth="9.00390625" defaultRowHeight="49.5" customHeight="1"/>
  <cols>
    <col min="1" max="1" width="5.50390625" style="60" customWidth="1"/>
    <col min="2" max="2" width="24.00390625" style="107" customWidth="1"/>
    <col min="3" max="3" width="16.75390625" style="108" customWidth="1"/>
    <col min="4" max="4" width="19.25390625" style="109" customWidth="1"/>
    <col min="5" max="5" width="38.50390625" style="7" customWidth="1"/>
    <col min="6" max="6" width="11.875" style="7" customWidth="1"/>
    <col min="7" max="7" width="15.25390625" style="7" customWidth="1"/>
    <col min="8" max="8" width="11.625" style="7" customWidth="1"/>
    <col min="9" max="9" width="3.75390625" style="7" customWidth="1"/>
    <col min="10" max="16384" width="9.00390625" style="7" customWidth="1"/>
  </cols>
  <sheetData>
    <row r="1" spans="1:8" ht="42.75" customHeight="1">
      <c r="A1" s="159" t="s">
        <v>264</v>
      </c>
      <c r="B1" s="160"/>
      <c r="C1" s="160"/>
      <c r="D1" s="160"/>
      <c r="E1" s="160"/>
      <c r="F1" s="160"/>
      <c r="G1" s="160"/>
      <c r="H1" s="160"/>
    </row>
    <row r="2" spans="1:8" s="9" customFormat="1" ht="37.5" customHeight="1">
      <c r="A2" s="79" t="s">
        <v>154</v>
      </c>
      <c r="B2" s="80" t="s">
        <v>0</v>
      </c>
      <c r="C2" s="81" t="s">
        <v>71</v>
      </c>
      <c r="D2" s="82" t="s">
        <v>70</v>
      </c>
      <c r="E2" s="79" t="s">
        <v>73</v>
      </c>
      <c r="F2" s="79" t="s">
        <v>1</v>
      </c>
      <c r="G2" s="83" t="s">
        <v>198</v>
      </c>
      <c r="H2" s="79" t="s">
        <v>72</v>
      </c>
    </row>
    <row r="3" spans="1:15" s="92" customFormat="1" ht="41.25" customHeight="1">
      <c r="A3" s="79">
        <v>1</v>
      </c>
      <c r="B3" s="84" t="s">
        <v>2</v>
      </c>
      <c r="C3" s="85" t="s">
        <v>219</v>
      </c>
      <c r="D3" s="86" t="s">
        <v>29</v>
      </c>
      <c r="E3" s="110" t="s">
        <v>17</v>
      </c>
      <c r="F3" s="85" t="s">
        <v>223</v>
      </c>
      <c r="G3" s="88" t="s">
        <v>199</v>
      </c>
      <c r="H3" s="89"/>
      <c r="I3" s="90"/>
      <c r="J3" s="91"/>
      <c r="K3" s="91"/>
      <c r="L3" s="91"/>
      <c r="M3" s="91"/>
      <c r="N3" s="91"/>
      <c r="O3" s="91"/>
    </row>
    <row r="4" spans="1:8" ht="41.25" customHeight="1">
      <c r="A4" s="93">
        <v>2</v>
      </c>
      <c r="B4" s="114" t="s">
        <v>15</v>
      </c>
      <c r="C4" s="95" t="s">
        <v>74</v>
      </c>
      <c r="D4" s="96" t="s">
        <v>9</v>
      </c>
      <c r="E4" s="111" t="s">
        <v>14</v>
      </c>
      <c r="F4" s="95" t="s">
        <v>224</v>
      </c>
      <c r="G4" s="88" t="s">
        <v>199</v>
      </c>
      <c r="H4" s="98"/>
    </row>
    <row r="5" spans="1:8" ht="41.25" customHeight="1">
      <c r="A5" s="79">
        <v>3</v>
      </c>
      <c r="B5" s="84" t="s">
        <v>103</v>
      </c>
      <c r="C5" s="85" t="s">
        <v>75</v>
      </c>
      <c r="D5" s="99" t="s">
        <v>13</v>
      </c>
      <c r="E5" s="53" t="s">
        <v>16</v>
      </c>
      <c r="F5" s="113" t="s">
        <v>19</v>
      </c>
      <c r="G5" s="88" t="s">
        <v>199</v>
      </c>
      <c r="H5" s="101"/>
    </row>
    <row r="6" spans="1:8" ht="41.25" customHeight="1">
      <c r="A6" s="79">
        <v>4</v>
      </c>
      <c r="B6" s="84" t="s">
        <v>3</v>
      </c>
      <c r="C6" s="85" t="s">
        <v>76</v>
      </c>
      <c r="D6" s="99" t="s">
        <v>8</v>
      </c>
      <c r="E6" s="110" t="s">
        <v>140</v>
      </c>
      <c r="F6" s="85" t="s">
        <v>225</v>
      </c>
      <c r="G6" s="88" t="s">
        <v>199</v>
      </c>
      <c r="H6" s="101"/>
    </row>
    <row r="7" spans="1:8" ht="41.25" customHeight="1">
      <c r="A7" s="79">
        <v>5</v>
      </c>
      <c r="B7" s="84" t="s">
        <v>4</v>
      </c>
      <c r="C7" s="85" t="s">
        <v>77</v>
      </c>
      <c r="D7" s="86" t="s">
        <v>29</v>
      </c>
      <c r="E7" s="110" t="s">
        <v>136</v>
      </c>
      <c r="F7" s="85" t="s">
        <v>226</v>
      </c>
      <c r="G7" s="88" t="s">
        <v>199</v>
      </c>
      <c r="H7" s="101"/>
    </row>
    <row r="8" spans="1:8" ht="41.25" customHeight="1">
      <c r="A8" s="79">
        <v>6</v>
      </c>
      <c r="B8" s="84" t="s">
        <v>229</v>
      </c>
      <c r="C8" s="85" t="s">
        <v>78</v>
      </c>
      <c r="D8" s="86" t="s">
        <v>29</v>
      </c>
      <c r="E8" s="110" t="s">
        <v>230</v>
      </c>
      <c r="F8" s="85" t="s">
        <v>227</v>
      </c>
      <c r="G8" s="88" t="s">
        <v>199</v>
      </c>
      <c r="H8" s="101"/>
    </row>
    <row r="9" spans="1:8" ht="41.25" customHeight="1">
      <c r="A9" s="79">
        <v>7</v>
      </c>
      <c r="B9" s="84" t="s">
        <v>5</v>
      </c>
      <c r="C9" s="85" t="s">
        <v>253</v>
      </c>
      <c r="D9" s="99" t="s">
        <v>10</v>
      </c>
      <c r="E9" s="110" t="s">
        <v>156</v>
      </c>
      <c r="F9" s="102" t="s">
        <v>221</v>
      </c>
      <c r="G9" s="88" t="s">
        <v>199</v>
      </c>
      <c r="H9" s="101"/>
    </row>
    <row r="10" spans="1:8" ht="41.25" customHeight="1">
      <c r="A10" s="79">
        <v>8</v>
      </c>
      <c r="B10" s="84" t="s">
        <v>6</v>
      </c>
      <c r="C10" s="85" t="s">
        <v>81</v>
      </c>
      <c r="D10" s="99" t="s">
        <v>11</v>
      </c>
      <c r="E10" s="53" t="s">
        <v>212</v>
      </c>
      <c r="F10" s="102" t="s">
        <v>222</v>
      </c>
      <c r="G10" s="88" t="s">
        <v>199</v>
      </c>
      <c r="H10" s="101"/>
    </row>
    <row r="11" spans="1:8" ht="41.25" customHeight="1">
      <c r="A11" s="79">
        <v>9</v>
      </c>
      <c r="B11" s="84" t="s">
        <v>7</v>
      </c>
      <c r="C11" s="85" t="s">
        <v>220</v>
      </c>
      <c r="D11" s="99" t="s">
        <v>12</v>
      </c>
      <c r="E11" s="110" t="s">
        <v>18</v>
      </c>
      <c r="F11" s="85" t="s">
        <v>228</v>
      </c>
      <c r="G11" s="88" t="s">
        <v>199</v>
      </c>
      <c r="H11" s="101"/>
    </row>
    <row r="12" spans="1:8" ht="41.25" customHeight="1">
      <c r="A12" s="79">
        <v>10</v>
      </c>
      <c r="B12" s="84" t="s">
        <v>189</v>
      </c>
      <c r="C12" s="85" t="s">
        <v>190</v>
      </c>
      <c r="D12" s="99" t="s">
        <v>29</v>
      </c>
      <c r="E12" s="53" t="s">
        <v>213</v>
      </c>
      <c r="F12" s="85" t="s">
        <v>191</v>
      </c>
      <c r="G12" s="88" t="s">
        <v>199</v>
      </c>
      <c r="H12" s="101"/>
    </row>
    <row r="13" spans="1:8" ht="41.25" customHeight="1">
      <c r="A13" s="79">
        <v>11</v>
      </c>
      <c r="B13" s="103"/>
      <c r="C13" s="104"/>
      <c r="D13" s="105"/>
      <c r="E13" s="53"/>
      <c r="F13" s="106"/>
      <c r="G13" s="88" t="s">
        <v>199</v>
      </c>
      <c r="H13" s="101"/>
    </row>
    <row r="14" spans="1:8" ht="41.25" customHeight="1">
      <c r="A14" s="79">
        <v>12</v>
      </c>
      <c r="B14" s="103"/>
      <c r="C14" s="104"/>
      <c r="D14" s="105"/>
      <c r="E14" s="53"/>
      <c r="F14" s="101"/>
      <c r="G14" s="88" t="s">
        <v>199</v>
      </c>
      <c r="H14" s="101"/>
    </row>
  </sheetData>
  <sheetProtection/>
  <mergeCells count="1">
    <mergeCell ref="A1:H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view="pageBreakPreview" zoomScale="75" zoomScaleSheetLayoutView="75" zoomScalePageLayoutView="0" workbookViewId="0" topLeftCell="A8">
      <selection activeCell="H6" sqref="H6"/>
    </sheetView>
  </sheetViews>
  <sheetFormatPr defaultColWidth="9.00390625" defaultRowHeight="49.5" customHeight="1"/>
  <cols>
    <col min="1" max="1" width="5.50390625" style="60" customWidth="1"/>
    <col min="2" max="2" width="24.00390625" style="107" customWidth="1"/>
    <col min="3" max="3" width="16.75390625" style="108" customWidth="1"/>
    <col min="4" max="4" width="19.25390625" style="109" customWidth="1"/>
    <col min="5" max="5" width="39.625" style="7" customWidth="1"/>
    <col min="6" max="6" width="11.875" style="7" customWidth="1"/>
    <col min="7" max="7" width="15.25390625" style="7" bestFit="1" customWidth="1"/>
    <col min="8" max="8" width="13.125" style="7" customWidth="1"/>
    <col min="9" max="16384" width="9.00390625" style="7" customWidth="1"/>
  </cols>
  <sheetData>
    <row r="1" spans="1:8" ht="42.75" customHeight="1">
      <c r="A1" s="159" t="s">
        <v>264</v>
      </c>
      <c r="B1" s="160"/>
      <c r="C1" s="160"/>
      <c r="D1" s="160"/>
      <c r="E1" s="160"/>
      <c r="F1" s="160"/>
      <c r="G1" s="160"/>
      <c r="H1" s="160"/>
    </row>
    <row r="2" spans="1:8" s="9" customFormat="1" ht="37.5" customHeight="1">
      <c r="A2" s="79" t="s">
        <v>155</v>
      </c>
      <c r="B2" s="80" t="s">
        <v>0</v>
      </c>
      <c r="C2" s="81" t="s">
        <v>71</v>
      </c>
      <c r="D2" s="82" t="s">
        <v>70</v>
      </c>
      <c r="E2" s="79" t="s">
        <v>73</v>
      </c>
      <c r="F2" s="79" t="s">
        <v>1</v>
      </c>
      <c r="G2" s="83" t="s">
        <v>198</v>
      </c>
      <c r="H2" s="79" t="s">
        <v>72</v>
      </c>
    </row>
    <row r="3" spans="1:15" s="92" customFormat="1" ht="41.25" customHeight="1">
      <c r="A3" s="79">
        <v>1</v>
      </c>
      <c r="B3" s="84"/>
      <c r="C3" s="85"/>
      <c r="D3" s="86"/>
      <c r="E3" s="87"/>
      <c r="F3" s="85"/>
      <c r="G3" s="88" t="s">
        <v>199</v>
      </c>
      <c r="H3" s="89"/>
      <c r="I3" s="90"/>
      <c r="J3" s="91"/>
      <c r="K3" s="91"/>
      <c r="L3" s="91"/>
      <c r="M3" s="91"/>
      <c r="N3" s="91"/>
      <c r="O3" s="91"/>
    </row>
    <row r="4" spans="1:8" ht="41.25" customHeight="1">
      <c r="A4" s="93">
        <v>2</v>
      </c>
      <c r="B4" s="94"/>
      <c r="C4" s="95"/>
      <c r="D4" s="96"/>
      <c r="E4" s="97"/>
      <c r="F4" s="95"/>
      <c r="G4" s="88" t="s">
        <v>199</v>
      </c>
      <c r="H4" s="98"/>
    </row>
    <row r="5" spans="1:8" ht="41.25" customHeight="1">
      <c r="A5" s="79">
        <v>3</v>
      </c>
      <c r="B5" s="84"/>
      <c r="C5" s="85"/>
      <c r="D5" s="99"/>
      <c r="E5" s="89"/>
      <c r="F5" s="100"/>
      <c r="G5" s="88" t="s">
        <v>199</v>
      </c>
      <c r="H5" s="101"/>
    </row>
    <row r="6" spans="1:8" ht="41.25" customHeight="1">
      <c r="A6" s="79">
        <v>4</v>
      </c>
      <c r="B6" s="84"/>
      <c r="C6" s="85"/>
      <c r="D6" s="99"/>
      <c r="E6" s="87"/>
      <c r="F6" s="85"/>
      <c r="G6" s="88" t="s">
        <v>199</v>
      </c>
      <c r="H6" s="101"/>
    </row>
    <row r="7" spans="1:8" ht="41.25" customHeight="1">
      <c r="A7" s="79">
        <v>5</v>
      </c>
      <c r="B7" s="84"/>
      <c r="C7" s="85"/>
      <c r="D7" s="86"/>
      <c r="E7" s="87"/>
      <c r="F7" s="85"/>
      <c r="G7" s="88" t="s">
        <v>199</v>
      </c>
      <c r="H7" s="101"/>
    </row>
    <row r="8" spans="1:8" ht="41.25" customHeight="1">
      <c r="A8" s="79">
        <v>6</v>
      </c>
      <c r="B8" s="84"/>
      <c r="C8" s="85"/>
      <c r="D8" s="86"/>
      <c r="E8" s="87"/>
      <c r="F8" s="85"/>
      <c r="G8" s="88" t="s">
        <v>199</v>
      </c>
      <c r="H8" s="101"/>
    </row>
    <row r="9" spans="1:8" ht="41.25" customHeight="1">
      <c r="A9" s="79">
        <v>7</v>
      </c>
      <c r="B9" s="84"/>
      <c r="C9" s="85"/>
      <c r="D9" s="99"/>
      <c r="E9" s="87"/>
      <c r="F9" s="102"/>
      <c r="G9" s="88" t="s">
        <v>199</v>
      </c>
      <c r="H9" s="101"/>
    </row>
    <row r="10" spans="1:8" ht="41.25" customHeight="1">
      <c r="A10" s="79">
        <v>8</v>
      </c>
      <c r="B10" s="84"/>
      <c r="C10" s="85"/>
      <c r="D10" s="99"/>
      <c r="E10" s="89"/>
      <c r="F10" s="102"/>
      <c r="G10" s="88" t="s">
        <v>199</v>
      </c>
      <c r="H10" s="101"/>
    </row>
    <row r="11" spans="1:8" ht="41.25" customHeight="1">
      <c r="A11" s="79">
        <v>9</v>
      </c>
      <c r="B11" s="84"/>
      <c r="C11" s="85"/>
      <c r="D11" s="99"/>
      <c r="E11" s="87"/>
      <c r="F11" s="85"/>
      <c r="G11" s="88" t="s">
        <v>199</v>
      </c>
      <c r="H11" s="101"/>
    </row>
    <row r="12" spans="1:8" ht="41.25" customHeight="1">
      <c r="A12" s="79">
        <v>10</v>
      </c>
      <c r="B12" s="103"/>
      <c r="C12" s="104"/>
      <c r="D12" s="105"/>
      <c r="E12" s="101"/>
      <c r="F12" s="106"/>
      <c r="G12" s="88" t="s">
        <v>199</v>
      </c>
      <c r="H12" s="101"/>
    </row>
    <row r="13" spans="1:8" ht="41.25" customHeight="1">
      <c r="A13" s="79">
        <v>11</v>
      </c>
      <c r="B13" s="103"/>
      <c r="C13" s="104"/>
      <c r="D13" s="105"/>
      <c r="E13" s="101"/>
      <c r="F13" s="106"/>
      <c r="G13" s="88" t="s">
        <v>199</v>
      </c>
      <c r="H13" s="101"/>
    </row>
    <row r="14" spans="1:8" ht="41.25" customHeight="1">
      <c r="A14" s="79">
        <v>12</v>
      </c>
      <c r="B14" s="103"/>
      <c r="C14" s="104"/>
      <c r="D14" s="105"/>
      <c r="E14" s="101"/>
      <c r="F14" s="101"/>
      <c r="G14" s="88" t="s">
        <v>199</v>
      </c>
      <c r="H14" s="101"/>
    </row>
  </sheetData>
  <sheetProtection/>
  <mergeCells count="1">
    <mergeCell ref="A1:H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2:H116"/>
  <sheetViews>
    <sheetView view="pageBreakPreview" zoomScaleNormal="75" zoomScaleSheetLayoutView="100" zoomScalePageLayoutView="0" workbookViewId="0" topLeftCell="A112">
      <selection activeCell="H6" sqref="H6"/>
    </sheetView>
  </sheetViews>
  <sheetFormatPr defaultColWidth="9.00390625" defaultRowHeight="30" customHeight="1"/>
  <cols>
    <col min="1" max="1" width="5.25390625" style="1" customWidth="1"/>
    <col min="2" max="2" width="14.00390625" style="1" customWidth="1"/>
    <col min="3" max="3" width="4.625" style="2" customWidth="1"/>
    <col min="4" max="4" width="14.00390625" style="2" customWidth="1"/>
    <col min="5" max="5" width="12.25390625" style="1" customWidth="1"/>
    <col min="6" max="6" width="29.875" style="1" customWidth="1"/>
    <col min="7" max="7" width="12.25390625" style="3" customWidth="1"/>
    <col min="8" max="8" width="5.625" style="1" customWidth="1"/>
    <col min="9" max="9" width="18.50390625" style="1" bestFit="1" customWidth="1"/>
    <col min="10" max="16384" width="9.00390625" style="1" customWidth="1"/>
  </cols>
  <sheetData>
    <row r="1" ht="9.75" customHeight="1"/>
    <row r="2" spans="1:7" ht="21" customHeight="1">
      <c r="A2" s="196" t="s">
        <v>265</v>
      </c>
      <c r="B2" s="196"/>
      <c r="C2" s="196"/>
      <c r="D2" s="196"/>
      <c r="E2" s="196"/>
      <c r="F2" s="196"/>
      <c r="G2" s="196"/>
    </row>
    <row r="3" spans="1:7" s="7" customFormat="1" ht="19.5" customHeight="1">
      <c r="A3" s="4"/>
      <c r="B3" s="5" t="s">
        <v>20</v>
      </c>
      <c r="C3" s="4"/>
      <c r="D3" s="6"/>
      <c r="E3" s="6"/>
      <c r="F3" s="6"/>
      <c r="G3" s="6"/>
    </row>
    <row r="4" spans="1:8" s="7" customFormat="1" ht="24" customHeight="1">
      <c r="A4" s="200" t="s">
        <v>85</v>
      </c>
      <c r="B4" s="201"/>
      <c r="C4" s="200" t="s">
        <v>115</v>
      </c>
      <c r="D4" s="201"/>
      <c r="E4" s="200" t="s">
        <v>66</v>
      </c>
      <c r="F4" s="202"/>
      <c r="G4" s="201"/>
      <c r="H4" s="9" t="s">
        <v>137</v>
      </c>
    </row>
    <row r="5" spans="1:7" s="7" customFormat="1" ht="24" customHeight="1">
      <c r="A5" s="10">
        <v>1</v>
      </c>
      <c r="B5" s="8" t="s">
        <v>65</v>
      </c>
      <c r="C5" s="161">
        <v>280000</v>
      </c>
      <c r="D5" s="162"/>
      <c r="E5" s="163"/>
      <c r="F5" s="164"/>
      <c r="G5" s="165"/>
    </row>
    <row r="6" spans="1:7" s="7" customFormat="1" ht="24" customHeight="1">
      <c r="A6" s="10">
        <v>2</v>
      </c>
      <c r="B6" s="8" t="s">
        <v>98</v>
      </c>
      <c r="C6" s="161">
        <v>111650</v>
      </c>
      <c r="D6" s="162"/>
      <c r="E6" s="205" t="s">
        <v>134</v>
      </c>
      <c r="F6" s="206"/>
      <c r="G6" s="207"/>
    </row>
    <row r="7" spans="1:7" s="7" customFormat="1" ht="24" customHeight="1">
      <c r="A7" s="10">
        <v>3</v>
      </c>
      <c r="B7" s="8" t="s">
        <v>93</v>
      </c>
      <c r="C7" s="161">
        <v>78325</v>
      </c>
      <c r="D7" s="162"/>
      <c r="E7" s="171"/>
      <c r="F7" s="172"/>
      <c r="G7" s="173"/>
    </row>
    <row r="8" spans="1:7" s="7" customFormat="1" ht="24" customHeight="1">
      <c r="A8" s="10">
        <v>4</v>
      </c>
      <c r="B8" s="8" t="s">
        <v>94</v>
      </c>
      <c r="C8" s="161">
        <v>82666</v>
      </c>
      <c r="D8" s="162"/>
      <c r="E8" s="171"/>
      <c r="F8" s="172"/>
      <c r="G8" s="173"/>
    </row>
    <row r="9" spans="1:7" s="7" customFormat="1" ht="24" customHeight="1">
      <c r="A9" s="200" t="s">
        <v>92</v>
      </c>
      <c r="B9" s="201"/>
      <c r="C9" s="161">
        <f>SUM(C5:D8)</f>
        <v>552641</v>
      </c>
      <c r="D9" s="162"/>
      <c r="E9" s="171"/>
      <c r="F9" s="172"/>
      <c r="G9" s="173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9.5" customHeight="1">
      <c r="A11" s="6"/>
      <c r="B11" s="5" t="s">
        <v>21</v>
      </c>
      <c r="C11" s="6"/>
      <c r="D11" s="6"/>
      <c r="E11" s="6"/>
      <c r="F11" s="6"/>
      <c r="G11" s="6"/>
    </row>
    <row r="12" spans="1:7" s="15" customFormat="1" ht="24" customHeight="1" thickBot="1">
      <c r="A12" s="11" t="s">
        <v>153</v>
      </c>
      <c r="B12" s="12" t="s">
        <v>67</v>
      </c>
      <c r="C12" s="203" t="s">
        <v>86</v>
      </c>
      <c r="D12" s="204"/>
      <c r="E12" s="13" t="s">
        <v>116</v>
      </c>
      <c r="F12" s="12" t="s">
        <v>68</v>
      </c>
      <c r="G12" s="14" t="s">
        <v>69</v>
      </c>
    </row>
    <row r="13" spans="1:7" ht="24" customHeight="1">
      <c r="A13" s="190">
        <v>1</v>
      </c>
      <c r="B13" s="193" t="s">
        <v>119</v>
      </c>
      <c r="C13" s="16">
        <v>1</v>
      </c>
      <c r="D13" s="17" t="s">
        <v>157</v>
      </c>
      <c r="E13" s="18">
        <v>10754</v>
      </c>
      <c r="F13" s="19" t="s">
        <v>200</v>
      </c>
      <c r="G13" s="197">
        <f>SUM(E13:E20)</f>
        <v>20989</v>
      </c>
    </row>
    <row r="14" spans="1:7" ht="24" customHeight="1">
      <c r="A14" s="191"/>
      <c r="B14" s="194"/>
      <c r="C14" s="20">
        <v>2</v>
      </c>
      <c r="D14" s="21" t="s">
        <v>37</v>
      </c>
      <c r="E14" s="22">
        <v>1450</v>
      </c>
      <c r="F14" s="23" t="s">
        <v>39</v>
      </c>
      <c r="G14" s="198"/>
    </row>
    <row r="15" spans="1:7" ht="24" customHeight="1">
      <c r="A15" s="191"/>
      <c r="B15" s="194"/>
      <c r="C15" s="20">
        <v>3</v>
      </c>
      <c r="D15" s="21" t="s">
        <v>38</v>
      </c>
      <c r="E15" s="22"/>
      <c r="F15" s="23"/>
      <c r="G15" s="198"/>
    </row>
    <row r="16" spans="1:7" ht="24" customHeight="1">
      <c r="A16" s="191"/>
      <c r="B16" s="194"/>
      <c r="C16" s="20">
        <v>4</v>
      </c>
      <c r="D16" s="21" t="s">
        <v>196</v>
      </c>
      <c r="E16" s="22"/>
      <c r="F16" s="23"/>
      <c r="G16" s="198"/>
    </row>
    <row r="17" spans="1:7" ht="24" customHeight="1">
      <c r="A17" s="191"/>
      <c r="B17" s="194"/>
      <c r="C17" s="20">
        <v>5</v>
      </c>
      <c r="D17" s="21" t="s">
        <v>159</v>
      </c>
      <c r="E17" s="22">
        <v>5000</v>
      </c>
      <c r="F17" s="23" t="s">
        <v>36</v>
      </c>
      <c r="G17" s="198"/>
    </row>
    <row r="18" spans="1:7" ht="24" customHeight="1">
      <c r="A18" s="191"/>
      <c r="B18" s="194"/>
      <c r="C18" s="20">
        <v>6</v>
      </c>
      <c r="D18" s="21" t="s">
        <v>160</v>
      </c>
      <c r="E18" s="22"/>
      <c r="F18" s="23"/>
      <c r="G18" s="198"/>
    </row>
    <row r="19" spans="1:7" ht="24" customHeight="1">
      <c r="A19" s="191"/>
      <c r="B19" s="194"/>
      <c r="C19" s="20">
        <v>7</v>
      </c>
      <c r="D19" s="21" t="s">
        <v>124</v>
      </c>
      <c r="E19" s="25"/>
      <c r="F19" s="26"/>
      <c r="G19" s="198"/>
    </row>
    <row r="20" spans="1:7" ht="24" customHeight="1" thickBot="1">
      <c r="A20" s="192"/>
      <c r="B20" s="195"/>
      <c r="C20" s="27">
        <v>8</v>
      </c>
      <c r="D20" s="28" t="s">
        <v>41</v>
      </c>
      <c r="E20" s="29">
        <v>3785</v>
      </c>
      <c r="F20" s="30" t="s">
        <v>41</v>
      </c>
      <c r="G20" s="199"/>
    </row>
    <row r="21" spans="1:7" ht="24" customHeight="1">
      <c r="A21" s="190">
        <v>2</v>
      </c>
      <c r="B21" s="193" t="s">
        <v>118</v>
      </c>
      <c r="C21" s="16">
        <v>1</v>
      </c>
      <c r="D21" s="17" t="s">
        <v>106</v>
      </c>
      <c r="E21" s="18">
        <v>28587</v>
      </c>
      <c r="F21" s="19" t="s">
        <v>201</v>
      </c>
      <c r="G21" s="168">
        <f>SUM(E21:E28)</f>
        <v>56645</v>
      </c>
    </row>
    <row r="22" spans="1:7" ht="24" customHeight="1">
      <c r="A22" s="191"/>
      <c r="B22" s="194"/>
      <c r="C22" s="20">
        <v>2</v>
      </c>
      <c r="D22" s="21" t="s">
        <v>37</v>
      </c>
      <c r="E22" s="22">
        <v>2500</v>
      </c>
      <c r="F22" s="23" t="s">
        <v>57</v>
      </c>
      <c r="G22" s="169"/>
    </row>
    <row r="23" spans="1:7" ht="24" customHeight="1">
      <c r="A23" s="191"/>
      <c r="B23" s="194"/>
      <c r="C23" s="20">
        <v>3</v>
      </c>
      <c r="D23" s="21" t="s">
        <v>38</v>
      </c>
      <c r="E23" s="22"/>
      <c r="F23" s="23"/>
      <c r="G23" s="169"/>
    </row>
    <row r="24" spans="1:7" ht="24" customHeight="1">
      <c r="A24" s="191"/>
      <c r="B24" s="194"/>
      <c r="C24" s="20">
        <v>4</v>
      </c>
      <c r="D24" s="21" t="s">
        <v>196</v>
      </c>
      <c r="E24" s="22">
        <v>1900</v>
      </c>
      <c r="F24" s="23" t="s">
        <v>58</v>
      </c>
      <c r="G24" s="169"/>
    </row>
    <row r="25" spans="1:7" ht="24" customHeight="1">
      <c r="A25" s="191"/>
      <c r="B25" s="194"/>
      <c r="C25" s="20">
        <v>5</v>
      </c>
      <c r="D25" s="21" t="s">
        <v>108</v>
      </c>
      <c r="E25" s="22">
        <v>6000</v>
      </c>
      <c r="F25" s="23" t="s">
        <v>79</v>
      </c>
      <c r="G25" s="169"/>
    </row>
    <row r="26" spans="1:7" ht="24" customHeight="1">
      <c r="A26" s="191"/>
      <c r="B26" s="194"/>
      <c r="C26" s="20">
        <v>6</v>
      </c>
      <c r="D26" s="21" t="s">
        <v>109</v>
      </c>
      <c r="E26" s="22">
        <v>15500</v>
      </c>
      <c r="F26" s="23" t="s">
        <v>42</v>
      </c>
      <c r="G26" s="169"/>
    </row>
    <row r="27" spans="1:7" ht="24" customHeight="1">
      <c r="A27" s="191"/>
      <c r="B27" s="194"/>
      <c r="C27" s="20">
        <v>7</v>
      </c>
      <c r="D27" s="21" t="s">
        <v>124</v>
      </c>
      <c r="E27" s="25"/>
      <c r="F27" s="26"/>
      <c r="G27" s="169"/>
    </row>
    <row r="28" spans="1:7" ht="24" customHeight="1" thickBot="1">
      <c r="A28" s="192"/>
      <c r="B28" s="195"/>
      <c r="C28" s="27">
        <v>8</v>
      </c>
      <c r="D28" s="28" t="s">
        <v>41</v>
      </c>
      <c r="E28" s="29">
        <v>2158</v>
      </c>
      <c r="F28" s="30" t="s">
        <v>41</v>
      </c>
      <c r="G28" s="170"/>
    </row>
    <row r="29" spans="1:8" ht="24" customHeight="1">
      <c r="A29" s="190">
        <v>3</v>
      </c>
      <c r="B29" s="193" t="s">
        <v>117</v>
      </c>
      <c r="C29" s="16">
        <v>1</v>
      </c>
      <c r="D29" s="17" t="s">
        <v>106</v>
      </c>
      <c r="E29" s="18">
        <v>21136</v>
      </c>
      <c r="F29" s="19" t="s">
        <v>202</v>
      </c>
      <c r="G29" s="168">
        <f>SUM(E29:E36)</f>
        <v>52001</v>
      </c>
      <c r="H29" s="9"/>
    </row>
    <row r="30" spans="1:7" ht="24" customHeight="1">
      <c r="A30" s="191"/>
      <c r="B30" s="194"/>
      <c r="C30" s="20">
        <v>2</v>
      </c>
      <c r="D30" s="21" t="s">
        <v>37</v>
      </c>
      <c r="E30" s="22">
        <v>17500</v>
      </c>
      <c r="F30" s="31" t="s">
        <v>59</v>
      </c>
      <c r="G30" s="169"/>
    </row>
    <row r="31" spans="1:7" ht="24" customHeight="1">
      <c r="A31" s="191"/>
      <c r="B31" s="194"/>
      <c r="C31" s="20">
        <v>3</v>
      </c>
      <c r="D31" s="21" t="s">
        <v>38</v>
      </c>
      <c r="E31" s="22"/>
      <c r="F31" s="23"/>
      <c r="G31" s="169"/>
    </row>
    <row r="32" spans="1:7" ht="24" customHeight="1">
      <c r="A32" s="191"/>
      <c r="B32" s="194"/>
      <c r="C32" s="20">
        <v>4</v>
      </c>
      <c r="D32" s="21" t="s">
        <v>196</v>
      </c>
      <c r="E32" s="22">
        <v>5000</v>
      </c>
      <c r="F32" s="23" t="s">
        <v>60</v>
      </c>
      <c r="G32" s="169"/>
    </row>
    <row r="33" spans="1:7" ht="24" customHeight="1">
      <c r="A33" s="191"/>
      <c r="B33" s="194"/>
      <c r="C33" s="20">
        <v>5</v>
      </c>
      <c r="D33" s="21" t="s">
        <v>108</v>
      </c>
      <c r="E33" s="22">
        <v>6000</v>
      </c>
      <c r="F33" s="23" t="s">
        <v>61</v>
      </c>
      <c r="G33" s="169"/>
    </row>
    <row r="34" spans="1:7" ht="24" customHeight="1">
      <c r="A34" s="191"/>
      <c r="B34" s="194"/>
      <c r="C34" s="20">
        <v>6</v>
      </c>
      <c r="D34" s="21" t="s">
        <v>109</v>
      </c>
      <c r="E34" s="22"/>
      <c r="F34" s="23"/>
      <c r="G34" s="169"/>
    </row>
    <row r="35" spans="1:7" ht="24" customHeight="1">
      <c r="A35" s="191"/>
      <c r="B35" s="194"/>
      <c r="C35" s="20">
        <v>7</v>
      </c>
      <c r="D35" s="21" t="s">
        <v>124</v>
      </c>
      <c r="E35" s="25"/>
      <c r="F35" s="26"/>
      <c r="G35" s="169"/>
    </row>
    <row r="36" spans="1:7" ht="24" customHeight="1" thickBot="1">
      <c r="A36" s="192"/>
      <c r="B36" s="195"/>
      <c r="C36" s="27">
        <v>8</v>
      </c>
      <c r="D36" s="28" t="s">
        <v>41</v>
      </c>
      <c r="E36" s="29">
        <v>2365</v>
      </c>
      <c r="F36" s="30" t="s">
        <v>41</v>
      </c>
      <c r="G36" s="170"/>
    </row>
    <row r="37" spans="1:8" ht="27" customHeight="1">
      <c r="A37" s="190">
        <v>4</v>
      </c>
      <c r="B37" s="193" t="s">
        <v>3</v>
      </c>
      <c r="C37" s="16">
        <v>1</v>
      </c>
      <c r="D37" s="17" t="s">
        <v>106</v>
      </c>
      <c r="E37" s="18">
        <v>5500</v>
      </c>
      <c r="F37" s="32" t="s">
        <v>203</v>
      </c>
      <c r="G37" s="168">
        <f>SUM(E37:E44)</f>
        <v>7865</v>
      </c>
      <c r="H37" s="9" t="s">
        <v>240</v>
      </c>
    </row>
    <row r="38" spans="1:7" ht="24" customHeight="1">
      <c r="A38" s="191"/>
      <c r="B38" s="194"/>
      <c r="C38" s="20">
        <v>2</v>
      </c>
      <c r="D38" s="21" t="s">
        <v>37</v>
      </c>
      <c r="E38" s="22"/>
      <c r="F38" s="23"/>
      <c r="G38" s="169"/>
    </row>
    <row r="39" spans="1:7" ht="24" customHeight="1">
      <c r="A39" s="191"/>
      <c r="B39" s="194"/>
      <c r="C39" s="20">
        <v>3</v>
      </c>
      <c r="D39" s="21" t="s">
        <v>38</v>
      </c>
      <c r="E39" s="22"/>
      <c r="F39" s="23"/>
      <c r="G39" s="169"/>
    </row>
    <row r="40" spans="1:7" ht="24" customHeight="1">
      <c r="A40" s="191"/>
      <c r="B40" s="194"/>
      <c r="C40" s="20">
        <v>4</v>
      </c>
      <c r="D40" s="21" t="s">
        <v>196</v>
      </c>
      <c r="E40" s="22"/>
      <c r="F40" s="23"/>
      <c r="G40" s="169"/>
    </row>
    <row r="41" spans="1:7" ht="24" customHeight="1">
      <c r="A41" s="191"/>
      <c r="B41" s="194"/>
      <c r="C41" s="20">
        <v>5</v>
      </c>
      <c r="D41" s="21" t="s">
        <v>108</v>
      </c>
      <c r="E41" s="22"/>
      <c r="F41" s="23"/>
      <c r="G41" s="169"/>
    </row>
    <row r="42" spans="1:7" ht="24" customHeight="1">
      <c r="A42" s="191"/>
      <c r="B42" s="194"/>
      <c r="C42" s="20">
        <v>6</v>
      </c>
      <c r="D42" s="21" t="s">
        <v>109</v>
      </c>
      <c r="E42" s="22"/>
      <c r="F42" s="23"/>
      <c r="G42" s="169"/>
    </row>
    <row r="43" spans="1:7" ht="24" customHeight="1">
      <c r="A43" s="191"/>
      <c r="B43" s="194"/>
      <c r="C43" s="20">
        <v>7</v>
      </c>
      <c r="D43" s="21" t="s">
        <v>124</v>
      </c>
      <c r="E43" s="25"/>
      <c r="F43" s="26"/>
      <c r="G43" s="169"/>
    </row>
    <row r="44" spans="1:7" ht="24" customHeight="1" thickBot="1">
      <c r="A44" s="192"/>
      <c r="B44" s="195"/>
      <c r="C44" s="27">
        <v>8</v>
      </c>
      <c r="D44" s="28" t="s">
        <v>41</v>
      </c>
      <c r="E44" s="29">
        <v>2365</v>
      </c>
      <c r="F44" s="30" t="s">
        <v>41</v>
      </c>
      <c r="G44" s="170"/>
    </row>
    <row r="45" spans="1:7" ht="24" customHeight="1">
      <c r="A45" s="190">
        <v>5</v>
      </c>
      <c r="B45" s="193" t="s">
        <v>120</v>
      </c>
      <c r="C45" s="16">
        <v>1</v>
      </c>
      <c r="D45" s="17" t="s">
        <v>106</v>
      </c>
      <c r="E45" s="18">
        <v>6258</v>
      </c>
      <c r="F45" s="19" t="s">
        <v>204</v>
      </c>
      <c r="G45" s="168">
        <f>SUM(E45:E52)</f>
        <v>10216</v>
      </c>
    </row>
    <row r="46" spans="1:7" ht="24" customHeight="1">
      <c r="A46" s="191"/>
      <c r="B46" s="194"/>
      <c r="C46" s="20">
        <v>2</v>
      </c>
      <c r="D46" s="21" t="s">
        <v>37</v>
      </c>
      <c r="E46" s="22">
        <v>3000</v>
      </c>
      <c r="F46" s="23" t="s">
        <v>62</v>
      </c>
      <c r="G46" s="169"/>
    </row>
    <row r="47" spans="1:7" ht="24" customHeight="1">
      <c r="A47" s="191"/>
      <c r="B47" s="194"/>
      <c r="C47" s="20">
        <v>3</v>
      </c>
      <c r="D47" s="21" t="s">
        <v>38</v>
      </c>
      <c r="E47" s="22"/>
      <c r="F47" s="23"/>
      <c r="G47" s="169"/>
    </row>
    <row r="48" spans="1:7" ht="24" customHeight="1">
      <c r="A48" s="191"/>
      <c r="B48" s="194"/>
      <c r="C48" s="20">
        <v>4</v>
      </c>
      <c r="D48" s="21" t="s">
        <v>196</v>
      </c>
      <c r="E48" s="22"/>
      <c r="F48" s="23"/>
      <c r="G48" s="169"/>
    </row>
    <row r="49" spans="1:7" ht="24" customHeight="1">
      <c r="A49" s="191"/>
      <c r="B49" s="194"/>
      <c r="C49" s="20">
        <v>5</v>
      </c>
      <c r="D49" s="21" t="s">
        <v>108</v>
      </c>
      <c r="E49" s="22"/>
      <c r="F49" s="23"/>
      <c r="G49" s="169"/>
    </row>
    <row r="50" spans="1:7" ht="24" customHeight="1">
      <c r="A50" s="191"/>
      <c r="B50" s="194"/>
      <c r="C50" s="20">
        <v>6</v>
      </c>
      <c r="D50" s="21" t="s">
        <v>109</v>
      </c>
      <c r="E50" s="22"/>
      <c r="F50" s="23"/>
      <c r="G50" s="169"/>
    </row>
    <row r="51" spans="1:7" ht="24" customHeight="1">
      <c r="A51" s="191"/>
      <c r="B51" s="194"/>
      <c r="C51" s="20">
        <v>7</v>
      </c>
      <c r="D51" s="21" t="s">
        <v>124</v>
      </c>
      <c r="E51" s="25"/>
      <c r="F51" s="26"/>
      <c r="G51" s="169"/>
    </row>
    <row r="52" spans="1:7" ht="24" customHeight="1" thickBot="1">
      <c r="A52" s="192"/>
      <c r="B52" s="195"/>
      <c r="C52" s="27">
        <v>8</v>
      </c>
      <c r="D52" s="28" t="s">
        <v>41</v>
      </c>
      <c r="E52" s="29">
        <v>958</v>
      </c>
      <c r="F52" s="30" t="s">
        <v>41</v>
      </c>
      <c r="G52" s="170"/>
    </row>
    <row r="53" spans="1:8" ht="24" customHeight="1">
      <c r="A53" s="190">
        <v>6</v>
      </c>
      <c r="B53" s="193" t="s">
        <v>229</v>
      </c>
      <c r="C53" s="16">
        <v>1</v>
      </c>
      <c r="D53" s="17" t="s">
        <v>106</v>
      </c>
      <c r="E53" s="18"/>
      <c r="F53" s="32"/>
      <c r="G53" s="168">
        <f>SUM(E53:E60)</f>
        <v>0</v>
      </c>
      <c r="H53" s="9"/>
    </row>
    <row r="54" spans="1:7" ht="24" customHeight="1">
      <c r="A54" s="191"/>
      <c r="B54" s="194"/>
      <c r="C54" s="20">
        <v>2</v>
      </c>
      <c r="D54" s="21" t="s">
        <v>37</v>
      </c>
      <c r="E54" s="22"/>
      <c r="F54" s="23"/>
      <c r="G54" s="169"/>
    </row>
    <row r="55" spans="1:7" ht="24" customHeight="1">
      <c r="A55" s="191"/>
      <c r="B55" s="194"/>
      <c r="C55" s="20">
        <v>3</v>
      </c>
      <c r="D55" s="21" t="s">
        <v>38</v>
      </c>
      <c r="E55" s="22"/>
      <c r="F55" s="23"/>
      <c r="G55" s="169"/>
    </row>
    <row r="56" spans="1:7" ht="24" customHeight="1">
      <c r="A56" s="191"/>
      <c r="B56" s="194"/>
      <c r="C56" s="20">
        <v>4</v>
      </c>
      <c r="D56" s="21" t="s">
        <v>196</v>
      </c>
      <c r="E56" s="22"/>
      <c r="F56" s="23"/>
      <c r="G56" s="169"/>
    </row>
    <row r="57" spans="1:7" ht="24" customHeight="1">
      <c r="A57" s="191"/>
      <c r="B57" s="194"/>
      <c r="C57" s="20">
        <v>5</v>
      </c>
      <c r="D57" s="21" t="s">
        <v>108</v>
      </c>
      <c r="E57" s="22"/>
      <c r="F57" s="23"/>
      <c r="G57" s="169"/>
    </row>
    <row r="58" spans="1:7" ht="24" customHeight="1">
      <c r="A58" s="191"/>
      <c r="B58" s="194"/>
      <c r="C58" s="20">
        <v>6</v>
      </c>
      <c r="D58" s="21" t="s">
        <v>109</v>
      </c>
      <c r="E58" s="22"/>
      <c r="F58" s="23"/>
      <c r="G58" s="169"/>
    </row>
    <row r="59" spans="1:7" ht="24" customHeight="1">
      <c r="A59" s="191"/>
      <c r="B59" s="194"/>
      <c r="C59" s="20">
        <v>7</v>
      </c>
      <c r="D59" s="21" t="s">
        <v>124</v>
      </c>
      <c r="E59" s="25"/>
      <c r="F59" s="26"/>
      <c r="G59" s="169"/>
    </row>
    <row r="60" spans="1:7" ht="24" customHeight="1" thickBot="1">
      <c r="A60" s="192"/>
      <c r="B60" s="195"/>
      <c r="C60" s="27">
        <v>8</v>
      </c>
      <c r="D60" s="28" t="s">
        <v>41</v>
      </c>
      <c r="E60" s="29"/>
      <c r="F60" s="30"/>
      <c r="G60" s="170"/>
    </row>
    <row r="61" spans="1:7" ht="24" customHeight="1">
      <c r="A61" s="190">
        <v>7</v>
      </c>
      <c r="B61" s="193" t="s">
        <v>5</v>
      </c>
      <c r="C61" s="16">
        <v>1</v>
      </c>
      <c r="D61" s="17" t="s">
        <v>106</v>
      </c>
      <c r="E61" s="18">
        <v>23067</v>
      </c>
      <c r="F61" s="32" t="s">
        <v>84</v>
      </c>
      <c r="G61" s="168">
        <f>SUM(E61:E68)</f>
        <v>38146</v>
      </c>
    </row>
    <row r="62" spans="1:7" ht="24" customHeight="1">
      <c r="A62" s="191"/>
      <c r="B62" s="194"/>
      <c r="C62" s="20">
        <v>2</v>
      </c>
      <c r="D62" s="21" t="s">
        <v>37</v>
      </c>
      <c r="E62" s="22"/>
      <c r="F62" s="23"/>
      <c r="G62" s="169"/>
    </row>
    <row r="63" spans="1:7" ht="24" customHeight="1">
      <c r="A63" s="191"/>
      <c r="B63" s="194"/>
      <c r="C63" s="20">
        <v>3</v>
      </c>
      <c r="D63" s="21" t="s">
        <v>38</v>
      </c>
      <c r="E63" s="22">
        <v>11200</v>
      </c>
      <c r="F63" s="23" t="s">
        <v>63</v>
      </c>
      <c r="G63" s="169"/>
    </row>
    <row r="64" spans="1:7" ht="24" customHeight="1">
      <c r="A64" s="191"/>
      <c r="B64" s="194"/>
      <c r="C64" s="20">
        <v>4</v>
      </c>
      <c r="D64" s="21" t="s">
        <v>196</v>
      </c>
      <c r="E64" s="22"/>
      <c r="F64" s="23"/>
      <c r="G64" s="169"/>
    </row>
    <row r="65" spans="1:7" ht="24" customHeight="1">
      <c r="A65" s="191"/>
      <c r="B65" s="194"/>
      <c r="C65" s="20">
        <v>5</v>
      </c>
      <c r="D65" s="21" t="s">
        <v>108</v>
      </c>
      <c r="E65" s="22"/>
      <c r="F65" s="23"/>
      <c r="G65" s="169"/>
    </row>
    <row r="66" spans="1:7" ht="24" customHeight="1">
      <c r="A66" s="191"/>
      <c r="B66" s="194"/>
      <c r="C66" s="20">
        <v>6</v>
      </c>
      <c r="D66" s="21" t="s">
        <v>109</v>
      </c>
      <c r="E66" s="22"/>
      <c r="F66" s="23"/>
      <c r="G66" s="169"/>
    </row>
    <row r="67" spans="1:7" ht="24" customHeight="1">
      <c r="A67" s="191"/>
      <c r="B67" s="194"/>
      <c r="C67" s="20">
        <v>7</v>
      </c>
      <c r="D67" s="21" t="s">
        <v>124</v>
      </c>
      <c r="E67" s="25"/>
      <c r="F67" s="26"/>
      <c r="G67" s="169"/>
    </row>
    <row r="68" spans="1:7" ht="24" customHeight="1" thickBot="1">
      <c r="A68" s="192"/>
      <c r="B68" s="195"/>
      <c r="C68" s="27">
        <v>8</v>
      </c>
      <c r="D68" s="28" t="s">
        <v>41</v>
      </c>
      <c r="E68" s="29">
        <v>3879</v>
      </c>
      <c r="F68" s="30" t="s">
        <v>43</v>
      </c>
      <c r="G68" s="170"/>
    </row>
    <row r="69" spans="1:8" ht="24" customHeight="1">
      <c r="A69" s="190">
        <v>8</v>
      </c>
      <c r="B69" s="193" t="s">
        <v>121</v>
      </c>
      <c r="C69" s="16">
        <v>1</v>
      </c>
      <c r="D69" s="17" t="s">
        <v>106</v>
      </c>
      <c r="E69" s="18">
        <v>18816</v>
      </c>
      <c r="F69" s="19" t="s">
        <v>40</v>
      </c>
      <c r="G69" s="168">
        <f>SUM(E69:E76)</f>
        <v>135697</v>
      </c>
      <c r="H69" s="9" t="s">
        <v>241</v>
      </c>
    </row>
    <row r="70" spans="1:7" ht="24" customHeight="1">
      <c r="A70" s="191"/>
      <c r="B70" s="194"/>
      <c r="C70" s="20">
        <v>2</v>
      </c>
      <c r="D70" s="21" t="s">
        <v>37</v>
      </c>
      <c r="E70" s="22">
        <v>108750</v>
      </c>
      <c r="F70" s="23" t="s">
        <v>141</v>
      </c>
      <c r="G70" s="169"/>
    </row>
    <row r="71" spans="1:7" ht="24" customHeight="1">
      <c r="A71" s="191"/>
      <c r="B71" s="194"/>
      <c r="C71" s="20">
        <v>3</v>
      </c>
      <c r="D71" s="21" t="s">
        <v>38</v>
      </c>
      <c r="E71" s="22"/>
      <c r="F71" s="23"/>
      <c r="G71" s="169"/>
    </row>
    <row r="72" spans="1:7" ht="24" customHeight="1">
      <c r="A72" s="191"/>
      <c r="B72" s="194"/>
      <c r="C72" s="20">
        <v>4</v>
      </c>
      <c r="D72" s="21" t="s">
        <v>196</v>
      </c>
      <c r="E72" s="22"/>
      <c r="F72" s="23"/>
      <c r="G72" s="169"/>
    </row>
    <row r="73" spans="1:7" ht="24" customHeight="1">
      <c r="A73" s="191"/>
      <c r="B73" s="194"/>
      <c r="C73" s="20">
        <v>5</v>
      </c>
      <c r="D73" s="21" t="s">
        <v>108</v>
      </c>
      <c r="E73" s="22"/>
      <c r="F73" s="23"/>
      <c r="G73" s="169"/>
    </row>
    <row r="74" spans="1:7" ht="24" customHeight="1">
      <c r="A74" s="191"/>
      <c r="B74" s="194"/>
      <c r="C74" s="20">
        <v>6</v>
      </c>
      <c r="D74" s="21" t="s">
        <v>109</v>
      </c>
      <c r="E74" s="22"/>
      <c r="F74" s="23"/>
      <c r="G74" s="169"/>
    </row>
    <row r="75" spans="1:7" ht="24" customHeight="1">
      <c r="A75" s="191"/>
      <c r="B75" s="194"/>
      <c r="C75" s="20">
        <v>7</v>
      </c>
      <c r="D75" s="21" t="s">
        <v>124</v>
      </c>
      <c r="E75" s="25"/>
      <c r="F75" s="26"/>
      <c r="G75" s="169"/>
    </row>
    <row r="76" spans="1:7" ht="24" customHeight="1" thickBot="1">
      <c r="A76" s="192"/>
      <c r="B76" s="195"/>
      <c r="C76" s="27">
        <v>8</v>
      </c>
      <c r="D76" s="28" t="s">
        <v>41</v>
      </c>
      <c r="E76" s="29">
        <v>8131</v>
      </c>
      <c r="F76" s="30" t="s">
        <v>41</v>
      </c>
      <c r="G76" s="170"/>
    </row>
    <row r="77" spans="1:8" ht="24" customHeight="1">
      <c r="A77" s="190">
        <v>9</v>
      </c>
      <c r="B77" s="193" t="s">
        <v>122</v>
      </c>
      <c r="C77" s="16">
        <v>1</v>
      </c>
      <c r="D77" s="17" t="s">
        <v>106</v>
      </c>
      <c r="E77" s="18"/>
      <c r="F77" s="19"/>
      <c r="G77" s="168">
        <f>SUM(E77:E84)</f>
        <v>42400</v>
      </c>
      <c r="H77" s="9"/>
    </row>
    <row r="78" spans="1:7" ht="24" customHeight="1">
      <c r="A78" s="191"/>
      <c r="B78" s="194"/>
      <c r="C78" s="20">
        <v>2</v>
      </c>
      <c r="D78" s="21" t="s">
        <v>37</v>
      </c>
      <c r="E78" s="22"/>
      <c r="F78" s="23"/>
      <c r="G78" s="169"/>
    </row>
    <row r="79" spans="1:7" ht="24" customHeight="1">
      <c r="A79" s="191"/>
      <c r="B79" s="194"/>
      <c r="C79" s="20">
        <v>3</v>
      </c>
      <c r="D79" s="21" t="s">
        <v>38</v>
      </c>
      <c r="E79" s="22"/>
      <c r="F79" s="23"/>
      <c r="G79" s="169"/>
    </row>
    <row r="80" spans="1:7" ht="24" customHeight="1">
      <c r="A80" s="191"/>
      <c r="B80" s="194"/>
      <c r="C80" s="20">
        <v>4</v>
      </c>
      <c r="D80" s="21" t="s">
        <v>196</v>
      </c>
      <c r="E80" s="22">
        <v>12400</v>
      </c>
      <c r="F80" s="31" t="s">
        <v>80</v>
      </c>
      <c r="G80" s="169"/>
    </row>
    <row r="81" spans="1:7" ht="24" customHeight="1">
      <c r="A81" s="191"/>
      <c r="B81" s="194"/>
      <c r="C81" s="20">
        <v>5</v>
      </c>
      <c r="D81" s="21" t="s">
        <v>108</v>
      </c>
      <c r="E81" s="22"/>
      <c r="F81" s="23"/>
      <c r="G81" s="169"/>
    </row>
    <row r="82" spans="1:7" ht="24" customHeight="1">
      <c r="A82" s="191"/>
      <c r="B82" s="194"/>
      <c r="C82" s="20">
        <v>6</v>
      </c>
      <c r="D82" s="21" t="s">
        <v>109</v>
      </c>
      <c r="E82" s="22">
        <v>30000</v>
      </c>
      <c r="F82" s="31" t="s">
        <v>246</v>
      </c>
      <c r="G82" s="169"/>
    </row>
    <row r="83" spans="1:7" ht="24" customHeight="1">
      <c r="A83" s="191"/>
      <c r="B83" s="194"/>
      <c r="C83" s="20">
        <v>7</v>
      </c>
      <c r="D83" s="21" t="s">
        <v>124</v>
      </c>
      <c r="E83" s="22"/>
      <c r="F83" s="23"/>
      <c r="G83" s="169"/>
    </row>
    <row r="84" spans="1:7" ht="24" customHeight="1" thickBot="1">
      <c r="A84" s="192"/>
      <c r="B84" s="195"/>
      <c r="C84" s="27">
        <v>8</v>
      </c>
      <c r="D84" s="28" t="s">
        <v>41</v>
      </c>
      <c r="E84" s="29"/>
      <c r="F84" s="33"/>
      <c r="G84" s="170"/>
    </row>
    <row r="85" spans="1:7" ht="24" customHeight="1">
      <c r="A85" s="190">
        <v>10</v>
      </c>
      <c r="B85" s="193" t="s">
        <v>189</v>
      </c>
      <c r="C85" s="16">
        <v>1</v>
      </c>
      <c r="D85" s="17" t="s">
        <v>106</v>
      </c>
      <c r="E85" s="18">
        <v>1050</v>
      </c>
      <c r="F85" s="34" t="s">
        <v>40</v>
      </c>
      <c r="G85" s="168">
        <f>SUM(E85:E92)</f>
        <v>8550</v>
      </c>
    </row>
    <row r="86" spans="1:7" ht="24" customHeight="1">
      <c r="A86" s="191"/>
      <c r="B86" s="194"/>
      <c r="C86" s="20">
        <v>2</v>
      </c>
      <c r="D86" s="21" t="s">
        <v>37</v>
      </c>
      <c r="E86" s="22">
        <v>5400</v>
      </c>
      <c r="F86" s="35" t="s">
        <v>247</v>
      </c>
      <c r="G86" s="169"/>
    </row>
    <row r="87" spans="1:7" ht="24" customHeight="1">
      <c r="A87" s="191"/>
      <c r="B87" s="194"/>
      <c r="C87" s="20">
        <v>3</v>
      </c>
      <c r="D87" s="21" t="s">
        <v>38</v>
      </c>
      <c r="E87" s="22"/>
      <c r="F87" s="36"/>
      <c r="G87" s="169"/>
    </row>
    <row r="88" spans="1:7" ht="24" customHeight="1">
      <c r="A88" s="191">
        <v>10</v>
      </c>
      <c r="B88" s="194"/>
      <c r="C88" s="20">
        <v>4</v>
      </c>
      <c r="D88" s="21" t="s">
        <v>196</v>
      </c>
      <c r="E88" s="22"/>
      <c r="F88" s="36"/>
      <c r="G88" s="169"/>
    </row>
    <row r="89" spans="1:7" ht="24" customHeight="1">
      <c r="A89" s="191"/>
      <c r="B89" s="194"/>
      <c r="C89" s="20">
        <v>5</v>
      </c>
      <c r="D89" s="21" t="s">
        <v>108</v>
      </c>
      <c r="E89" s="22"/>
      <c r="F89" s="36"/>
      <c r="G89" s="169"/>
    </row>
    <row r="90" spans="1:7" ht="24" customHeight="1">
      <c r="A90" s="191"/>
      <c r="B90" s="194"/>
      <c r="C90" s="20">
        <v>6</v>
      </c>
      <c r="D90" s="21" t="s">
        <v>109</v>
      </c>
      <c r="E90" s="22"/>
      <c r="F90" s="36"/>
      <c r="G90" s="169"/>
    </row>
    <row r="91" spans="1:7" ht="24" customHeight="1">
      <c r="A91" s="191"/>
      <c r="B91" s="194"/>
      <c r="C91" s="20">
        <v>7</v>
      </c>
      <c r="D91" s="21" t="s">
        <v>124</v>
      </c>
      <c r="E91" s="22"/>
      <c r="F91" s="36"/>
      <c r="G91" s="169"/>
    </row>
    <row r="92" spans="1:7" ht="24" customHeight="1" thickBot="1">
      <c r="A92" s="192"/>
      <c r="B92" s="195"/>
      <c r="C92" s="27">
        <v>8</v>
      </c>
      <c r="D92" s="28" t="s">
        <v>41</v>
      </c>
      <c r="E92" s="29">
        <v>2100</v>
      </c>
      <c r="F92" s="37" t="s">
        <v>41</v>
      </c>
      <c r="G92" s="170"/>
    </row>
    <row r="93" spans="1:7" ht="24" customHeight="1">
      <c r="A93" s="190">
        <v>11</v>
      </c>
      <c r="B93" s="193"/>
      <c r="C93" s="16">
        <v>1</v>
      </c>
      <c r="D93" s="17" t="s">
        <v>106</v>
      </c>
      <c r="E93" s="38"/>
      <c r="F93" s="19"/>
      <c r="G93" s="168"/>
    </row>
    <row r="94" spans="1:7" ht="24" customHeight="1">
      <c r="A94" s="191"/>
      <c r="B94" s="194"/>
      <c r="C94" s="20">
        <v>2</v>
      </c>
      <c r="D94" s="21" t="s">
        <v>37</v>
      </c>
      <c r="E94" s="39"/>
      <c r="F94" s="23"/>
      <c r="G94" s="169"/>
    </row>
    <row r="95" spans="1:7" ht="24" customHeight="1">
      <c r="A95" s="191"/>
      <c r="B95" s="194"/>
      <c r="C95" s="20">
        <v>3</v>
      </c>
      <c r="D95" s="21" t="s">
        <v>38</v>
      </c>
      <c r="E95" s="39"/>
      <c r="F95" s="23"/>
      <c r="G95" s="169"/>
    </row>
    <row r="96" spans="1:7" ht="24" customHeight="1">
      <c r="A96" s="191">
        <v>10</v>
      </c>
      <c r="B96" s="194"/>
      <c r="C96" s="20">
        <v>4</v>
      </c>
      <c r="D96" s="21" t="s">
        <v>196</v>
      </c>
      <c r="E96" s="39"/>
      <c r="F96" s="23"/>
      <c r="G96" s="169"/>
    </row>
    <row r="97" spans="1:7" ht="24" customHeight="1">
      <c r="A97" s="191"/>
      <c r="B97" s="194"/>
      <c r="C97" s="20">
        <v>5</v>
      </c>
      <c r="D97" s="21" t="s">
        <v>108</v>
      </c>
      <c r="E97" s="39"/>
      <c r="F97" s="23"/>
      <c r="G97" s="169"/>
    </row>
    <row r="98" spans="1:7" ht="24" customHeight="1">
      <c r="A98" s="191"/>
      <c r="B98" s="194"/>
      <c r="C98" s="20">
        <v>6</v>
      </c>
      <c r="D98" s="21" t="s">
        <v>109</v>
      </c>
      <c r="E98" s="39"/>
      <c r="F98" s="23"/>
      <c r="G98" s="169"/>
    </row>
    <row r="99" spans="1:7" ht="24" customHeight="1">
      <c r="A99" s="191"/>
      <c r="B99" s="194"/>
      <c r="C99" s="20">
        <v>7</v>
      </c>
      <c r="D99" s="21" t="s">
        <v>124</v>
      </c>
      <c r="E99" s="40"/>
      <c r="F99" s="23"/>
      <c r="G99" s="169"/>
    </row>
    <row r="100" spans="1:7" ht="24" customHeight="1" thickBot="1">
      <c r="A100" s="192"/>
      <c r="B100" s="195"/>
      <c r="C100" s="27">
        <v>8</v>
      </c>
      <c r="D100" s="28" t="s">
        <v>41</v>
      </c>
      <c r="E100" s="41"/>
      <c r="F100" s="30"/>
      <c r="G100" s="170"/>
    </row>
    <row r="101" spans="1:8" ht="24" customHeight="1">
      <c r="A101" s="190">
        <v>12</v>
      </c>
      <c r="B101" s="193"/>
      <c r="C101" s="16">
        <v>1</v>
      </c>
      <c r="D101" s="17" t="s">
        <v>106</v>
      </c>
      <c r="E101" s="38"/>
      <c r="F101" s="42"/>
      <c r="G101" s="168"/>
      <c r="H101" s="9" t="s">
        <v>242</v>
      </c>
    </row>
    <row r="102" spans="1:7" ht="24" customHeight="1">
      <c r="A102" s="191"/>
      <c r="B102" s="194"/>
      <c r="C102" s="20">
        <v>2</v>
      </c>
      <c r="D102" s="21" t="s">
        <v>37</v>
      </c>
      <c r="E102" s="39"/>
      <c r="F102" s="23"/>
      <c r="G102" s="169"/>
    </row>
    <row r="103" spans="1:7" ht="24" customHeight="1">
      <c r="A103" s="191"/>
      <c r="B103" s="194"/>
      <c r="C103" s="20">
        <v>3</v>
      </c>
      <c r="D103" s="21" t="s">
        <v>38</v>
      </c>
      <c r="E103" s="39"/>
      <c r="F103" s="23"/>
      <c r="G103" s="169"/>
    </row>
    <row r="104" spans="1:7" ht="24" customHeight="1">
      <c r="A104" s="191"/>
      <c r="B104" s="194"/>
      <c r="C104" s="20">
        <v>4</v>
      </c>
      <c r="D104" s="21" t="s">
        <v>196</v>
      </c>
      <c r="E104" s="39"/>
      <c r="F104" s="23"/>
      <c r="G104" s="169"/>
    </row>
    <row r="105" spans="1:7" ht="24" customHeight="1">
      <c r="A105" s="191"/>
      <c r="B105" s="194"/>
      <c r="C105" s="20">
        <v>5</v>
      </c>
      <c r="D105" s="21" t="s">
        <v>108</v>
      </c>
      <c r="E105" s="39"/>
      <c r="F105" s="23"/>
      <c r="G105" s="169"/>
    </row>
    <row r="106" spans="1:7" ht="24" customHeight="1">
      <c r="A106" s="191"/>
      <c r="B106" s="194"/>
      <c r="C106" s="20">
        <v>6</v>
      </c>
      <c r="D106" s="21" t="s">
        <v>109</v>
      </c>
      <c r="E106" s="39"/>
      <c r="F106" s="23"/>
      <c r="G106" s="169"/>
    </row>
    <row r="107" spans="1:7" ht="24" customHeight="1">
      <c r="A107" s="191"/>
      <c r="B107" s="194"/>
      <c r="C107" s="20">
        <v>7</v>
      </c>
      <c r="D107" s="21" t="s">
        <v>124</v>
      </c>
      <c r="E107" s="39"/>
      <c r="F107" s="23"/>
      <c r="G107" s="169"/>
    </row>
    <row r="108" spans="1:7" ht="24" customHeight="1" thickBot="1">
      <c r="A108" s="192"/>
      <c r="B108" s="195"/>
      <c r="C108" s="27">
        <v>8</v>
      </c>
      <c r="D108" s="28" t="s">
        <v>41</v>
      </c>
      <c r="E108" s="41"/>
      <c r="F108" s="30"/>
      <c r="G108" s="170"/>
    </row>
    <row r="109" spans="1:7" ht="64.5" customHeight="1" thickBot="1">
      <c r="A109" s="43" t="s">
        <v>172</v>
      </c>
      <c r="B109" s="180" t="s">
        <v>95</v>
      </c>
      <c r="C109" s="181"/>
      <c r="D109" s="182"/>
      <c r="E109" s="178"/>
      <c r="F109" s="179"/>
      <c r="G109" s="44">
        <f>SUM(G13:G108)</f>
        <v>372509</v>
      </c>
    </row>
    <row r="110" spans="1:7" ht="64.5" customHeight="1" thickBot="1">
      <c r="A110" s="45" t="s">
        <v>173</v>
      </c>
      <c r="B110" s="183" t="s">
        <v>125</v>
      </c>
      <c r="C110" s="184"/>
      <c r="D110" s="185"/>
      <c r="E110" s="174"/>
      <c r="F110" s="175"/>
      <c r="G110" s="24">
        <v>153879</v>
      </c>
    </row>
    <row r="111" spans="1:7" ht="64.5" customHeight="1" thickTop="1">
      <c r="A111" s="186" t="s">
        <v>97</v>
      </c>
      <c r="B111" s="187"/>
      <c r="C111" s="187"/>
      <c r="D111" s="188"/>
      <c r="E111" s="176"/>
      <c r="F111" s="177"/>
      <c r="G111" s="166">
        <f>SUM(G109:G110)</f>
        <v>526388</v>
      </c>
    </row>
    <row r="112" spans="1:7" ht="22.5" customHeight="1" thickBot="1">
      <c r="A112" s="189" t="s">
        <v>174</v>
      </c>
      <c r="B112" s="181"/>
      <c r="C112" s="181"/>
      <c r="D112" s="182"/>
      <c r="E112" s="178"/>
      <c r="F112" s="179"/>
      <c r="G112" s="167"/>
    </row>
    <row r="113" ht="30" customHeight="1" thickBot="1">
      <c r="G113" s="47"/>
    </row>
    <row r="114" spans="1:7" s="15" customFormat="1" ht="72.75" customHeight="1" thickBot="1" thickTop="1">
      <c r="A114" s="45" t="s">
        <v>175</v>
      </c>
      <c r="B114" s="183" t="s">
        <v>127</v>
      </c>
      <c r="C114" s="184"/>
      <c r="D114" s="208" t="s">
        <v>266</v>
      </c>
      <c r="E114" s="209"/>
      <c r="F114" s="210"/>
      <c r="G114" s="48" t="s">
        <v>176</v>
      </c>
    </row>
    <row r="115" spans="3:7" s="15" customFormat="1" ht="30" customHeight="1" thickBot="1">
      <c r="C115" s="49"/>
      <c r="D115" s="49"/>
      <c r="G115" s="50"/>
    </row>
    <row r="116" spans="1:7" s="15" customFormat="1" ht="72.75" customHeight="1" thickBot="1" thickTop="1">
      <c r="A116" s="45" t="s">
        <v>177</v>
      </c>
      <c r="B116" s="183" t="s">
        <v>126</v>
      </c>
      <c r="C116" s="211"/>
      <c r="D116" s="212" t="s">
        <v>243</v>
      </c>
      <c r="E116" s="213"/>
      <c r="F116" s="213"/>
      <c r="G116" s="51" t="s">
        <v>192</v>
      </c>
    </row>
  </sheetData>
  <sheetProtection/>
  <mergeCells count="64">
    <mergeCell ref="B114:C114"/>
    <mergeCell ref="D114:F114"/>
    <mergeCell ref="B116:C116"/>
    <mergeCell ref="D116:F116"/>
    <mergeCell ref="A9:B9"/>
    <mergeCell ref="E9:G9"/>
    <mergeCell ref="A29:A36"/>
    <mergeCell ref="B29:B36"/>
    <mergeCell ref="G29:G36"/>
    <mergeCell ref="B21:B28"/>
    <mergeCell ref="A2:G2"/>
    <mergeCell ref="G13:G20"/>
    <mergeCell ref="B13:B20"/>
    <mergeCell ref="A13:A20"/>
    <mergeCell ref="A4:B4"/>
    <mergeCell ref="E4:G4"/>
    <mergeCell ref="E7:G7"/>
    <mergeCell ref="C12:D12"/>
    <mergeCell ref="E6:G6"/>
    <mergeCell ref="C4:D4"/>
    <mergeCell ref="A21:A28"/>
    <mergeCell ref="A45:A52"/>
    <mergeCell ref="B45:B52"/>
    <mergeCell ref="G45:G52"/>
    <mergeCell ref="B37:B44"/>
    <mergeCell ref="G37:G44"/>
    <mergeCell ref="A37:A44"/>
    <mergeCell ref="A53:A60"/>
    <mergeCell ref="B53:B60"/>
    <mergeCell ref="G53:G60"/>
    <mergeCell ref="A61:A68"/>
    <mergeCell ref="B61:B68"/>
    <mergeCell ref="G61:G68"/>
    <mergeCell ref="A69:A76"/>
    <mergeCell ref="B69:B76"/>
    <mergeCell ref="G69:G76"/>
    <mergeCell ref="A77:A84"/>
    <mergeCell ref="B77:B84"/>
    <mergeCell ref="G77:G84"/>
    <mergeCell ref="G101:G108"/>
    <mergeCell ref="A85:A92"/>
    <mergeCell ref="G85:G92"/>
    <mergeCell ref="B85:B92"/>
    <mergeCell ref="A93:A100"/>
    <mergeCell ref="B93:B100"/>
    <mergeCell ref="G93:G100"/>
    <mergeCell ref="E111:F112"/>
    <mergeCell ref="B109:D109"/>
    <mergeCell ref="B110:D110"/>
    <mergeCell ref="A111:D111"/>
    <mergeCell ref="A112:D112"/>
    <mergeCell ref="A101:A108"/>
    <mergeCell ref="B101:B108"/>
    <mergeCell ref="E109:F109"/>
    <mergeCell ref="C5:D5"/>
    <mergeCell ref="C6:D6"/>
    <mergeCell ref="E5:G5"/>
    <mergeCell ref="G111:G112"/>
    <mergeCell ref="G21:G28"/>
    <mergeCell ref="C7:D7"/>
    <mergeCell ref="C8:D8"/>
    <mergeCell ref="C9:D9"/>
    <mergeCell ref="E8:G8"/>
    <mergeCell ref="E110:F110"/>
  </mergeCells>
  <printOptions horizontalCentered="1"/>
  <pageMargins left="0.53" right="0.19" top="0.86" bottom="0.3937007874015748" header="0.3" footer="0.22"/>
  <pageSetup horizontalDpi="600" verticalDpi="600" orientation="portrait" paperSize="9" r:id="rId2"/>
  <rowBreaks count="2" manualBreakCount="2">
    <brk id="68" max="7" man="1"/>
    <brk id="100" max="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0"/>
  <sheetViews>
    <sheetView showGridLines="0" view="pageBreakPreview" zoomScaleNormal="75" zoomScaleSheetLayoutView="100" zoomScalePageLayoutView="0" workbookViewId="0" topLeftCell="A90">
      <selection activeCell="H6" sqref="H6"/>
    </sheetView>
  </sheetViews>
  <sheetFormatPr defaultColWidth="9.00390625" defaultRowHeight="30" customHeight="1"/>
  <cols>
    <col min="1" max="1" width="5.25390625" style="1" customWidth="1"/>
    <col min="2" max="2" width="14.00390625" style="1" customWidth="1"/>
    <col min="3" max="3" width="4.625" style="2" customWidth="1"/>
    <col min="4" max="4" width="13.875" style="2" customWidth="1"/>
    <col min="5" max="5" width="12.25390625" style="1" customWidth="1"/>
    <col min="6" max="6" width="29.875" style="1" customWidth="1"/>
    <col min="7" max="7" width="16.125" style="3" bestFit="1" customWidth="1"/>
    <col min="8" max="8" width="9.50390625" style="1" customWidth="1"/>
    <col min="9" max="9" width="18.50390625" style="1" bestFit="1" customWidth="1"/>
    <col min="10" max="16384" width="9.00390625" style="1" customWidth="1"/>
  </cols>
  <sheetData>
    <row r="1" spans="1:7" ht="21">
      <c r="A1" s="196" t="s">
        <v>265</v>
      </c>
      <c r="B1" s="196"/>
      <c r="C1" s="196"/>
      <c r="D1" s="196"/>
      <c r="E1" s="196"/>
      <c r="F1" s="196"/>
      <c r="G1" s="196"/>
    </row>
    <row r="2" spans="1:8" s="15" customFormat="1" ht="19.5" customHeight="1">
      <c r="A2" s="4"/>
      <c r="B2" s="5" t="s">
        <v>20</v>
      </c>
      <c r="C2" s="4"/>
      <c r="D2" s="4"/>
      <c r="E2" s="4"/>
      <c r="F2" s="4"/>
      <c r="G2" s="4"/>
      <c r="H2" s="15" t="s">
        <v>287</v>
      </c>
    </row>
    <row r="3" spans="1:8" s="15" customFormat="1" ht="24" customHeight="1">
      <c r="A3" s="200" t="s">
        <v>85</v>
      </c>
      <c r="B3" s="201"/>
      <c r="C3" s="200" t="s">
        <v>115</v>
      </c>
      <c r="D3" s="201"/>
      <c r="E3" s="200" t="s">
        <v>66</v>
      </c>
      <c r="F3" s="202"/>
      <c r="G3" s="201"/>
      <c r="H3" s="15" t="s">
        <v>303</v>
      </c>
    </row>
    <row r="4" spans="1:7" s="15" customFormat="1" ht="24" customHeight="1">
      <c r="A4" s="10">
        <v>1</v>
      </c>
      <c r="B4" s="8" t="s">
        <v>65</v>
      </c>
      <c r="C4" s="161"/>
      <c r="D4" s="162"/>
      <c r="E4" s="205"/>
      <c r="F4" s="206"/>
      <c r="G4" s="207"/>
    </row>
    <row r="5" spans="1:7" s="15" customFormat="1" ht="24" customHeight="1">
      <c r="A5" s="10">
        <v>2</v>
      </c>
      <c r="B5" s="8" t="s">
        <v>98</v>
      </c>
      <c r="C5" s="161"/>
      <c r="D5" s="162"/>
      <c r="E5" s="205"/>
      <c r="F5" s="206"/>
      <c r="G5" s="207"/>
    </row>
    <row r="6" spans="1:7" s="15" customFormat="1" ht="24" customHeight="1">
      <c r="A6" s="10">
        <v>3</v>
      </c>
      <c r="B6" s="8" t="s">
        <v>93</v>
      </c>
      <c r="C6" s="161"/>
      <c r="D6" s="162"/>
      <c r="E6" s="171"/>
      <c r="F6" s="172"/>
      <c r="G6" s="173"/>
    </row>
    <row r="7" spans="1:7" s="15" customFormat="1" ht="24" customHeight="1">
      <c r="A7" s="10">
        <v>4</v>
      </c>
      <c r="B7" s="8" t="s">
        <v>94</v>
      </c>
      <c r="C7" s="161"/>
      <c r="D7" s="162"/>
      <c r="E7" s="171"/>
      <c r="F7" s="172"/>
      <c r="G7" s="173"/>
    </row>
    <row r="8" spans="1:7" s="15" customFormat="1" ht="24" customHeight="1">
      <c r="A8" s="200" t="s">
        <v>92</v>
      </c>
      <c r="B8" s="201"/>
      <c r="C8" s="214">
        <f>IF(SUM(C4:D7)=0,"",SUM(C4:D7))</f>
      </c>
      <c r="D8" s="215"/>
      <c r="E8" s="171"/>
      <c r="F8" s="172"/>
      <c r="G8" s="173"/>
    </row>
    <row r="9" spans="1:7" s="15" customFormat="1" ht="15" customHeight="1">
      <c r="A9" s="4"/>
      <c r="B9" s="4"/>
      <c r="C9" s="4"/>
      <c r="D9" s="4"/>
      <c r="E9" s="4"/>
      <c r="F9" s="4"/>
      <c r="G9" s="4"/>
    </row>
    <row r="10" spans="1:7" s="15" customFormat="1" ht="19.5" customHeight="1">
      <c r="A10" s="4"/>
      <c r="B10" s="5" t="s">
        <v>21</v>
      </c>
      <c r="C10" s="4"/>
      <c r="D10" s="4"/>
      <c r="E10" s="4"/>
      <c r="F10" s="4"/>
      <c r="G10" s="4"/>
    </row>
    <row r="11" spans="1:7" s="15" customFormat="1" ht="24" customHeight="1" thickBot="1">
      <c r="A11" s="52" t="s">
        <v>268</v>
      </c>
      <c r="B11" s="12" t="s">
        <v>67</v>
      </c>
      <c r="C11" s="216" t="s">
        <v>86</v>
      </c>
      <c r="D11" s="217"/>
      <c r="E11" s="13" t="s">
        <v>116</v>
      </c>
      <c r="F11" s="12" t="s">
        <v>68</v>
      </c>
      <c r="G11" s="14" t="s">
        <v>69</v>
      </c>
    </row>
    <row r="12" spans="1:7" s="15" customFormat="1" ht="24" customHeight="1">
      <c r="A12" s="190">
        <v>1</v>
      </c>
      <c r="B12" s="193">
        <f>IF('H30事業報告'!B3=0,"",'H30事業報告'!B3)</f>
      </c>
      <c r="C12" s="16">
        <v>1</v>
      </c>
      <c r="D12" s="17" t="s">
        <v>269</v>
      </c>
      <c r="E12" s="18"/>
      <c r="F12" s="38"/>
      <c r="G12" s="218">
        <f>IF(SUM(E12:E19)=0,"",SUM(E12:E19))</f>
      </c>
    </row>
    <row r="13" spans="1:7" s="15" customFormat="1" ht="24" customHeight="1">
      <c r="A13" s="191"/>
      <c r="B13" s="194"/>
      <c r="C13" s="20">
        <v>2</v>
      </c>
      <c r="D13" s="21" t="s">
        <v>37</v>
      </c>
      <c r="E13" s="22"/>
      <c r="F13" s="39"/>
      <c r="G13" s="219"/>
    </row>
    <row r="14" spans="1:7" s="15" customFormat="1" ht="24" customHeight="1">
      <c r="A14" s="191"/>
      <c r="B14" s="194"/>
      <c r="C14" s="20">
        <v>3</v>
      </c>
      <c r="D14" s="21" t="s">
        <v>270</v>
      </c>
      <c r="E14" s="22"/>
      <c r="F14" s="39"/>
      <c r="G14" s="219"/>
    </row>
    <row r="15" spans="1:7" s="15" customFormat="1" ht="24" customHeight="1">
      <c r="A15" s="191"/>
      <c r="B15" s="194"/>
      <c r="C15" s="20">
        <v>4</v>
      </c>
      <c r="D15" s="21" t="s">
        <v>271</v>
      </c>
      <c r="E15" s="22"/>
      <c r="F15" s="39"/>
      <c r="G15" s="219"/>
    </row>
    <row r="16" spans="1:7" s="15" customFormat="1" ht="24" customHeight="1">
      <c r="A16" s="191"/>
      <c r="B16" s="194"/>
      <c r="C16" s="20">
        <v>5</v>
      </c>
      <c r="D16" s="21" t="s">
        <v>272</v>
      </c>
      <c r="E16" s="22"/>
      <c r="F16" s="39"/>
      <c r="G16" s="219"/>
    </row>
    <row r="17" spans="1:7" s="15" customFormat="1" ht="24" customHeight="1">
      <c r="A17" s="191"/>
      <c r="B17" s="194"/>
      <c r="C17" s="20">
        <v>6</v>
      </c>
      <c r="D17" s="21" t="s">
        <v>273</v>
      </c>
      <c r="E17" s="22"/>
      <c r="F17" s="39"/>
      <c r="G17" s="219"/>
    </row>
    <row r="18" spans="1:7" s="15" customFormat="1" ht="24" customHeight="1">
      <c r="A18" s="191"/>
      <c r="B18" s="194"/>
      <c r="C18" s="20">
        <v>7</v>
      </c>
      <c r="D18" s="21" t="s">
        <v>124</v>
      </c>
      <c r="E18" s="22"/>
      <c r="F18" s="53"/>
      <c r="G18" s="219"/>
    </row>
    <row r="19" spans="1:7" s="15" customFormat="1" ht="24" customHeight="1" thickBot="1">
      <c r="A19" s="192"/>
      <c r="B19" s="195"/>
      <c r="C19" s="20">
        <v>8</v>
      </c>
      <c r="D19" s="54" t="s">
        <v>41</v>
      </c>
      <c r="E19" s="22"/>
      <c r="F19" s="39"/>
      <c r="G19" s="220"/>
    </row>
    <row r="20" spans="1:7" s="15" customFormat="1" ht="24" customHeight="1">
      <c r="A20" s="190">
        <v>2</v>
      </c>
      <c r="B20" s="193">
        <f>IF('H30事業報告'!B4=0,"",'H30事業報告'!B4)</f>
      </c>
      <c r="C20" s="16">
        <v>1</v>
      </c>
      <c r="D20" s="17" t="s">
        <v>274</v>
      </c>
      <c r="E20" s="18"/>
      <c r="F20" s="38"/>
      <c r="G20" s="218">
        <f>IF(SUM(E20:E27)=0,"",SUM(E20:E27))</f>
      </c>
    </row>
    <row r="21" spans="1:7" s="15" customFormat="1" ht="24" customHeight="1">
      <c r="A21" s="191"/>
      <c r="B21" s="194"/>
      <c r="C21" s="20">
        <v>2</v>
      </c>
      <c r="D21" s="21" t="s">
        <v>275</v>
      </c>
      <c r="E21" s="22"/>
      <c r="F21" s="39"/>
      <c r="G21" s="219"/>
    </row>
    <row r="22" spans="1:7" s="15" customFormat="1" ht="24" customHeight="1">
      <c r="A22" s="191"/>
      <c r="B22" s="194"/>
      <c r="C22" s="20">
        <v>3</v>
      </c>
      <c r="D22" s="21" t="s">
        <v>270</v>
      </c>
      <c r="E22" s="22"/>
      <c r="F22" s="39"/>
      <c r="G22" s="219"/>
    </row>
    <row r="23" spans="1:7" s="15" customFormat="1" ht="24" customHeight="1">
      <c r="A23" s="191"/>
      <c r="B23" s="194"/>
      <c r="C23" s="20">
        <v>4</v>
      </c>
      <c r="D23" s="21" t="s">
        <v>271</v>
      </c>
      <c r="E23" s="22"/>
      <c r="F23" s="39"/>
      <c r="G23" s="219"/>
    </row>
    <row r="24" spans="1:7" s="15" customFormat="1" ht="24" customHeight="1">
      <c r="A24" s="191"/>
      <c r="B24" s="194"/>
      <c r="C24" s="20">
        <v>5</v>
      </c>
      <c r="D24" s="21" t="s">
        <v>272</v>
      </c>
      <c r="E24" s="22"/>
      <c r="F24" s="39"/>
      <c r="G24" s="219"/>
    </row>
    <row r="25" spans="1:7" s="15" customFormat="1" ht="24" customHeight="1">
      <c r="A25" s="191"/>
      <c r="B25" s="194"/>
      <c r="C25" s="20">
        <v>6</v>
      </c>
      <c r="D25" s="21" t="s">
        <v>273</v>
      </c>
      <c r="E25" s="22"/>
      <c r="F25" s="39"/>
      <c r="G25" s="219"/>
    </row>
    <row r="26" spans="1:7" s="15" customFormat="1" ht="24" customHeight="1">
      <c r="A26" s="191"/>
      <c r="B26" s="194"/>
      <c r="C26" s="20">
        <v>7</v>
      </c>
      <c r="D26" s="21" t="s">
        <v>124</v>
      </c>
      <c r="E26" s="22"/>
      <c r="F26" s="53"/>
      <c r="G26" s="219"/>
    </row>
    <row r="27" spans="1:7" s="15" customFormat="1" ht="24" customHeight="1" thickBot="1">
      <c r="A27" s="192"/>
      <c r="B27" s="195"/>
      <c r="C27" s="20">
        <v>8</v>
      </c>
      <c r="D27" s="54" t="s">
        <v>41</v>
      </c>
      <c r="E27" s="29"/>
      <c r="F27" s="41"/>
      <c r="G27" s="220"/>
    </row>
    <row r="28" spans="1:7" s="15" customFormat="1" ht="24" customHeight="1">
      <c r="A28" s="190">
        <v>3</v>
      </c>
      <c r="B28" s="193">
        <f>IF('H30事業報告'!B5=0,"",'H30事業報告'!B5)</f>
      </c>
      <c r="C28" s="16">
        <v>1</v>
      </c>
      <c r="D28" s="17" t="s">
        <v>274</v>
      </c>
      <c r="E28" s="18"/>
      <c r="F28" s="38"/>
      <c r="G28" s="218">
        <f>IF(SUM(E28:E35)=0,"",SUM(E28:E35))</f>
      </c>
    </row>
    <row r="29" spans="1:7" s="15" customFormat="1" ht="24" customHeight="1">
      <c r="A29" s="191"/>
      <c r="B29" s="194"/>
      <c r="C29" s="20">
        <v>2</v>
      </c>
      <c r="D29" s="21" t="s">
        <v>275</v>
      </c>
      <c r="E29" s="22"/>
      <c r="F29" s="55"/>
      <c r="G29" s="219"/>
    </row>
    <row r="30" spans="1:7" s="15" customFormat="1" ht="24" customHeight="1">
      <c r="A30" s="191"/>
      <c r="B30" s="194"/>
      <c r="C30" s="20">
        <v>3</v>
      </c>
      <c r="D30" s="21" t="s">
        <v>270</v>
      </c>
      <c r="E30" s="22"/>
      <c r="F30" s="39"/>
      <c r="G30" s="219"/>
    </row>
    <row r="31" spans="1:7" s="15" customFormat="1" ht="24" customHeight="1">
      <c r="A31" s="191"/>
      <c r="B31" s="194"/>
      <c r="C31" s="20">
        <v>4</v>
      </c>
      <c r="D31" s="21" t="s">
        <v>271</v>
      </c>
      <c r="E31" s="22"/>
      <c r="F31" s="39"/>
      <c r="G31" s="219"/>
    </row>
    <row r="32" spans="1:7" s="15" customFormat="1" ht="24" customHeight="1">
      <c r="A32" s="191"/>
      <c r="B32" s="194"/>
      <c r="C32" s="20">
        <v>5</v>
      </c>
      <c r="D32" s="21" t="s">
        <v>272</v>
      </c>
      <c r="E32" s="22"/>
      <c r="F32" s="39"/>
      <c r="G32" s="219"/>
    </row>
    <row r="33" spans="1:7" s="15" customFormat="1" ht="24" customHeight="1">
      <c r="A33" s="191"/>
      <c r="B33" s="194"/>
      <c r="C33" s="20">
        <v>6</v>
      </c>
      <c r="D33" s="21" t="s">
        <v>273</v>
      </c>
      <c r="E33" s="22"/>
      <c r="F33" s="39"/>
      <c r="G33" s="219"/>
    </row>
    <row r="34" spans="1:7" s="15" customFormat="1" ht="24" customHeight="1">
      <c r="A34" s="191"/>
      <c r="B34" s="194"/>
      <c r="C34" s="20">
        <v>7</v>
      </c>
      <c r="D34" s="21" t="s">
        <v>124</v>
      </c>
      <c r="E34" s="22"/>
      <c r="F34" s="53"/>
      <c r="G34" s="219"/>
    </row>
    <row r="35" spans="1:7" s="15" customFormat="1" ht="24" customHeight="1" thickBot="1">
      <c r="A35" s="192"/>
      <c r="B35" s="195"/>
      <c r="C35" s="27">
        <v>8</v>
      </c>
      <c r="D35" s="28" t="s">
        <v>41</v>
      </c>
      <c r="E35" s="29"/>
      <c r="F35" s="41"/>
      <c r="G35" s="220"/>
    </row>
    <row r="36" spans="1:7" s="15" customFormat="1" ht="24" customHeight="1">
      <c r="A36" s="190">
        <v>4</v>
      </c>
      <c r="B36" s="193">
        <f>IF('H30事業報告'!B6=0,"",'H30事業報告'!B6)</f>
      </c>
      <c r="C36" s="16">
        <v>1</v>
      </c>
      <c r="D36" s="17" t="s">
        <v>274</v>
      </c>
      <c r="E36" s="18"/>
      <c r="F36" s="38"/>
      <c r="G36" s="218">
        <f>IF(SUM(E36:E43)=0,"",SUM(E36:E43))</f>
      </c>
    </row>
    <row r="37" spans="1:7" s="15" customFormat="1" ht="24" customHeight="1">
      <c r="A37" s="191"/>
      <c r="B37" s="194"/>
      <c r="C37" s="20">
        <v>2</v>
      </c>
      <c r="D37" s="21" t="s">
        <v>275</v>
      </c>
      <c r="E37" s="22"/>
      <c r="F37" s="39"/>
      <c r="G37" s="219"/>
    </row>
    <row r="38" spans="1:7" s="15" customFormat="1" ht="24" customHeight="1">
      <c r="A38" s="191"/>
      <c r="B38" s="194"/>
      <c r="C38" s="20">
        <v>3</v>
      </c>
      <c r="D38" s="21" t="s">
        <v>270</v>
      </c>
      <c r="E38" s="22"/>
      <c r="F38" s="39"/>
      <c r="G38" s="219"/>
    </row>
    <row r="39" spans="1:7" s="15" customFormat="1" ht="24" customHeight="1">
      <c r="A39" s="191"/>
      <c r="B39" s="194"/>
      <c r="C39" s="20">
        <v>4</v>
      </c>
      <c r="D39" s="21" t="s">
        <v>271</v>
      </c>
      <c r="E39" s="22"/>
      <c r="F39" s="39"/>
      <c r="G39" s="219"/>
    </row>
    <row r="40" spans="1:7" s="15" customFormat="1" ht="24" customHeight="1">
      <c r="A40" s="191"/>
      <c r="B40" s="194"/>
      <c r="C40" s="20">
        <v>5</v>
      </c>
      <c r="D40" s="21" t="s">
        <v>272</v>
      </c>
      <c r="E40" s="22"/>
      <c r="F40" s="39"/>
      <c r="G40" s="219"/>
    </row>
    <row r="41" spans="1:7" s="15" customFormat="1" ht="24" customHeight="1">
      <c r="A41" s="191"/>
      <c r="B41" s="194"/>
      <c r="C41" s="20">
        <v>6</v>
      </c>
      <c r="D41" s="21" t="s">
        <v>273</v>
      </c>
      <c r="E41" s="22"/>
      <c r="F41" s="39"/>
      <c r="G41" s="219"/>
    </row>
    <row r="42" spans="1:7" s="15" customFormat="1" ht="24" customHeight="1">
      <c r="A42" s="191"/>
      <c r="B42" s="194"/>
      <c r="C42" s="20">
        <v>7</v>
      </c>
      <c r="D42" s="21" t="s">
        <v>124</v>
      </c>
      <c r="E42" s="22"/>
      <c r="F42" s="53"/>
      <c r="G42" s="219"/>
    </row>
    <row r="43" spans="1:7" s="15" customFormat="1" ht="24" customHeight="1" thickBot="1">
      <c r="A43" s="192"/>
      <c r="B43" s="195"/>
      <c r="C43" s="20">
        <v>8</v>
      </c>
      <c r="D43" s="54" t="s">
        <v>41</v>
      </c>
      <c r="E43" s="22"/>
      <c r="F43" s="39"/>
      <c r="G43" s="220"/>
    </row>
    <row r="44" spans="1:7" s="15" customFormat="1" ht="24" customHeight="1">
      <c r="A44" s="190">
        <v>5</v>
      </c>
      <c r="B44" s="193">
        <f>IF('H30事業報告'!B7=0,"",'H30事業報告'!B7)</f>
      </c>
      <c r="C44" s="16">
        <v>1</v>
      </c>
      <c r="D44" s="17" t="s">
        <v>274</v>
      </c>
      <c r="E44" s="18"/>
      <c r="F44" s="38"/>
      <c r="G44" s="218">
        <f>IF(SUM(E44:E51)=0,"",SUM(E44:E51))</f>
      </c>
    </row>
    <row r="45" spans="1:7" s="15" customFormat="1" ht="24" customHeight="1">
      <c r="A45" s="191"/>
      <c r="B45" s="194"/>
      <c r="C45" s="20">
        <v>2</v>
      </c>
      <c r="D45" s="21" t="s">
        <v>275</v>
      </c>
      <c r="E45" s="22"/>
      <c r="F45" s="39"/>
      <c r="G45" s="219"/>
    </row>
    <row r="46" spans="1:7" s="15" customFormat="1" ht="24" customHeight="1">
      <c r="A46" s="191"/>
      <c r="B46" s="194"/>
      <c r="C46" s="20">
        <v>3</v>
      </c>
      <c r="D46" s="21" t="s">
        <v>270</v>
      </c>
      <c r="E46" s="22"/>
      <c r="F46" s="39"/>
      <c r="G46" s="219"/>
    </row>
    <row r="47" spans="1:7" s="15" customFormat="1" ht="24" customHeight="1">
      <c r="A47" s="191"/>
      <c r="B47" s="194"/>
      <c r="C47" s="20">
        <v>4</v>
      </c>
      <c r="D47" s="21" t="s">
        <v>271</v>
      </c>
      <c r="E47" s="22"/>
      <c r="F47" s="39"/>
      <c r="G47" s="219"/>
    </row>
    <row r="48" spans="1:7" s="15" customFormat="1" ht="24" customHeight="1">
      <c r="A48" s="191"/>
      <c r="B48" s="194"/>
      <c r="C48" s="20">
        <v>5</v>
      </c>
      <c r="D48" s="21" t="s">
        <v>272</v>
      </c>
      <c r="E48" s="22"/>
      <c r="F48" s="39"/>
      <c r="G48" s="219"/>
    </row>
    <row r="49" spans="1:7" s="15" customFormat="1" ht="24" customHeight="1">
      <c r="A49" s="191"/>
      <c r="B49" s="194"/>
      <c r="C49" s="20">
        <v>6</v>
      </c>
      <c r="D49" s="21" t="s">
        <v>273</v>
      </c>
      <c r="E49" s="22"/>
      <c r="F49" s="39"/>
      <c r="G49" s="219"/>
    </row>
    <row r="50" spans="1:7" s="15" customFormat="1" ht="24" customHeight="1">
      <c r="A50" s="191"/>
      <c r="B50" s="194"/>
      <c r="C50" s="20">
        <v>7</v>
      </c>
      <c r="D50" s="21" t="s">
        <v>124</v>
      </c>
      <c r="E50" s="22"/>
      <c r="F50" s="53"/>
      <c r="G50" s="219"/>
    </row>
    <row r="51" spans="1:7" s="15" customFormat="1" ht="24" customHeight="1" thickBot="1">
      <c r="A51" s="192"/>
      <c r="B51" s="195"/>
      <c r="C51" s="20">
        <v>8</v>
      </c>
      <c r="D51" s="54" t="s">
        <v>41</v>
      </c>
      <c r="E51" s="29"/>
      <c r="F51" s="41"/>
      <c r="G51" s="220"/>
    </row>
    <row r="52" spans="1:7" s="15" customFormat="1" ht="24" customHeight="1">
      <c r="A52" s="190">
        <v>6</v>
      </c>
      <c r="B52" s="193">
        <f>IF('H30事業報告'!B8=0,"",'H30事業報告'!B8)</f>
      </c>
      <c r="C52" s="16">
        <v>1</v>
      </c>
      <c r="D52" s="17" t="s">
        <v>274</v>
      </c>
      <c r="E52" s="18"/>
      <c r="F52" s="56"/>
      <c r="G52" s="218">
        <f>IF(SUM(E52:E59)=0,"",SUM(E52:E59))</f>
      </c>
    </row>
    <row r="53" spans="1:7" s="15" customFormat="1" ht="24" customHeight="1">
      <c r="A53" s="191"/>
      <c r="B53" s="194"/>
      <c r="C53" s="20">
        <v>2</v>
      </c>
      <c r="D53" s="21" t="s">
        <v>275</v>
      </c>
      <c r="E53" s="22"/>
      <c r="F53" s="39"/>
      <c r="G53" s="219"/>
    </row>
    <row r="54" spans="1:7" s="15" customFormat="1" ht="24" customHeight="1">
      <c r="A54" s="191"/>
      <c r="B54" s="194"/>
      <c r="C54" s="20">
        <v>3</v>
      </c>
      <c r="D54" s="21" t="s">
        <v>270</v>
      </c>
      <c r="E54" s="22"/>
      <c r="F54" s="39"/>
      <c r="G54" s="219"/>
    </row>
    <row r="55" spans="1:7" s="15" customFormat="1" ht="24" customHeight="1">
      <c r="A55" s="191"/>
      <c r="B55" s="194"/>
      <c r="C55" s="20">
        <v>4</v>
      </c>
      <c r="D55" s="21" t="s">
        <v>271</v>
      </c>
      <c r="E55" s="22"/>
      <c r="F55" s="39"/>
      <c r="G55" s="219"/>
    </row>
    <row r="56" spans="1:7" s="15" customFormat="1" ht="24" customHeight="1">
      <c r="A56" s="191"/>
      <c r="B56" s="194"/>
      <c r="C56" s="20">
        <v>5</v>
      </c>
      <c r="D56" s="21" t="s">
        <v>272</v>
      </c>
      <c r="E56" s="22"/>
      <c r="F56" s="39"/>
      <c r="G56" s="219"/>
    </row>
    <row r="57" spans="1:7" s="15" customFormat="1" ht="24" customHeight="1">
      <c r="A57" s="191"/>
      <c r="B57" s="194"/>
      <c r="C57" s="20">
        <v>6</v>
      </c>
      <c r="D57" s="21" t="s">
        <v>273</v>
      </c>
      <c r="E57" s="22"/>
      <c r="F57" s="39"/>
      <c r="G57" s="219"/>
    </row>
    <row r="58" spans="1:7" s="15" customFormat="1" ht="24" customHeight="1">
      <c r="A58" s="191"/>
      <c r="B58" s="194"/>
      <c r="C58" s="20">
        <v>7</v>
      </c>
      <c r="D58" s="21" t="s">
        <v>124</v>
      </c>
      <c r="E58" s="22"/>
      <c r="F58" s="53"/>
      <c r="G58" s="219"/>
    </row>
    <row r="59" spans="1:7" s="15" customFormat="1" ht="24" customHeight="1" thickBot="1">
      <c r="A59" s="192"/>
      <c r="B59" s="195"/>
      <c r="C59" s="20">
        <v>8</v>
      </c>
      <c r="D59" s="54" t="s">
        <v>41</v>
      </c>
      <c r="E59" s="22"/>
      <c r="F59" s="39"/>
      <c r="G59" s="220"/>
    </row>
    <row r="60" spans="1:7" s="15" customFormat="1" ht="24" customHeight="1">
      <c r="A60" s="190">
        <v>7</v>
      </c>
      <c r="B60" s="193">
        <f>IF('H30事業報告'!B9=0,"",'H30事業報告'!B9)</f>
      </c>
      <c r="C60" s="16">
        <v>1</v>
      </c>
      <c r="D60" s="17" t="s">
        <v>274</v>
      </c>
      <c r="E60" s="18"/>
      <c r="F60" s="56"/>
      <c r="G60" s="218">
        <f>IF(SUM(E60:E67)=0,"",SUM(E60:E67))</f>
      </c>
    </row>
    <row r="61" spans="1:7" s="15" customFormat="1" ht="24" customHeight="1">
      <c r="A61" s="191"/>
      <c r="B61" s="194"/>
      <c r="C61" s="20">
        <v>2</v>
      </c>
      <c r="D61" s="21" t="s">
        <v>275</v>
      </c>
      <c r="E61" s="22"/>
      <c r="F61" s="39"/>
      <c r="G61" s="219"/>
    </row>
    <row r="62" spans="1:7" s="15" customFormat="1" ht="24" customHeight="1">
      <c r="A62" s="191"/>
      <c r="B62" s="194"/>
      <c r="C62" s="20">
        <v>3</v>
      </c>
      <c r="D62" s="21" t="s">
        <v>270</v>
      </c>
      <c r="E62" s="22"/>
      <c r="F62" s="39"/>
      <c r="G62" s="219"/>
    </row>
    <row r="63" spans="1:7" s="15" customFormat="1" ht="24" customHeight="1">
      <c r="A63" s="191"/>
      <c r="B63" s="194"/>
      <c r="C63" s="20">
        <v>4</v>
      </c>
      <c r="D63" s="21" t="s">
        <v>271</v>
      </c>
      <c r="E63" s="22"/>
      <c r="F63" s="39"/>
      <c r="G63" s="219"/>
    </row>
    <row r="64" spans="1:7" s="15" customFormat="1" ht="24" customHeight="1">
      <c r="A64" s="191"/>
      <c r="B64" s="194"/>
      <c r="C64" s="20">
        <v>5</v>
      </c>
      <c r="D64" s="21" t="s">
        <v>272</v>
      </c>
      <c r="E64" s="22"/>
      <c r="F64" s="39"/>
      <c r="G64" s="219"/>
    </row>
    <row r="65" spans="1:7" s="15" customFormat="1" ht="24" customHeight="1">
      <c r="A65" s="191"/>
      <c r="B65" s="194"/>
      <c r="C65" s="20">
        <v>6</v>
      </c>
      <c r="D65" s="21" t="s">
        <v>273</v>
      </c>
      <c r="E65" s="22"/>
      <c r="F65" s="39"/>
      <c r="G65" s="219"/>
    </row>
    <row r="66" spans="1:7" s="15" customFormat="1" ht="24" customHeight="1">
      <c r="A66" s="191"/>
      <c r="B66" s="194"/>
      <c r="C66" s="20">
        <v>7</v>
      </c>
      <c r="D66" s="21" t="s">
        <v>124</v>
      </c>
      <c r="E66" s="22"/>
      <c r="F66" s="53"/>
      <c r="G66" s="219"/>
    </row>
    <row r="67" spans="1:7" s="15" customFormat="1" ht="24" customHeight="1" thickBot="1">
      <c r="A67" s="192"/>
      <c r="B67" s="195"/>
      <c r="C67" s="27">
        <v>8</v>
      </c>
      <c r="D67" s="28" t="s">
        <v>41</v>
      </c>
      <c r="E67" s="29"/>
      <c r="F67" s="41"/>
      <c r="G67" s="220"/>
    </row>
    <row r="68" spans="1:7" s="15" customFormat="1" ht="24" customHeight="1">
      <c r="A68" s="190">
        <v>8</v>
      </c>
      <c r="B68" s="193">
        <f>IF('H30事業報告'!B10=0,"",'H30事業報告'!B10)</f>
      </c>
      <c r="C68" s="16">
        <v>1</v>
      </c>
      <c r="D68" s="17" t="s">
        <v>274</v>
      </c>
      <c r="E68" s="18"/>
      <c r="F68" s="38"/>
      <c r="G68" s="218">
        <f>IF(SUM(E68:E75)=0,"",SUM(E68:E75))</f>
      </c>
    </row>
    <row r="69" spans="1:7" s="15" customFormat="1" ht="24" customHeight="1">
      <c r="A69" s="191"/>
      <c r="B69" s="194"/>
      <c r="C69" s="20">
        <v>2</v>
      </c>
      <c r="D69" s="21" t="s">
        <v>275</v>
      </c>
      <c r="E69" s="22"/>
      <c r="F69" s="39"/>
      <c r="G69" s="219"/>
    </row>
    <row r="70" spans="1:7" s="15" customFormat="1" ht="24" customHeight="1">
      <c r="A70" s="191"/>
      <c r="B70" s="194"/>
      <c r="C70" s="20">
        <v>3</v>
      </c>
      <c r="D70" s="21" t="s">
        <v>270</v>
      </c>
      <c r="E70" s="22"/>
      <c r="F70" s="39"/>
      <c r="G70" s="219"/>
    </row>
    <row r="71" spans="1:7" s="15" customFormat="1" ht="24" customHeight="1">
      <c r="A71" s="191"/>
      <c r="B71" s="194"/>
      <c r="C71" s="20">
        <v>4</v>
      </c>
      <c r="D71" s="21" t="s">
        <v>271</v>
      </c>
      <c r="E71" s="22"/>
      <c r="F71" s="39"/>
      <c r="G71" s="219"/>
    </row>
    <row r="72" spans="1:7" s="15" customFormat="1" ht="24" customHeight="1">
      <c r="A72" s="191"/>
      <c r="B72" s="194"/>
      <c r="C72" s="20">
        <v>5</v>
      </c>
      <c r="D72" s="21" t="s">
        <v>272</v>
      </c>
      <c r="E72" s="22"/>
      <c r="F72" s="39"/>
      <c r="G72" s="219"/>
    </row>
    <row r="73" spans="1:7" s="15" customFormat="1" ht="24" customHeight="1">
      <c r="A73" s="191"/>
      <c r="B73" s="194"/>
      <c r="C73" s="20">
        <v>6</v>
      </c>
      <c r="D73" s="21" t="s">
        <v>273</v>
      </c>
      <c r="E73" s="22"/>
      <c r="F73" s="39"/>
      <c r="G73" s="219"/>
    </row>
    <row r="74" spans="1:7" s="15" customFormat="1" ht="24" customHeight="1">
      <c r="A74" s="191"/>
      <c r="B74" s="194"/>
      <c r="C74" s="20">
        <v>7</v>
      </c>
      <c r="D74" s="21" t="s">
        <v>124</v>
      </c>
      <c r="E74" s="22"/>
      <c r="F74" s="53"/>
      <c r="G74" s="219"/>
    </row>
    <row r="75" spans="1:7" s="15" customFormat="1" ht="24" customHeight="1" thickBot="1">
      <c r="A75" s="192"/>
      <c r="B75" s="195"/>
      <c r="C75" s="20">
        <v>8</v>
      </c>
      <c r="D75" s="54" t="s">
        <v>41</v>
      </c>
      <c r="E75" s="29"/>
      <c r="F75" s="41"/>
      <c r="G75" s="220"/>
    </row>
    <row r="76" spans="1:7" s="15" customFormat="1" ht="24" customHeight="1">
      <c r="A76" s="190">
        <v>9</v>
      </c>
      <c r="B76" s="193">
        <f>IF('H30事業報告'!B11=0,"",'H30事業報告'!B11)</f>
      </c>
      <c r="C76" s="16">
        <v>1</v>
      </c>
      <c r="D76" s="17" t="s">
        <v>274</v>
      </c>
      <c r="E76" s="18"/>
      <c r="F76" s="38"/>
      <c r="G76" s="218">
        <f>IF(SUM(E76:E83)=0,"",SUM(E76:E83))</f>
      </c>
    </row>
    <row r="77" spans="1:7" s="15" customFormat="1" ht="24" customHeight="1">
      <c r="A77" s="191"/>
      <c r="B77" s="194"/>
      <c r="C77" s="20">
        <v>2</v>
      </c>
      <c r="D77" s="21" t="s">
        <v>275</v>
      </c>
      <c r="E77" s="22"/>
      <c r="F77" s="39"/>
      <c r="G77" s="219"/>
    </row>
    <row r="78" spans="1:7" s="15" customFormat="1" ht="24" customHeight="1">
      <c r="A78" s="191"/>
      <c r="B78" s="194"/>
      <c r="C78" s="20">
        <v>3</v>
      </c>
      <c r="D78" s="21" t="s">
        <v>270</v>
      </c>
      <c r="E78" s="22"/>
      <c r="F78" s="39"/>
      <c r="G78" s="219"/>
    </row>
    <row r="79" spans="1:7" s="15" customFormat="1" ht="24" customHeight="1">
      <c r="A79" s="191"/>
      <c r="B79" s="194"/>
      <c r="C79" s="20">
        <v>4</v>
      </c>
      <c r="D79" s="21" t="s">
        <v>271</v>
      </c>
      <c r="E79" s="22"/>
      <c r="F79" s="39"/>
      <c r="G79" s="219"/>
    </row>
    <row r="80" spans="1:7" s="15" customFormat="1" ht="24" customHeight="1">
      <c r="A80" s="191"/>
      <c r="B80" s="194"/>
      <c r="C80" s="20">
        <v>5</v>
      </c>
      <c r="D80" s="21" t="s">
        <v>272</v>
      </c>
      <c r="E80" s="22"/>
      <c r="F80" s="55"/>
      <c r="G80" s="219"/>
    </row>
    <row r="81" spans="1:7" s="15" customFormat="1" ht="24" customHeight="1">
      <c r="A81" s="191"/>
      <c r="B81" s="194"/>
      <c r="C81" s="20">
        <v>6</v>
      </c>
      <c r="D81" s="21" t="s">
        <v>273</v>
      </c>
      <c r="E81" s="22"/>
      <c r="F81" s="39"/>
      <c r="G81" s="219"/>
    </row>
    <row r="82" spans="1:7" s="15" customFormat="1" ht="24" customHeight="1">
      <c r="A82" s="191"/>
      <c r="B82" s="194"/>
      <c r="C82" s="20">
        <v>7</v>
      </c>
      <c r="D82" s="21" t="s">
        <v>124</v>
      </c>
      <c r="E82" s="22"/>
      <c r="F82" s="39"/>
      <c r="G82" s="219"/>
    </row>
    <row r="83" spans="1:7" s="15" customFormat="1" ht="24" customHeight="1" thickBot="1">
      <c r="A83" s="192"/>
      <c r="B83" s="195"/>
      <c r="C83" s="20">
        <v>8</v>
      </c>
      <c r="D83" s="54" t="s">
        <v>41</v>
      </c>
      <c r="E83" s="22"/>
      <c r="F83" s="22"/>
      <c r="G83" s="220"/>
    </row>
    <row r="84" spans="1:7" s="15" customFormat="1" ht="24" customHeight="1">
      <c r="A84" s="190">
        <v>10</v>
      </c>
      <c r="B84" s="193">
        <f>IF('H30事業報告'!B12=0,"",'H30事業報告'!B12)</f>
      </c>
      <c r="C84" s="16">
        <v>1</v>
      </c>
      <c r="D84" s="17" t="s">
        <v>274</v>
      </c>
      <c r="E84" s="18"/>
      <c r="F84" s="18"/>
      <c r="G84" s="218">
        <f>IF(SUM(E84:E91)=0,"",SUM(E84:E91))</f>
      </c>
    </row>
    <row r="85" spans="1:7" s="15" customFormat="1" ht="24" customHeight="1">
      <c r="A85" s="191"/>
      <c r="B85" s="194"/>
      <c r="C85" s="20">
        <v>2</v>
      </c>
      <c r="D85" s="21" t="s">
        <v>275</v>
      </c>
      <c r="E85" s="22"/>
      <c r="F85" s="22"/>
      <c r="G85" s="219"/>
    </row>
    <row r="86" spans="1:7" s="15" customFormat="1" ht="24" customHeight="1">
      <c r="A86" s="191">
        <v>10</v>
      </c>
      <c r="B86" s="194"/>
      <c r="C86" s="20">
        <v>3</v>
      </c>
      <c r="D86" s="21" t="s">
        <v>270</v>
      </c>
      <c r="E86" s="22"/>
      <c r="F86" s="22"/>
      <c r="G86" s="219"/>
    </row>
    <row r="87" spans="1:7" s="15" customFormat="1" ht="24" customHeight="1">
      <c r="A87" s="191"/>
      <c r="B87" s="194"/>
      <c r="C87" s="20">
        <v>4</v>
      </c>
      <c r="D87" s="21" t="s">
        <v>271</v>
      </c>
      <c r="E87" s="22"/>
      <c r="F87" s="22"/>
      <c r="G87" s="219"/>
    </row>
    <row r="88" spans="1:7" s="15" customFormat="1" ht="24" customHeight="1">
      <c r="A88" s="191"/>
      <c r="B88" s="194"/>
      <c r="C88" s="20">
        <v>5</v>
      </c>
      <c r="D88" s="21" t="s">
        <v>272</v>
      </c>
      <c r="E88" s="22"/>
      <c r="F88" s="22"/>
      <c r="G88" s="219"/>
    </row>
    <row r="89" spans="1:7" s="15" customFormat="1" ht="24" customHeight="1">
      <c r="A89" s="191"/>
      <c r="B89" s="194"/>
      <c r="C89" s="20">
        <v>6</v>
      </c>
      <c r="D89" s="21" t="s">
        <v>273</v>
      </c>
      <c r="E89" s="22"/>
      <c r="F89" s="22"/>
      <c r="G89" s="219"/>
    </row>
    <row r="90" spans="1:7" s="15" customFormat="1" ht="24" customHeight="1">
      <c r="A90" s="191"/>
      <c r="B90" s="194"/>
      <c r="C90" s="20">
        <v>7</v>
      </c>
      <c r="D90" s="21" t="s">
        <v>124</v>
      </c>
      <c r="E90" s="22"/>
      <c r="F90" s="22"/>
      <c r="G90" s="219"/>
    </row>
    <row r="91" spans="1:7" s="15" customFormat="1" ht="24" customHeight="1" thickBot="1">
      <c r="A91" s="192"/>
      <c r="B91" s="195"/>
      <c r="C91" s="20">
        <v>8</v>
      </c>
      <c r="D91" s="54" t="s">
        <v>41</v>
      </c>
      <c r="E91" s="22"/>
      <c r="F91" s="22"/>
      <c r="G91" s="220"/>
    </row>
    <row r="92" spans="1:7" s="15" customFormat="1" ht="24" customHeight="1">
      <c r="A92" s="190">
        <v>11</v>
      </c>
      <c r="B92" s="193">
        <f>IF('H30事業報告'!B13=0,"",'H30事業報告'!B13)</f>
      </c>
      <c r="C92" s="16">
        <v>1</v>
      </c>
      <c r="D92" s="17" t="s">
        <v>274</v>
      </c>
      <c r="E92" s="18"/>
      <c r="F92" s="38"/>
      <c r="G92" s="218">
        <f>IF(SUM(E92:E99)=0,"",SUM(E92:E99))</f>
      </c>
    </row>
    <row r="93" spans="1:7" s="15" customFormat="1" ht="24" customHeight="1">
      <c r="A93" s="191"/>
      <c r="B93" s="194"/>
      <c r="C93" s="20">
        <v>2</v>
      </c>
      <c r="D93" s="21" t="s">
        <v>275</v>
      </c>
      <c r="E93" s="22"/>
      <c r="F93" s="39"/>
      <c r="G93" s="219"/>
    </row>
    <row r="94" spans="1:7" s="15" customFormat="1" ht="24" customHeight="1">
      <c r="A94" s="191"/>
      <c r="B94" s="194"/>
      <c r="C94" s="20">
        <v>3</v>
      </c>
      <c r="D94" s="21" t="s">
        <v>270</v>
      </c>
      <c r="E94" s="22"/>
      <c r="F94" s="39"/>
      <c r="G94" s="219"/>
    </row>
    <row r="95" spans="1:7" s="15" customFormat="1" ht="24" customHeight="1">
      <c r="A95" s="191"/>
      <c r="B95" s="194"/>
      <c r="C95" s="20">
        <v>4</v>
      </c>
      <c r="D95" s="21" t="s">
        <v>271</v>
      </c>
      <c r="E95" s="22"/>
      <c r="F95" s="39"/>
      <c r="G95" s="219"/>
    </row>
    <row r="96" spans="1:7" s="15" customFormat="1" ht="24" customHeight="1">
      <c r="A96" s="191"/>
      <c r="B96" s="194"/>
      <c r="C96" s="20">
        <v>5</v>
      </c>
      <c r="D96" s="21" t="s">
        <v>272</v>
      </c>
      <c r="E96" s="22"/>
      <c r="F96" s="39"/>
      <c r="G96" s="219"/>
    </row>
    <row r="97" spans="1:7" s="15" customFormat="1" ht="24" customHeight="1">
      <c r="A97" s="191"/>
      <c r="B97" s="194"/>
      <c r="C97" s="20">
        <v>6</v>
      </c>
      <c r="D97" s="21" t="s">
        <v>273</v>
      </c>
      <c r="E97" s="22"/>
      <c r="F97" s="39"/>
      <c r="G97" s="219"/>
    </row>
    <row r="98" spans="1:7" s="15" customFormat="1" ht="24" customHeight="1">
      <c r="A98" s="191"/>
      <c r="B98" s="194"/>
      <c r="C98" s="20">
        <v>7</v>
      </c>
      <c r="D98" s="21" t="s">
        <v>124</v>
      </c>
      <c r="E98" s="22"/>
      <c r="F98" s="39"/>
      <c r="G98" s="219"/>
    </row>
    <row r="99" spans="1:7" s="15" customFormat="1" ht="24" customHeight="1" thickBot="1">
      <c r="A99" s="192"/>
      <c r="B99" s="195"/>
      <c r="C99" s="27">
        <v>8</v>
      </c>
      <c r="D99" s="28" t="s">
        <v>41</v>
      </c>
      <c r="E99" s="29"/>
      <c r="F99" s="41"/>
      <c r="G99" s="220"/>
    </row>
    <row r="100" spans="1:7" s="15" customFormat="1" ht="24" customHeight="1">
      <c r="A100" s="190">
        <v>12</v>
      </c>
      <c r="B100" s="193">
        <f>IF('H30事業報告'!B14=0,"",'H30事業報告'!B14)</f>
      </c>
      <c r="C100" s="16">
        <v>1</v>
      </c>
      <c r="D100" s="17" t="s">
        <v>274</v>
      </c>
      <c r="E100" s="18"/>
      <c r="F100" s="38"/>
      <c r="G100" s="218">
        <f>IF(SUM(E100:E107)=0,"",SUM(E100:E107))</f>
      </c>
    </row>
    <row r="101" spans="1:7" s="15" customFormat="1" ht="24" customHeight="1">
      <c r="A101" s="191"/>
      <c r="B101" s="194"/>
      <c r="C101" s="20">
        <v>2</v>
      </c>
      <c r="D101" s="21" t="s">
        <v>275</v>
      </c>
      <c r="E101" s="22"/>
      <c r="F101" s="57"/>
      <c r="G101" s="219"/>
    </row>
    <row r="102" spans="1:7" s="15" customFormat="1" ht="24" customHeight="1">
      <c r="A102" s="191"/>
      <c r="B102" s="194"/>
      <c r="C102" s="20">
        <v>3</v>
      </c>
      <c r="D102" s="21" t="s">
        <v>270</v>
      </c>
      <c r="E102" s="22"/>
      <c r="F102" s="39"/>
      <c r="G102" s="219"/>
    </row>
    <row r="103" spans="1:7" s="15" customFormat="1" ht="24" customHeight="1">
      <c r="A103" s="191"/>
      <c r="B103" s="194"/>
      <c r="C103" s="20">
        <v>4</v>
      </c>
      <c r="D103" s="21" t="s">
        <v>271</v>
      </c>
      <c r="E103" s="22"/>
      <c r="F103" s="39"/>
      <c r="G103" s="219"/>
    </row>
    <row r="104" spans="1:7" s="15" customFormat="1" ht="24" customHeight="1">
      <c r="A104" s="191"/>
      <c r="B104" s="194"/>
      <c r="C104" s="20">
        <v>5</v>
      </c>
      <c r="D104" s="21" t="s">
        <v>272</v>
      </c>
      <c r="E104" s="22"/>
      <c r="F104" s="39"/>
      <c r="G104" s="219"/>
    </row>
    <row r="105" spans="1:7" s="15" customFormat="1" ht="24" customHeight="1">
      <c r="A105" s="191"/>
      <c r="B105" s="194"/>
      <c r="C105" s="20">
        <v>6</v>
      </c>
      <c r="D105" s="21" t="s">
        <v>273</v>
      </c>
      <c r="E105" s="22"/>
      <c r="F105" s="39"/>
      <c r="G105" s="219"/>
    </row>
    <row r="106" spans="1:7" s="15" customFormat="1" ht="24" customHeight="1">
      <c r="A106" s="191"/>
      <c r="B106" s="194"/>
      <c r="C106" s="20">
        <v>7</v>
      </c>
      <c r="D106" s="21" t="s">
        <v>124</v>
      </c>
      <c r="E106" s="22"/>
      <c r="F106" s="39"/>
      <c r="G106" s="219"/>
    </row>
    <row r="107" spans="1:7" s="15" customFormat="1" ht="24" customHeight="1" thickBot="1">
      <c r="A107" s="192"/>
      <c r="B107" s="195"/>
      <c r="C107" s="20">
        <v>8</v>
      </c>
      <c r="D107" s="54" t="s">
        <v>41</v>
      </c>
      <c r="E107" s="22"/>
      <c r="F107" s="39"/>
      <c r="G107" s="220"/>
    </row>
    <row r="108" spans="1:7" ht="64.5" customHeight="1" thickBot="1" thickTop="1">
      <c r="A108" s="45" t="s">
        <v>276</v>
      </c>
      <c r="B108" s="183" t="s">
        <v>95</v>
      </c>
      <c r="C108" s="184"/>
      <c r="D108" s="185"/>
      <c r="E108" s="221"/>
      <c r="F108" s="222"/>
      <c r="G108" s="142">
        <f>IF(SUM(G12:G107)=0,"",SUM(G12:G107))</f>
      </c>
    </row>
    <row r="109" spans="1:7" ht="64.5" customHeight="1" thickBot="1">
      <c r="A109" s="45" t="s">
        <v>277</v>
      </c>
      <c r="B109" s="183" t="s">
        <v>125</v>
      </c>
      <c r="C109" s="184"/>
      <c r="D109" s="185"/>
      <c r="E109" s="221"/>
      <c r="F109" s="223"/>
      <c r="G109" s="140"/>
    </row>
    <row r="110" spans="1:7" ht="64.5" customHeight="1" thickTop="1">
      <c r="A110" s="186" t="s">
        <v>97</v>
      </c>
      <c r="B110" s="187"/>
      <c r="C110" s="187"/>
      <c r="D110" s="188"/>
      <c r="E110" s="227"/>
      <c r="F110" s="228"/>
      <c r="G110" s="231">
        <f>IF(SUM(G108:G109)=0,"",SUM(G108:G109))</f>
      </c>
    </row>
    <row r="111" spans="1:7" ht="22.5" customHeight="1" thickBot="1">
      <c r="A111" s="189" t="s">
        <v>278</v>
      </c>
      <c r="B111" s="181"/>
      <c r="C111" s="181"/>
      <c r="D111" s="182"/>
      <c r="E111" s="229"/>
      <c r="F111" s="230"/>
      <c r="G111" s="232"/>
    </row>
    <row r="112" ht="22.5" customHeight="1" thickBot="1">
      <c r="G112" s="47"/>
    </row>
    <row r="113" spans="1:7" ht="75.75" customHeight="1" thickBot="1" thickTop="1">
      <c r="A113" s="45" t="s">
        <v>279</v>
      </c>
      <c r="B113" s="183" t="s">
        <v>127</v>
      </c>
      <c r="C113" s="224"/>
      <c r="D113" s="208" t="s">
        <v>267</v>
      </c>
      <c r="E113" s="209"/>
      <c r="F113" s="210"/>
      <c r="G113" s="142">
        <f>_xlfn.IFERROR(IF(C4*G108=0,"",IF(C4-G108*0.8&gt;0,C4-G108*0.8,0)),"")</f>
      </c>
    </row>
    <row r="114" spans="1:3" ht="22.5" customHeight="1" thickBot="1">
      <c r="A114" s="15"/>
      <c r="B114" s="15"/>
      <c r="C114" s="49"/>
    </row>
    <row r="115" spans="1:7" ht="75.75" customHeight="1" thickBot="1" thickTop="1">
      <c r="A115" s="45" t="s">
        <v>280</v>
      </c>
      <c r="B115" s="183" t="s">
        <v>126</v>
      </c>
      <c r="C115" s="224"/>
      <c r="D115" s="225" t="s">
        <v>214</v>
      </c>
      <c r="E115" s="212"/>
      <c r="F115" s="226"/>
      <c r="G115" s="142">
        <f>_xlfn.IFERROR(IF(G113="","",C8-G110-G113),"")</f>
      </c>
    </row>
    <row r="116" ht="18" customHeight="1"/>
    <row r="117" ht="18" customHeight="1"/>
    <row r="118" ht="18" customHeight="1"/>
    <row r="119" ht="18" customHeight="1"/>
    <row r="120" ht="18" customHeight="1"/>
    <row r="121" ht="18" customHeight="1"/>
    <row r="140" ht="30" customHeight="1">
      <c r="B140" s="136"/>
    </row>
  </sheetData>
  <sheetProtection/>
  <mergeCells count="64">
    <mergeCell ref="B115:C115"/>
    <mergeCell ref="D115:F115"/>
    <mergeCell ref="A110:D110"/>
    <mergeCell ref="E110:F111"/>
    <mergeCell ref="G110:G111"/>
    <mergeCell ref="A111:D111"/>
    <mergeCell ref="B113:C113"/>
    <mergeCell ref="D113:F113"/>
    <mergeCell ref="A100:A107"/>
    <mergeCell ref="B100:B107"/>
    <mergeCell ref="G100:G107"/>
    <mergeCell ref="B108:D108"/>
    <mergeCell ref="E108:F108"/>
    <mergeCell ref="B109:D109"/>
    <mergeCell ref="E109:F109"/>
    <mergeCell ref="A84:A91"/>
    <mergeCell ref="B84:B91"/>
    <mergeCell ref="G84:G91"/>
    <mergeCell ref="A92:A99"/>
    <mergeCell ref="B92:B99"/>
    <mergeCell ref="G92:G99"/>
    <mergeCell ref="A68:A75"/>
    <mergeCell ref="B68:B75"/>
    <mergeCell ref="G68:G75"/>
    <mergeCell ref="A76:A83"/>
    <mergeCell ref="B76:B83"/>
    <mergeCell ref="G76:G83"/>
    <mergeCell ref="A52:A59"/>
    <mergeCell ref="B52:B59"/>
    <mergeCell ref="G52:G59"/>
    <mergeCell ref="A60:A67"/>
    <mergeCell ref="B60:B67"/>
    <mergeCell ref="G60:G67"/>
    <mergeCell ref="A36:A43"/>
    <mergeCell ref="B36:B43"/>
    <mergeCell ref="G36:G43"/>
    <mergeCell ref="A44:A51"/>
    <mergeCell ref="B44:B51"/>
    <mergeCell ref="G44:G51"/>
    <mergeCell ref="A20:A27"/>
    <mergeCell ref="B20:B27"/>
    <mergeCell ref="G20:G27"/>
    <mergeCell ref="A28:A35"/>
    <mergeCell ref="B28:B35"/>
    <mergeCell ref="G28:G35"/>
    <mergeCell ref="A8:B8"/>
    <mergeCell ref="C8:D8"/>
    <mergeCell ref="E8:G8"/>
    <mergeCell ref="C11:D11"/>
    <mergeCell ref="A12:A19"/>
    <mergeCell ref="B12:B19"/>
    <mergeCell ref="G12:G19"/>
    <mergeCell ref="C5:D5"/>
    <mergeCell ref="E5:G5"/>
    <mergeCell ref="C6:D6"/>
    <mergeCell ref="E6:G6"/>
    <mergeCell ref="C7:D7"/>
    <mergeCell ref="E7:G7"/>
    <mergeCell ref="A1:G1"/>
    <mergeCell ref="A3:B3"/>
    <mergeCell ref="C3:D3"/>
    <mergeCell ref="E3:G3"/>
    <mergeCell ref="C4:D4"/>
    <mergeCell ref="E4:G4"/>
  </mergeCells>
  <printOptions horizontalCentered="1"/>
  <pageMargins left="0.2362204724409449" right="0.1968503937007874" top="0.7874015748031497" bottom="0.3937007874015748" header="0.5118110236220472" footer="0.31496062992125984"/>
  <pageSetup horizontalDpi="600" verticalDpi="600" orientation="portrait" paperSize="9" r:id="rId3"/>
  <headerFooter alignWithMargins="0">
    <oddHeader>&amp;R&amp;16㊞</oddHeader>
    <oddFooter>&amp;C&amp;16&amp;P／&amp;N</oddFooter>
  </headerFooter>
  <rowBreaks count="2" manualBreakCount="2">
    <brk id="67" max="6" man="1"/>
    <brk id="99" max="6" man="1"/>
  </rowBreaks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3:I29"/>
  <sheetViews>
    <sheetView view="pageBreakPreview" zoomScaleSheetLayoutView="100" zoomScalePageLayoutView="0" workbookViewId="0" topLeftCell="A16">
      <selection activeCell="H6" sqref="H6"/>
    </sheetView>
  </sheetViews>
  <sheetFormatPr defaultColWidth="9.00390625" defaultRowHeight="24.75" customHeight="1"/>
  <cols>
    <col min="1" max="1" width="8.125" style="15" customWidth="1"/>
    <col min="2" max="4" width="9.00390625" style="15" customWidth="1"/>
    <col min="5" max="5" width="8.00390625" style="15" customWidth="1"/>
    <col min="6" max="6" width="10.00390625" style="15" customWidth="1"/>
    <col min="7" max="7" width="9.00390625" style="15" customWidth="1"/>
    <col min="8" max="8" width="12.50390625" style="15" customWidth="1"/>
    <col min="9" max="16384" width="9.00390625" style="15" customWidth="1"/>
  </cols>
  <sheetData>
    <row r="3" spans="1:9" ht="24.75" customHeight="1">
      <c r="A3" s="1"/>
      <c r="F3" s="152" t="s">
        <v>289</v>
      </c>
      <c r="G3" s="153"/>
      <c r="H3" s="153"/>
      <c r="I3" s="153"/>
    </row>
    <row r="4" spans="1:5" ht="24.75" customHeight="1">
      <c r="A4" s="58" t="s">
        <v>132</v>
      </c>
      <c r="E4" s="15" t="s">
        <v>304</v>
      </c>
    </row>
    <row r="5" spans="6:9" ht="24.75" customHeight="1">
      <c r="F5" s="61" t="s">
        <v>22</v>
      </c>
      <c r="G5" s="62" t="s">
        <v>215</v>
      </c>
      <c r="H5" s="68"/>
      <c r="I5" s="115"/>
    </row>
    <row r="6" spans="4:9" ht="46.5" customHeight="1">
      <c r="D6" s="158" t="s">
        <v>288</v>
      </c>
      <c r="E6" s="236"/>
      <c r="F6" s="61" t="s">
        <v>305</v>
      </c>
      <c r="G6" s="62" t="s">
        <v>306</v>
      </c>
      <c r="H6" s="68"/>
      <c r="I6" s="69" t="s">
        <v>139</v>
      </c>
    </row>
    <row r="7" spans="6:9" ht="24.75" customHeight="1">
      <c r="F7" s="156" t="s">
        <v>89</v>
      </c>
      <c r="G7" s="70" t="s">
        <v>231</v>
      </c>
      <c r="H7" s="71"/>
      <c r="I7" s="72"/>
    </row>
    <row r="8" spans="6:9" ht="24.75" customHeight="1">
      <c r="F8" s="235"/>
      <c r="G8" s="62" t="s">
        <v>146</v>
      </c>
      <c r="H8" s="68"/>
      <c r="I8" s="73"/>
    </row>
    <row r="9" spans="6:9" ht="24.75" customHeight="1">
      <c r="F9" s="74" t="s">
        <v>90</v>
      </c>
      <c r="G9" s="75" t="s">
        <v>145</v>
      </c>
      <c r="H9" s="76"/>
      <c r="I9" s="76"/>
    </row>
    <row r="11" ht="24.75" customHeight="1">
      <c r="A11" s="77"/>
    </row>
    <row r="12" spans="1:9" ht="24.75" customHeight="1">
      <c r="A12" s="155" t="s">
        <v>290</v>
      </c>
      <c r="B12" s="155"/>
      <c r="C12" s="155"/>
      <c r="D12" s="155"/>
      <c r="E12" s="155"/>
      <c r="F12" s="155"/>
      <c r="G12" s="155"/>
      <c r="H12" s="155"/>
      <c r="I12" s="155"/>
    </row>
    <row r="13" spans="1:9" ht="24.75" customHeight="1">
      <c r="A13" s="77"/>
      <c r="B13" s="77"/>
      <c r="C13" s="77"/>
      <c r="D13" s="77"/>
      <c r="E13" s="77"/>
      <c r="F13" s="77"/>
      <c r="G13" s="77"/>
      <c r="H13" s="77"/>
      <c r="I13" s="67" t="s">
        <v>138</v>
      </c>
    </row>
    <row r="15" spans="1:9" s="58" customFormat="1" ht="24.75" customHeight="1">
      <c r="A15" s="151" t="s">
        <v>291</v>
      </c>
      <c r="B15" s="151"/>
      <c r="C15" s="151"/>
      <c r="D15" s="151"/>
      <c r="E15" s="151"/>
      <c r="F15" s="151"/>
      <c r="G15" s="151"/>
      <c r="H15" s="151"/>
      <c r="I15" s="151"/>
    </row>
    <row r="16" spans="1:9" s="58" customFormat="1" ht="24.75" customHeight="1">
      <c r="A16" s="151" t="s">
        <v>133</v>
      </c>
      <c r="B16" s="151"/>
      <c r="C16" s="151"/>
      <c r="D16" s="151"/>
      <c r="E16" s="151"/>
      <c r="F16" s="151"/>
      <c r="G16" s="151"/>
      <c r="H16" s="151"/>
      <c r="I16" s="151"/>
    </row>
    <row r="17" spans="1:9" s="58" customFormat="1" ht="24.75" customHeight="1">
      <c r="A17" s="151" t="s">
        <v>130</v>
      </c>
      <c r="B17" s="151"/>
      <c r="C17" s="151"/>
      <c r="D17" s="151"/>
      <c r="E17" s="151"/>
      <c r="F17" s="151"/>
      <c r="G17" s="151"/>
      <c r="H17" s="151"/>
      <c r="I17" s="151"/>
    </row>
    <row r="18" spans="1:9" s="58" customFormat="1" ht="24.75" customHeight="1">
      <c r="A18" s="78"/>
      <c r="B18" s="78"/>
      <c r="C18" s="78"/>
      <c r="D18" s="78"/>
      <c r="E18" s="78"/>
      <c r="F18" s="78"/>
      <c r="G18" s="78"/>
      <c r="H18" s="78"/>
      <c r="I18" s="78"/>
    </row>
    <row r="19" spans="2:8" s="58" customFormat="1" ht="24.75" customHeight="1">
      <c r="B19" s="234" t="s">
        <v>24</v>
      </c>
      <c r="C19" s="234"/>
      <c r="D19" s="234"/>
      <c r="E19" s="234"/>
      <c r="F19" s="234"/>
      <c r="G19" s="234"/>
      <c r="H19" s="234"/>
    </row>
    <row r="20" spans="2:8" s="58" customFormat="1" ht="24.75" customHeight="1">
      <c r="B20" s="60"/>
      <c r="C20" s="60"/>
      <c r="D20" s="60"/>
      <c r="E20" s="60"/>
      <c r="F20" s="60"/>
      <c r="G20" s="60"/>
      <c r="H20" s="60"/>
    </row>
    <row r="21" spans="2:8" s="58" customFormat="1" ht="24.75" customHeight="1">
      <c r="B21" s="58" t="s">
        <v>104</v>
      </c>
      <c r="F21" s="237">
        <v>280000</v>
      </c>
      <c r="G21" s="238"/>
      <c r="H21" s="58" t="s">
        <v>105</v>
      </c>
    </row>
    <row r="22" s="58" customFormat="1" ht="24.75" customHeight="1">
      <c r="B22" s="58" t="s">
        <v>25</v>
      </c>
    </row>
    <row r="23" s="58" customFormat="1" ht="24.75" customHeight="1">
      <c r="B23" s="58" t="s">
        <v>308</v>
      </c>
    </row>
    <row r="24" s="58" customFormat="1" ht="24.75" customHeight="1">
      <c r="B24" s="58" t="s">
        <v>307</v>
      </c>
    </row>
    <row r="25" spans="2:9" s="58" customFormat="1" ht="24.75" customHeight="1">
      <c r="B25" s="233" t="s">
        <v>26</v>
      </c>
      <c r="C25" s="233"/>
      <c r="D25" s="233"/>
      <c r="E25" s="233"/>
      <c r="F25" s="233"/>
      <c r="G25" s="233"/>
      <c r="H25" s="233"/>
      <c r="I25" s="233"/>
    </row>
    <row r="26" s="58" customFormat="1" ht="24.75" customHeight="1">
      <c r="B26" s="58" t="s">
        <v>64</v>
      </c>
    </row>
    <row r="27" s="58" customFormat="1" ht="24.75" customHeight="1">
      <c r="B27" s="58" t="s">
        <v>27</v>
      </c>
    </row>
    <row r="28" s="58" customFormat="1" ht="24.75" customHeight="1">
      <c r="B28" s="58" t="s">
        <v>28</v>
      </c>
    </row>
    <row r="29" s="58" customFormat="1" ht="24.75" customHeight="1">
      <c r="B29" s="58" t="s">
        <v>30</v>
      </c>
    </row>
    <row r="30" s="58" customFormat="1" ht="24.75" customHeight="1"/>
  </sheetData>
  <sheetProtection/>
  <mergeCells count="10">
    <mergeCell ref="B25:I25"/>
    <mergeCell ref="B19:H19"/>
    <mergeCell ref="F3:I3"/>
    <mergeCell ref="A15:I15"/>
    <mergeCell ref="A16:I16"/>
    <mergeCell ref="A17:I17"/>
    <mergeCell ref="A12:I12"/>
    <mergeCell ref="F7:F8"/>
    <mergeCell ref="D6:E6"/>
    <mergeCell ref="F21:G2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zoomScalePageLayoutView="0" workbookViewId="0" topLeftCell="A24">
      <selection activeCell="G7" sqref="G7"/>
    </sheetView>
  </sheetViews>
  <sheetFormatPr defaultColWidth="9.00390625" defaultRowHeight="24.75" customHeight="1"/>
  <cols>
    <col min="1" max="1" width="8.125" style="15" customWidth="1"/>
    <col min="2" max="4" width="9.00390625" style="15" customWidth="1"/>
    <col min="5" max="5" width="8.00390625" style="15" customWidth="1"/>
    <col min="6" max="6" width="10.50390625" style="134" customWidth="1"/>
    <col min="7" max="7" width="9.00390625" style="15" customWidth="1"/>
    <col min="8" max="8" width="12.50390625" style="15" customWidth="1"/>
    <col min="9" max="16384" width="9.00390625" style="15" customWidth="1"/>
  </cols>
  <sheetData>
    <row r="1" spans="6:9" ht="24.75" customHeight="1">
      <c r="F1" s="152" t="s">
        <v>318</v>
      </c>
      <c r="G1" s="153"/>
      <c r="H1" s="153"/>
      <c r="I1" s="153"/>
    </row>
    <row r="3" ht="24.75" customHeight="1">
      <c r="A3" s="1"/>
    </row>
    <row r="4" ht="24.75" customHeight="1">
      <c r="A4" s="58" t="s">
        <v>132</v>
      </c>
    </row>
    <row r="5" spans="6:9" ht="24.75" customHeight="1">
      <c r="F5" s="148" t="s">
        <v>314</v>
      </c>
      <c r="G5" s="239"/>
      <c r="H5" s="239"/>
      <c r="I5" s="239"/>
    </row>
    <row r="6" spans="6:9" ht="20.25" customHeight="1">
      <c r="F6" s="64" t="s">
        <v>151</v>
      </c>
      <c r="G6" s="65"/>
      <c r="H6" s="66"/>
      <c r="I6" s="65"/>
    </row>
    <row r="7" spans="4:9" ht="32.25" customHeight="1">
      <c r="D7" s="158"/>
      <c r="E7" s="158"/>
      <c r="F7" s="148" t="s">
        <v>315</v>
      </c>
      <c r="G7" s="150" t="s">
        <v>316</v>
      </c>
      <c r="H7" s="68"/>
      <c r="I7" s="69"/>
    </row>
    <row r="8" spans="6:9" ht="24.75" customHeight="1">
      <c r="F8" s="240" t="s">
        <v>89</v>
      </c>
      <c r="G8" s="70" t="s">
        <v>149</v>
      </c>
      <c r="H8" s="71"/>
      <c r="I8" s="72"/>
    </row>
    <row r="9" spans="6:9" ht="24.75" customHeight="1">
      <c r="F9" s="241"/>
      <c r="G9" s="62" t="s">
        <v>144</v>
      </c>
      <c r="H9" s="68"/>
      <c r="I9" s="73"/>
    </row>
    <row r="10" spans="6:9" ht="24.75" customHeight="1">
      <c r="F10" s="149" t="s">
        <v>309</v>
      </c>
      <c r="G10" s="75" t="s">
        <v>150</v>
      </c>
      <c r="H10" s="76"/>
      <c r="I10" s="76"/>
    </row>
    <row r="12" ht="24.75" customHeight="1">
      <c r="A12" s="77"/>
    </row>
    <row r="13" spans="1:9" ht="24.75" customHeight="1">
      <c r="A13" s="155" t="s">
        <v>317</v>
      </c>
      <c r="B13" s="155"/>
      <c r="C13" s="155"/>
      <c r="D13" s="155"/>
      <c r="E13" s="155"/>
      <c r="F13" s="155"/>
      <c r="G13" s="155"/>
      <c r="H13" s="155"/>
      <c r="I13" s="155"/>
    </row>
    <row r="14" spans="1:9" ht="24.75" customHeight="1">
      <c r="A14" s="77"/>
      <c r="B14" s="77"/>
      <c r="C14" s="77"/>
      <c r="D14" s="77"/>
      <c r="E14" s="77"/>
      <c r="F14" s="77"/>
      <c r="G14" s="77"/>
      <c r="H14" s="77"/>
      <c r="I14" s="134"/>
    </row>
    <row r="16" spans="1:9" s="58" customFormat="1" ht="24.75" customHeight="1">
      <c r="A16" s="234" t="s">
        <v>313</v>
      </c>
      <c r="B16" s="234"/>
      <c r="C16" s="234"/>
      <c r="D16" s="234"/>
      <c r="E16" s="234"/>
      <c r="F16" s="234"/>
      <c r="G16" s="234"/>
      <c r="H16" s="234"/>
      <c r="I16" s="234"/>
    </row>
    <row r="17" spans="1:9" s="58" customFormat="1" ht="24.75" customHeight="1">
      <c r="A17" s="151" t="s">
        <v>133</v>
      </c>
      <c r="B17" s="151"/>
      <c r="C17" s="151"/>
      <c r="D17" s="151"/>
      <c r="E17" s="151"/>
      <c r="F17" s="151"/>
      <c r="G17" s="151"/>
      <c r="H17" s="151"/>
      <c r="I17" s="151"/>
    </row>
    <row r="18" spans="1:9" s="58" customFormat="1" ht="24.75" customHeight="1">
      <c r="A18" s="78"/>
      <c r="B18" s="78"/>
      <c r="C18" s="78"/>
      <c r="D18" s="78"/>
      <c r="E18" s="78"/>
      <c r="F18" s="60"/>
      <c r="G18" s="78"/>
      <c r="H18" s="78"/>
      <c r="I18" s="78"/>
    </row>
    <row r="19" spans="1:9" s="58" customFormat="1" ht="24.75" customHeight="1">
      <c r="A19" s="234" t="s">
        <v>24</v>
      </c>
      <c r="B19" s="234"/>
      <c r="C19" s="234"/>
      <c r="D19" s="234"/>
      <c r="E19" s="234"/>
      <c r="F19" s="234"/>
      <c r="G19" s="234"/>
      <c r="H19" s="234"/>
      <c r="I19" s="234"/>
    </row>
    <row r="20" spans="2:8" s="58" customFormat="1" ht="24.75" customHeight="1">
      <c r="B20" s="60"/>
      <c r="C20" s="60"/>
      <c r="D20" s="60"/>
      <c r="E20" s="60"/>
      <c r="F20" s="60"/>
      <c r="G20" s="60"/>
      <c r="H20" s="60"/>
    </row>
    <row r="21" spans="2:8" s="58" customFormat="1" ht="24.75" customHeight="1">
      <c r="B21" s="58" t="s">
        <v>104</v>
      </c>
      <c r="F21" s="242"/>
      <c r="G21" s="243"/>
      <c r="H21" s="58" t="s">
        <v>105</v>
      </c>
    </row>
    <row r="22" spans="2:6" s="58" customFormat="1" ht="24.75" customHeight="1">
      <c r="B22" s="58" t="s">
        <v>25</v>
      </c>
      <c r="F22" s="60"/>
    </row>
    <row r="23" spans="2:6" s="58" customFormat="1" ht="24.75" customHeight="1">
      <c r="B23" s="58" t="s">
        <v>292</v>
      </c>
      <c r="F23" s="60"/>
    </row>
    <row r="24" spans="2:6" s="58" customFormat="1" ht="24.75" customHeight="1">
      <c r="B24" s="58" t="s">
        <v>293</v>
      </c>
      <c r="F24" s="60"/>
    </row>
    <row r="25" spans="2:9" s="58" customFormat="1" ht="24.75" customHeight="1">
      <c r="B25" s="233" t="s">
        <v>26</v>
      </c>
      <c r="C25" s="233"/>
      <c r="D25" s="233"/>
      <c r="E25" s="233"/>
      <c r="F25" s="233"/>
      <c r="G25" s="233"/>
      <c r="H25" s="233"/>
      <c r="I25" s="233"/>
    </row>
    <row r="26" spans="2:6" s="58" customFormat="1" ht="24.75" customHeight="1">
      <c r="B26" s="58" t="s">
        <v>64</v>
      </c>
      <c r="F26" s="60"/>
    </row>
    <row r="27" spans="2:6" s="58" customFormat="1" ht="24.75" customHeight="1">
      <c r="B27" s="58" t="s">
        <v>27</v>
      </c>
      <c r="F27" s="60"/>
    </row>
    <row r="28" spans="2:6" s="58" customFormat="1" ht="24.75" customHeight="1">
      <c r="B28" s="58" t="s">
        <v>28</v>
      </c>
      <c r="F28" s="60"/>
    </row>
    <row r="29" spans="2:6" s="58" customFormat="1" ht="24.75" customHeight="1">
      <c r="B29" s="58" t="s">
        <v>312</v>
      </c>
      <c r="F29" s="60"/>
    </row>
    <row r="30" s="58" customFormat="1" ht="24.75" customHeight="1">
      <c r="F30" s="60"/>
    </row>
  </sheetData>
  <sheetProtection/>
  <mergeCells count="10">
    <mergeCell ref="G5:I5"/>
    <mergeCell ref="D7:E7"/>
    <mergeCell ref="A19:I19"/>
    <mergeCell ref="B25:I25"/>
    <mergeCell ref="F1:I1"/>
    <mergeCell ref="A16:I16"/>
    <mergeCell ref="A17:I17"/>
    <mergeCell ref="A13:I13"/>
    <mergeCell ref="F8:F9"/>
    <mergeCell ref="F21:G2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O14"/>
  <sheetViews>
    <sheetView view="pageBreakPreview" zoomScaleSheetLayoutView="100" zoomScalePageLayoutView="0" workbookViewId="0" topLeftCell="A1">
      <selection activeCell="H6" sqref="H6"/>
    </sheetView>
  </sheetViews>
  <sheetFormatPr defaultColWidth="9.00390625" defaultRowHeight="49.5" customHeight="1"/>
  <cols>
    <col min="1" max="1" width="5.50390625" style="60" customWidth="1"/>
    <col min="2" max="2" width="25.00390625" style="107" customWidth="1"/>
    <col min="3" max="3" width="16.75390625" style="108" customWidth="1"/>
    <col min="4" max="4" width="19.25390625" style="109" customWidth="1"/>
    <col min="5" max="5" width="38.50390625" style="7" customWidth="1"/>
    <col min="6" max="6" width="11.875" style="7" customWidth="1"/>
    <col min="7" max="7" width="15.25390625" style="7" customWidth="1"/>
    <col min="8" max="8" width="11.625" style="7" customWidth="1"/>
    <col min="9" max="9" width="3.25390625" style="7" customWidth="1"/>
    <col min="10" max="16384" width="9.00390625" style="7" customWidth="1"/>
  </cols>
  <sheetData>
    <row r="1" spans="1:8" ht="42.75" customHeight="1">
      <c r="A1" s="159" t="s">
        <v>294</v>
      </c>
      <c r="B1" s="160"/>
      <c r="C1" s="160"/>
      <c r="D1" s="160"/>
      <c r="E1" s="160"/>
      <c r="F1" s="160"/>
      <c r="G1" s="160"/>
      <c r="H1" s="160"/>
    </row>
    <row r="2" spans="1:8" s="9" customFormat="1" ht="37.5" customHeight="1">
      <c r="A2" s="79" t="s">
        <v>155</v>
      </c>
      <c r="B2" s="80" t="s">
        <v>0</v>
      </c>
      <c r="C2" s="81" t="s">
        <v>71</v>
      </c>
      <c r="D2" s="82" t="s">
        <v>70</v>
      </c>
      <c r="E2" s="79" t="s">
        <v>73</v>
      </c>
      <c r="F2" s="79" t="s">
        <v>1</v>
      </c>
      <c r="G2" s="83" t="s">
        <v>198</v>
      </c>
      <c r="H2" s="79" t="s">
        <v>72</v>
      </c>
    </row>
    <row r="3" spans="1:15" s="92" customFormat="1" ht="41.25" customHeight="1">
      <c r="A3" s="79">
        <v>1</v>
      </c>
      <c r="B3" s="129" t="s">
        <v>189</v>
      </c>
      <c r="C3" s="102" t="s">
        <v>233</v>
      </c>
      <c r="D3" s="130" t="s">
        <v>44</v>
      </c>
      <c r="E3" s="110" t="s">
        <v>206</v>
      </c>
      <c r="F3" s="102" t="s">
        <v>236</v>
      </c>
      <c r="G3" s="88" t="s">
        <v>199</v>
      </c>
      <c r="H3" s="89"/>
      <c r="I3" s="90"/>
      <c r="J3" s="91"/>
      <c r="K3" s="91"/>
      <c r="L3" s="91"/>
      <c r="M3" s="91"/>
      <c r="N3" s="91"/>
      <c r="O3" s="91"/>
    </row>
    <row r="4" spans="1:8" ht="41.25" customHeight="1">
      <c r="A4" s="93">
        <v>2</v>
      </c>
      <c r="B4" s="114" t="s">
        <v>178</v>
      </c>
      <c r="C4" s="112" t="s">
        <v>179</v>
      </c>
      <c r="D4" s="131" t="s">
        <v>44</v>
      </c>
      <c r="E4" s="111" t="s">
        <v>180</v>
      </c>
      <c r="F4" s="112" t="s">
        <v>237</v>
      </c>
      <c r="G4" s="88" t="s">
        <v>199</v>
      </c>
      <c r="H4" s="98"/>
    </row>
    <row r="5" spans="1:8" ht="41.25" customHeight="1">
      <c r="A5" s="79">
        <v>3</v>
      </c>
      <c r="B5" s="129" t="s">
        <v>45</v>
      </c>
      <c r="C5" s="102" t="s">
        <v>181</v>
      </c>
      <c r="D5" s="132" t="s">
        <v>91</v>
      </c>
      <c r="E5" s="53" t="s">
        <v>46</v>
      </c>
      <c r="F5" s="100" t="s">
        <v>237</v>
      </c>
      <c r="G5" s="88" t="s">
        <v>199</v>
      </c>
      <c r="H5" s="101"/>
    </row>
    <row r="6" spans="1:8" ht="41.25" customHeight="1">
      <c r="A6" s="79">
        <v>4</v>
      </c>
      <c r="B6" s="129" t="s">
        <v>31</v>
      </c>
      <c r="C6" s="102" t="s">
        <v>47</v>
      </c>
      <c r="D6" s="132" t="s">
        <v>48</v>
      </c>
      <c r="E6" s="110" t="s">
        <v>49</v>
      </c>
      <c r="F6" s="113" t="s">
        <v>235</v>
      </c>
      <c r="G6" s="88" t="s">
        <v>199</v>
      </c>
      <c r="H6" s="101"/>
    </row>
    <row r="7" spans="1:8" ht="41.25" customHeight="1">
      <c r="A7" s="79">
        <v>5</v>
      </c>
      <c r="B7" s="129" t="s">
        <v>32</v>
      </c>
      <c r="C7" s="102" t="s">
        <v>47</v>
      </c>
      <c r="D7" s="130" t="s">
        <v>44</v>
      </c>
      <c r="E7" s="110" t="s">
        <v>234</v>
      </c>
      <c r="F7" s="102" t="s">
        <v>182</v>
      </c>
      <c r="G7" s="88" t="s">
        <v>199</v>
      </c>
      <c r="H7" s="101"/>
    </row>
    <row r="8" spans="1:8" ht="41.25" customHeight="1">
      <c r="A8" s="79">
        <v>6</v>
      </c>
      <c r="B8" s="129" t="s">
        <v>33</v>
      </c>
      <c r="C8" s="102" t="s">
        <v>50</v>
      </c>
      <c r="D8" s="133" t="s">
        <v>142</v>
      </c>
      <c r="E8" s="110" t="s">
        <v>207</v>
      </c>
      <c r="F8" s="102" t="s">
        <v>183</v>
      </c>
      <c r="G8" s="88" t="s">
        <v>199</v>
      </c>
      <c r="H8" s="101"/>
    </row>
    <row r="9" spans="1:8" ht="41.25" customHeight="1">
      <c r="A9" s="79">
        <v>7</v>
      </c>
      <c r="B9" s="129" t="s">
        <v>51</v>
      </c>
      <c r="C9" s="102" t="s">
        <v>52</v>
      </c>
      <c r="D9" s="132" t="s">
        <v>53</v>
      </c>
      <c r="E9" s="110" t="s">
        <v>54</v>
      </c>
      <c r="F9" s="102" t="s">
        <v>184</v>
      </c>
      <c r="G9" s="88" t="s">
        <v>199</v>
      </c>
      <c r="H9" s="101"/>
    </row>
    <row r="10" spans="1:8" ht="41.25" customHeight="1">
      <c r="A10" s="79">
        <v>8</v>
      </c>
      <c r="B10" s="129" t="s">
        <v>34</v>
      </c>
      <c r="C10" s="102" t="s">
        <v>252</v>
      </c>
      <c r="D10" s="132" t="s">
        <v>53</v>
      </c>
      <c r="E10" s="135" t="s">
        <v>211</v>
      </c>
      <c r="F10" s="102" t="s">
        <v>238</v>
      </c>
      <c r="G10" s="88" t="s">
        <v>199</v>
      </c>
      <c r="H10" s="101"/>
    </row>
    <row r="11" spans="1:8" ht="41.25" customHeight="1">
      <c r="A11" s="79">
        <v>9</v>
      </c>
      <c r="B11" s="129" t="s">
        <v>35</v>
      </c>
      <c r="C11" s="102" t="s">
        <v>185</v>
      </c>
      <c r="D11" s="132" t="s">
        <v>55</v>
      </c>
      <c r="E11" s="110" t="s">
        <v>205</v>
      </c>
      <c r="F11" s="102" t="s">
        <v>239</v>
      </c>
      <c r="G11" s="88" t="s">
        <v>199</v>
      </c>
      <c r="H11" s="101"/>
    </row>
    <row r="12" spans="1:8" ht="41.25" customHeight="1">
      <c r="A12" s="79">
        <v>10</v>
      </c>
      <c r="B12" s="129" t="s">
        <v>56</v>
      </c>
      <c r="C12" s="102" t="s">
        <v>251</v>
      </c>
      <c r="D12" s="132" t="s">
        <v>186</v>
      </c>
      <c r="E12" s="53" t="s">
        <v>46</v>
      </c>
      <c r="F12" s="100" t="s">
        <v>237</v>
      </c>
      <c r="G12" s="88" t="s">
        <v>199</v>
      </c>
      <c r="H12" s="101"/>
    </row>
    <row r="13" spans="1:8" ht="41.25" customHeight="1">
      <c r="A13" s="79">
        <v>11</v>
      </c>
      <c r="B13" s="103"/>
      <c r="C13" s="104"/>
      <c r="D13" s="105"/>
      <c r="E13" s="101"/>
      <c r="F13" s="104"/>
      <c r="G13" s="88" t="s">
        <v>199</v>
      </c>
      <c r="H13" s="101"/>
    </row>
    <row r="14" spans="1:8" ht="41.25" customHeight="1">
      <c r="A14" s="79">
        <v>12</v>
      </c>
      <c r="B14" s="103"/>
      <c r="C14" s="104"/>
      <c r="D14" s="105"/>
      <c r="E14" s="101"/>
      <c r="F14" s="104"/>
      <c r="G14" s="88" t="s">
        <v>199</v>
      </c>
      <c r="H14" s="101"/>
    </row>
  </sheetData>
  <sheetProtection/>
  <mergeCells count="1">
    <mergeCell ref="A1:H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佐藤里佳</dc:creator>
  <cp:keywords/>
  <dc:description/>
  <cp:lastModifiedBy>Administrator</cp:lastModifiedBy>
  <cp:lastPrinted>2024-01-04T00:09:57Z</cp:lastPrinted>
  <dcterms:created xsi:type="dcterms:W3CDTF">2001-02-02T10:58:10Z</dcterms:created>
  <dcterms:modified xsi:type="dcterms:W3CDTF">2024-01-19T04:30:10Z</dcterms:modified>
  <cp:category/>
  <cp:version/>
  <cp:contentType/>
  <cp:contentStatus/>
</cp:coreProperties>
</file>