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0 商業振興\220 商業団体\221 条例・要綱\要綱\01 補助要網\R6.4.1~\03様式\指導団体\"/>
    </mc:Choice>
  </mc:AlternateContent>
  <xr:revisionPtr revIDLastSave="0" documentId="13_ncr:1_{245DE8BC-A946-460C-BD83-EC4722A13FD6}" xr6:coauthVersionLast="47" xr6:coauthVersionMax="47" xr10:uidLastSave="{00000000-0000-0000-0000-000000000000}"/>
  <bookViews>
    <workbookView xWindow="408" yWindow="48" windowWidth="22596" windowHeight="13680" xr2:uid="{00000000-000D-0000-FFFF-FFFF00000000}"/>
  </bookViews>
  <sheets>
    <sheet name="その１" sheetId="1" r:id="rId1"/>
    <sheet name="その２" sheetId="4" r:id="rId2"/>
  </sheets>
  <definedNames>
    <definedName name="_xlnm.Print_Area" localSheetId="1">その２!$A$1:$H$29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1" l="1"/>
  <c r="H31" i="1"/>
  <c r="I31" i="1"/>
  <c r="K31" i="1"/>
  <c r="J31" i="1"/>
  <c r="J30" i="1"/>
  <c r="J26" i="1"/>
  <c r="J28" i="1"/>
  <c r="K27" i="1"/>
  <c r="K25" i="1"/>
  <c r="J24" i="1"/>
  <c r="I24" i="1"/>
  <c r="H24" i="1"/>
  <c r="G24" i="1"/>
  <c r="G23" i="1"/>
  <c r="H23" i="1"/>
  <c r="I23" i="1"/>
  <c r="J23" i="1"/>
  <c r="K19" i="1"/>
  <c r="J19" i="1"/>
  <c r="G19" i="1"/>
  <c r="H19" i="1"/>
  <c r="I19" i="1"/>
  <c r="K15" i="1"/>
  <c r="G27" i="4" l="1"/>
  <c r="H28" i="4" s="1"/>
  <c r="G24" i="4"/>
  <c r="G16" i="4"/>
  <c r="G18" i="4"/>
  <c r="G20" i="4"/>
  <c r="G22" i="4"/>
  <c r="H23" i="4"/>
  <c r="G14" i="4"/>
  <c r="H15" i="4" s="1"/>
  <c r="H17" i="4"/>
  <c r="H21" i="4"/>
  <c r="G12" i="4"/>
  <c r="H13" i="4" s="1"/>
  <c r="G9" i="4"/>
  <c r="H10" i="4" s="1"/>
  <c r="G7" i="4"/>
  <c r="H8" i="4" s="1"/>
  <c r="H11" i="4" s="1"/>
  <c r="J21" i="1"/>
  <c r="J22" i="1"/>
  <c r="J20" i="1"/>
  <c r="K20" i="1" s="1"/>
  <c r="J18" i="1"/>
  <c r="J17" i="1"/>
  <c r="J16" i="1"/>
  <c r="J15" i="1"/>
  <c r="J13" i="1"/>
  <c r="K14" i="1" s="1"/>
  <c r="J11" i="1"/>
  <c r="J10" i="1"/>
  <c r="J9" i="1"/>
  <c r="J12" i="1" s="1"/>
  <c r="K12" i="1" s="1"/>
  <c r="K29" i="1"/>
  <c r="H25" i="4"/>
  <c r="H19" i="4"/>
  <c r="I30" i="1"/>
  <c r="E26" i="4"/>
  <c r="F26" i="4"/>
  <c r="D26" i="4"/>
  <c r="E11" i="4"/>
  <c r="F11" i="4"/>
  <c r="D11" i="4"/>
  <c r="H12" i="1"/>
  <c r="I12" i="1"/>
  <c r="G12" i="1"/>
  <c r="H30" i="1"/>
  <c r="G30" i="1"/>
  <c r="G11" i="4"/>
  <c r="H26" i="4" l="1"/>
  <c r="G26" i="4"/>
  <c r="K23" i="1"/>
  <c r="D29" i="4"/>
  <c r="K30" i="1"/>
  <c r="E29" i="4"/>
  <c r="F29" i="4"/>
  <c r="G29" i="4"/>
  <c r="H29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data</author>
    <author>情報システム課</author>
    <author>成瀬　愛</author>
    <author>Administrator</author>
  </authors>
  <commentList>
    <comment ref="G9" authorId="0" shapeId="0" xr:uid="{00000000-0006-0000-0000-000001000000}">
      <text>
        <r>
          <rPr>
            <sz val="14"/>
            <color indexed="81"/>
            <rFont val="ＭＳ Ｐゴシック"/>
            <family val="3"/>
            <charset val="128"/>
          </rPr>
          <t xml:space="preserve">人件費明細表の合計金額を入力
</t>
        </r>
      </text>
    </comment>
    <comment ref="K12" authorId="1" shapeId="0" xr:uid="{00000000-0006-0000-0000-000002000000}">
      <text>
        <r>
          <rPr>
            <sz val="14"/>
            <color indexed="81"/>
            <rFont val="ＭＳ Ｐゴシック"/>
            <family val="3"/>
            <charset val="128"/>
          </rPr>
          <t>自己負担金小計に80％掛けた額（1000円未満切捨て）もしくは上限500万円</t>
        </r>
      </text>
    </comment>
    <comment ref="K14" authorId="1" shapeId="0" xr:uid="{00000000-0006-0000-0000-000003000000}">
      <text>
        <r>
          <rPr>
            <sz val="14"/>
            <color indexed="81"/>
            <rFont val="ＭＳ Ｐゴシック"/>
            <family val="3"/>
            <charset val="128"/>
          </rPr>
          <t>自己負担金小計に80％掛けた額（1000円未満切捨て）もしくは上限100万円</t>
        </r>
      </text>
    </comment>
    <comment ref="K19" authorId="2" shapeId="0" xr:uid="{00000000-0006-0000-0000-000004000000}">
      <text>
        <r>
          <rPr>
            <sz val="12"/>
            <color indexed="81"/>
            <rFont val="ＭＳ Ｐゴシック"/>
            <family val="3"/>
            <charset val="128"/>
          </rPr>
          <t>自己負担金小計に80％掛けた額（1000円未満切捨て）</t>
        </r>
      </text>
    </comment>
    <comment ref="K20" authorId="3" shapeId="0" xr:uid="{00000000-0006-0000-0000-000005000000}">
      <text>
        <r>
          <rPr>
            <sz val="12"/>
            <color indexed="81"/>
            <rFont val="ＭＳ Ｐゴシック"/>
            <family val="3"/>
            <charset val="128"/>
          </rPr>
          <t>自己負担金小計に80％掛けた額（1000円未満切捨て）</t>
        </r>
      </text>
    </comment>
    <comment ref="K23" authorId="2" shapeId="0" xr:uid="{00000000-0006-0000-0000-000006000000}">
      <text>
        <r>
          <rPr>
            <sz val="12"/>
            <color indexed="81"/>
            <rFont val="ＭＳ Ｐゴシック"/>
            <family val="3"/>
            <charset val="128"/>
          </rPr>
          <t>自己負担金小計に80％掛けた額（1000円未満切捨て）</t>
        </r>
      </text>
    </comment>
    <comment ref="K25" authorId="3" shapeId="0" xr:uid="{00000000-0006-0000-0000-000007000000}">
      <text>
        <r>
          <rPr>
            <sz val="12"/>
            <color indexed="81"/>
            <rFont val="ＭＳ Ｐゴシック"/>
            <family val="3"/>
            <charset val="128"/>
          </rPr>
          <t>記帳指導員等設置費及び指導事業費、小規模事業施策普及費、経営安定特別相談事業費の３つをあわせて限度額1000万円</t>
        </r>
      </text>
    </comment>
    <comment ref="K27" authorId="3" shapeId="0" xr:uid="{00000000-0006-0000-0000-000008000000}">
      <text>
        <r>
          <rPr>
            <sz val="12"/>
            <color indexed="81"/>
            <rFont val="ＭＳ Ｐゴシック"/>
            <family val="3"/>
            <charset val="128"/>
          </rPr>
          <t>自己負担金小計に80％掛けた額（1000円未満切捨て）もしくは上限100万円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9" authorId="1" shapeId="0" xr:uid="{00000000-0006-0000-0000-000009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自己負担金小計に80％掛けた額（1000円未満切捨て）もしくは上限100万円
</t>
        </r>
      </text>
    </comment>
    <comment ref="K30" authorId="1" shapeId="0" xr:uid="{00000000-0006-0000-0000-00000A000000}">
      <text>
        <r>
          <rPr>
            <sz val="12"/>
            <color indexed="81"/>
            <rFont val="ＭＳ Ｐゴシック"/>
            <family val="3"/>
            <charset val="128"/>
          </rPr>
          <t>青年部、女性部ごとの補助額を算出し、たす。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情報システム課</author>
    <author>data</author>
  </authors>
  <commentList>
    <comment ref="H8" authorId="0" shapeId="0" xr:uid="{00000000-0006-0000-0100-000001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自己負担金小計に80％掛けた額（1000円未満切捨て）もしくは上限1650万円
</t>
        </r>
      </text>
    </comment>
    <comment ref="H10" authorId="0" shapeId="0" xr:uid="{00000000-0006-0000-0100-000002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自己負担金小計に80％掛けた額（1000円未満切捨て）もしくは上限2000万円
</t>
        </r>
      </text>
    </comment>
    <comment ref="H13" authorId="0" shapeId="0" xr:uid="{00000000-0006-0000-0100-000003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自己負担金小計に80％掛けた額（1000円未満切捨て）もしくは上限5000万円
</t>
        </r>
      </text>
    </comment>
    <comment ref="H15" authorId="0" shapeId="0" xr:uid="{00000000-0006-0000-0100-000004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自己負担金小計に80％掛けた額（1000円未満切捨て）もしくは上限150万円
</t>
        </r>
      </text>
    </comment>
    <comment ref="H17" authorId="0" shapeId="0" xr:uid="{00000000-0006-0000-0100-000005000000}">
      <text>
        <r>
          <rPr>
            <sz val="12"/>
            <color indexed="81"/>
            <rFont val="ＭＳ Ｐゴシック"/>
            <family val="3"/>
            <charset val="128"/>
          </rPr>
          <t>自己負担金小計に50％掛けた額（1000円未満切捨て）もしくは上限70万</t>
        </r>
      </text>
    </comment>
    <comment ref="H19" authorId="0" shapeId="0" xr:uid="{00000000-0006-0000-0100-000006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自己負担金小計に50％掛けた額（1000円未満切捨て）もしくは上限500万円
</t>
        </r>
      </text>
    </comment>
    <comment ref="H21" authorId="1" shapeId="0" xr:uid="{00000000-0006-0000-0100-000007000000}">
      <text>
        <r>
          <rPr>
            <sz val="12"/>
            <color indexed="81"/>
            <rFont val="ＭＳ Ｐゴシック"/>
            <family val="3"/>
            <charset val="128"/>
          </rPr>
          <t>自己負担金小計に50％掛けた額（1000円未満切捨て）もしくは上限500万円</t>
        </r>
      </text>
    </comment>
    <comment ref="H23" authorId="0" shapeId="0" xr:uid="{00000000-0006-0000-0100-000008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自己負担金小計に50％掛けた額（1000円未満切捨て）もしくは上限500万円
</t>
        </r>
      </text>
    </comment>
    <comment ref="H25" authorId="0" shapeId="0" xr:uid="{00000000-0006-0000-0100-000009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自己負担金小計に50％掛けた額（1000円未満切捨て）もしくは上限150万円
</t>
        </r>
      </text>
    </comment>
    <comment ref="H28" authorId="0" shapeId="0" xr:uid="{00000000-0006-0000-0100-00000A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自己負担金小計に50％掛けた額（1000円未満切捨て）もしくは上限150万円
</t>
        </r>
      </text>
    </comment>
  </commentList>
</comments>
</file>

<file path=xl/sharedStrings.xml><?xml version="1.0" encoding="utf-8"?>
<sst xmlns="http://schemas.openxmlformats.org/spreadsheetml/2006/main" count="129" uniqueCount="103">
  <si>
    <t>県補助金</t>
    <rPh sb="0" eb="1">
      <t>ケン</t>
    </rPh>
    <rPh sb="1" eb="3">
      <t>ホジョ</t>
    </rPh>
    <rPh sb="3" eb="4">
      <t>キン</t>
    </rPh>
    <phoneticPr fontId="2"/>
  </si>
  <si>
    <t>補　助　対　象　事　業　の　区　分</t>
    <rPh sb="0" eb="1">
      <t>ホ</t>
    </rPh>
    <rPh sb="2" eb="3">
      <t>スケ</t>
    </rPh>
    <rPh sb="4" eb="5">
      <t>タイ</t>
    </rPh>
    <rPh sb="6" eb="7">
      <t>ゾウ</t>
    </rPh>
    <rPh sb="8" eb="9">
      <t>コト</t>
    </rPh>
    <rPh sb="10" eb="11">
      <t>ギョウ</t>
    </rPh>
    <rPh sb="14" eb="15">
      <t>ク</t>
    </rPh>
    <rPh sb="16" eb="17">
      <t>ブン</t>
    </rPh>
    <phoneticPr fontId="2"/>
  </si>
  <si>
    <t>単位：円</t>
    <rPh sb="0" eb="2">
      <t>タンイ</t>
    </rPh>
    <rPh sb="3" eb="4">
      <t>エン</t>
    </rPh>
    <phoneticPr fontId="2"/>
  </si>
  <si>
    <t>　指導施設建設事業</t>
    <rPh sb="1" eb="3">
      <t>シドウ</t>
    </rPh>
    <rPh sb="3" eb="5">
      <t>シセツ</t>
    </rPh>
    <rPh sb="5" eb="7">
      <t>ケンセツ</t>
    </rPh>
    <rPh sb="7" eb="9">
      <t>ジギョウ</t>
    </rPh>
    <phoneticPr fontId="2"/>
  </si>
  <si>
    <t>　モデル事業等特別推進事業</t>
    <rPh sb="4" eb="6">
      <t>ジギョウ</t>
    </rPh>
    <rPh sb="6" eb="7">
      <t>トウ</t>
    </rPh>
    <rPh sb="7" eb="9">
      <t>トクベツ</t>
    </rPh>
    <rPh sb="9" eb="11">
      <t>スイシン</t>
    </rPh>
    <rPh sb="11" eb="13">
      <t>ジギョウ</t>
    </rPh>
    <phoneticPr fontId="2"/>
  </si>
  <si>
    <t>　事務合理化費</t>
    <rPh sb="1" eb="3">
      <t>ジム</t>
    </rPh>
    <rPh sb="3" eb="6">
      <t>ゴウリカ</t>
    </rPh>
    <rPh sb="6" eb="7">
      <t>ヒ</t>
    </rPh>
    <phoneticPr fontId="2"/>
  </si>
  <si>
    <t>補助対象事業の区分</t>
    <rPh sb="0" eb="1">
      <t>ホ</t>
    </rPh>
    <rPh sb="1" eb="2">
      <t>スケ</t>
    </rPh>
    <rPh sb="2" eb="3">
      <t>タイ</t>
    </rPh>
    <rPh sb="3" eb="4">
      <t>ゾウ</t>
    </rPh>
    <rPh sb="4" eb="5">
      <t>コト</t>
    </rPh>
    <rPh sb="5" eb="6">
      <t>ギョウ</t>
    </rPh>
    <rPh sb="7" eb="8">
      <t>ク</t>
    </rPh>
    <rPh sb="8" eb="9">
      <t>ブン</t>
    </rPh>
    <phoneticPr fontId="2"/>
  </si>
  <si>
    <t>　講習会等開催費</t>
    <rPh sb="1" eb="4">
      <t>コウシュウカイ</t>
    </rPh>
    <rPh sb="4" eb="5">
      <t>トウ</t>
    </rPh>
    <rPh sb="5" eb="7">
      <t>カイサイ</t>
    </rPh>
    <rPh sb="7" eb="8">
      <t>ヒ</t>
    </rPh>
    <phoneticPr fontId="2"/>
  </si>
  <si>
    <t>負　担　区　分</t>
    <rPh sb="0" eb="1">
      <t>フ</t>
    </rPh>
    <rPh sb="2" eb="3">
      <t>ニナ</t>
    </rPh>
    <rPh sb="4" eb="5">
      <t>ク</t>
    </rPh>
    <rPh sb="6" eb="7">
      <t>ブン</t>
    </rPh>
    <phoneticPr fontId="2"/>
  </si>
  <si>
    <t>事　業　費</t>
    <rPh sb="0" eb="1">
      <t>コト</t>
    </rPh>
    <rPh sb="2" eb="3">
      <t>ギョウ</t>
    </rPh>
    <rPh sb="4" eb="5">
      <t>ヒ</t>
    </rPh>
    <phoneticPr fontId="2"/>
  </si>
  <si>
    <t>市　補　助　金</t>
    <rPh sb="0" eb="1">
      <t>シ</t>
    </rPh>
    <rPh sb="2" eb="3">
      <t>ホ</t>
    </rPh>
    <rPh sb="4" eb="5">
      <t>スケ</t>
    </rPh>
    <rPh sb="6" eb="7">
      <t>カネ</t>
    </rPh>
    <phoneticPr fontId="2"/>
  </si>
  <si>
    <t>管内小規模事業者数</t>
    <rPh sb="0" eb="2">
      <t>カンナイ</t>
    </rPh>
    <rPh sb="2" eb="5">
      <t>ショウキボ</t>
    </rPh>
    <rPh sb="5" eb="8">
      <t>ジギョウシャ</t>
    </rPh>
    <rPh sb="8" eb="9">
      <t>スウ</t>
    </rPh>
    <phoneticPr fontId="2"/>
  </si>
  <si>
    <t>人</t>
    <rPh sb="0" eb="1">
      <t>ニン</t>
    </rPh>
    <phoneticPr fontId="2"/>
  </si>
  <si>
    <t>会　　員　　数</t>
    <rPh sb="0" eb="1">
      <t>カイ</t>
    </rPh>
    <rPh sb="3" eb="4">
      <t>イン</t>
    </rPh>
    <rPh sb="6" eb="7">
      <t>スウ</t>
    </rPh>
    <phoneticPr fontId="2"/>
  </si>
  <si>
    <t>　　（申請時添付書類）</t>
    <rPh sb="3" eb="5">
      <t>シンセイ</t>
    </rPh>
    <rPh sb="5" eb="6">
      <t>ジ</t>
    </rPh>
    <rPh sb="6" eb="8">
      <t>テンプ</t>
    </rPh>
    <rPh sb="8" eb="10">
      <t>ショルイ</t>
    </rPh>
    <phoneticPr fontId="2"/>
  </si>
  <si>
    <t>(１)　事務分掌及び組織図</t>
    <rPh sb="4" eb="6">
      <t>ジム</t>
    </rPh>
    <rPh sb="6" eb="8">
      <t>ブンショウ</t>
    </rPh>
    <rPh sb="8" eb="9">
      <t>オヨ</t>
    </rPh>
    <rPh sb="10" eb="13">
      <t>ソシキズ</t>
    </rPh>
    <phoneticPr fontId="2"/>
  </si>
  <si>
    <t>青年部活動推進費</t>
    <rPh sb="0" eb="2">
      <t>セイネン</t>
    </rPh>
    <rPh sb="2" eb="3">
      <t>ブ</t>
    </rPh>
    <rPh sb="3" eb="5">
      <t>カツドウ</t>
    </rPh>
    <rPh sb="5" eb="7">
      <t>スイシン</t>
    </rPh>
    <rPh sb="7" eb="8">
      <t>ヒ</t>
    </rPh>
    <phoneticPr fontId="2"/>
  </si>
  <si>
    <t>予　算　額</t>
    <rPh sb="0" eb="1">
      <t>ヨ</t>
    </rPh>
    <rPh sb="2" eb="3">
      <t>ザン</t>
    </rPh>
    <rPh sb="4" eb="5">
      <t>ガク</t>
    </rPh>
    <phoneticPr fontId="2"/>
  </si>
  <si>
    <t>自己負担金</t>
    <rPh sb="0" eb="2">
      <t>ジコ</t>
    </rPh>
    <rPh sb="2" eb="5">
      <t>フタンキン</t>
    </rPh>
    <phoneticPr fontId="2"/>
  </si>
  <si>
    <t>予　算　額</t>
    <rPh sb="0" eb="1">
      <t>ヨ</t>
    </rPh>
    <rPh sb="2" eb="3">
      <t>サン</t>
    </rPh>
    <rPh sb="4" eb="5">
      <t>ガク</t>
    </rPh>
    <phoneticPr fontId="2"/>
  </si>
  <si>
    <t>(２)　青年部・婦人部活動推進費の活動明細</t>
    <rPh sb="4" eb="6">
      <t>セイネン</t>
    </rPh>
    <rPh sb="6" eb="7">
      <t>ブ</t>
    </rPh>
    <rPh sb="8" eb="10">
      <t>フジン</t>
    </rPh>
    <rPh sb="10" eb="13">
      <t>ブカツドウ</t>
    </rPh>
    <rPh sb="13" eb="15">
      <t>スイシン</t>
    </rPh>
    <rPh sb="15" eb="16">
      <t>ヒ</t>
    </rPh>
    <rPh sb="17" eb="19">
      <t>カツドウ</t>
    </rPh>
    <rPh sb="19" eb="21">
      <t>メイサイ</t>
    </rPh>
    <phoneticPr fontId="2"/>
  </si>
  <si>
    <t>女性部活動推進費</t>
    <rPh sb="0" eb="2">
      <t>ジョセイ</t>
    </rPh>
    <rPh sb="2" eb="3">
      <t>ブ</t>
    </rPh>
    <phoneticPr fontId="2"/>
  </si>
  <si>
    <t xml:space="preserve"> 青年部　　　人</t>
    <rPh sb="1" eb="3">
      <t>セイネン</t>
    </rPh>
    <rPh sb="3" eb="4">
      <t>ブ</t>
    </rPh>
    <rPh sb="7" eb="8">
      <t>ニン</t>
    </rPh>
    <phoneticPr fontId="2"/>
  </si>
  <si>
    <t xml:space="preserve"> 女性部　　　人</t>
    <rPh sb="1" eb="3">
      <t>ジョセイ</t>
    </rPh>
    <rPh sb="3" eb="4">
      <t>ブ</t>
    </rPh>
    <phoneticPr fontId="2"/>
  </si>
  <si>
    <t xml:space="preserve"> 事務費</t>
    <rPh sb="1" eb="4">
      <t>ジムヒ</t>
    </rPh>
    <phoneticPr fontId="2"/>
  </si>
  <si>
    <t xml:space="preserve"> 指導事業費</t>
    <rPh sb="1" eb="3">
      <t>シドウ</t>
    </rPh>
    <rPh sb="3" eb="6">
      <t>ジギョウヒ</t>
    </rPh>
    <phoneticPr fontId="2"/>
  </si>
  <si>
    <t xml:space="preserve"> パンフレット　　　　枚
 ポスター　　　　　　枚</t>
    <rPh sb="11" eb="12">
      <t>マイ</t>
    </rPh>
    <phoneticPr fontId="2"/>
  </si>
  <si>
    <t>　金融指導事務費</t>
    <rPh sb="1" eb="3">
      <t>キンユウ</t>
    </rPh>
    <rPh sb="3" eb="5">
      <t>シドウ</t>
    </rPh>
    <rPh sb="5" eb="7">
      <t>ジム</t>
    </rPh>
    <rPh sb="7" eb="8">
      <t>ヒ</t>
    </rPh>
    <phoneticPr fontId="2"/>
  </si>
  <si>
    <t>　商業振興計画等策定事業</t>
    <rPh sb="1" eb="3">
      <t>ショウギョウ</t>
    </rPh>
    <rPh sb="3" eb="5">
      <t>シンコウ</t>
    </rPh>
    <rPh sb="5" eb="7">
      <t>ケイカク</t>
    </rPh>
    <rPh sb="7" eb="8">
      <t>トウ</t>
    </rPh>
    <rPh sb="8" eb="10">
      <t>サクテイ</t>
    </rPh>
    <rPh sb="10" eb="12">
      <t>ジギョウ</t>
    </rPh>
    <phoneticPr fontId="2"/>
  </si>
  <si>
    <t>　指導用車両購入事業</t>
    <rPh sb="1" eb="3">
      <t>シドウ</t>
    </rPh>
    <rPh sb="3" eb="4">
      <t>ヨウ</t>
    </rPh>
    <rPh sb="4" eb="6">
      <t>シャリョウ</t>
    </rPh>
    <rPh sb="6" eb="8">
      <t>コウニュウ</t>
    </rPh>
    <rPh sb="8" eb="10">
      <t>ジギョウ</t>
    </rPh>
    <phoneticPr fontId="2"/>
  </si>
  <si>
    <t>組織強化等促進事業</t>
    <phoneticPr fontId="2"/>
  </si>
  <si>
    <t>経営改善普及事業</t>
    <phoneticPr fontId="2"/>
  </si>
  <si>
    <t>（１）経営指導員設置費</t>
    <rPh sb="3" eb="5">
      <t>ケイエイ</t>
    </rPh>
    <rPh sb="5" eb="8">
      <t>シドウイン</t>
    </rPh>
    <rPh sb="8" eb="10">
      <t>セッチ</t>
    </rPh>
    <rPh sb="10" eb="11">
      <t>ヒ</t>
    </rPh>
    <phoneticPr fontId="2"/>
  </si>
  <si>
    <t xml:space="preserve"> 講習会　　　回</t>
    <rPh sb="1" eb="4">
      <t>コウシュウカイ</t>
    </rPh>
    <rPh sb="7" eb="8">
      <t>カイ</t>
    </rPh>
    <phoneticPr fontId="2"/>
  </si>
  <si>
    <t xml:space="preserve"> 相談　　　　件</t>
    <rPh sb="1" eb="3">
      <t>ソウダン</t>
    </rPh>
    <rPh sb="7" eb="8">
      <t>ケン</t>
    </rPh>
    <phoneticPr fontId="2"/>
  </si>
  <si>
    <t xml:space="preserve"> 指導　　　　回</t>
    <rPh sb="1" eb="3">
      <t>シドウ</t>
    </rPh>
    <rPh sb="7" eb="8">
      <t>カイ</t>
    </rPh>
    <phoneticPr fontId="2"/>
  </si>
  <si>
    <t xml:space="preserve"> 講習会　　　回、　個別指導　　   回</t>
    <rPh sb="1" eb="4">
      <t>コウシュウカイ</t>
    </rPh>
    <rPh sb="7" eb="8">
      <t>カイ</t>
    </rPh>
    <rPh sb="10" eb="12">
      <t>コベツ</t>
    </rPh>
    <rPh sb="12" eb="14">
      <t>シドウ</t>
    </rPh>
    <rPh sb="19" eb="20">
      <t>カイ</t>
    </rPh>
    <phoneticPr fontId="2"/>
  </si>
  <si>
    <t>特別相談事業費</t>
    <rPh sb="0" eb="2">
      <t>トクベツ</t>
    </rPh>
    <rPh sb="2" eb="4">
      <t>ソウダン</t>
    </rPh>
    <rPh sb="4" eb="6">
      <t>ジギョウ</t>
    </rPh>
    <rPh sb="6" eb="7">
      <t>ヒ</t>
    </rPh>
    <phoneticPr fontId="2"/>
  </si>
  <si>
    <t>講習会等出席及び
緊急対策等事業費</t>
    <rPh sb="0" eb="3">
      <t>コウシュウカイ</t>
    </rPh>
    <rPh sb="3" eb="4">
      <t>トウ</t>
    </rPh>
    <rPh sb="4" eb="6">
      <t>シュッセキ</t>
    </rPh>
    <rPh sb="6" eb="7">
      <t>オヨ</t>
    </rPh>
    <rPh sb="9" eb="11">
      <t>キンキュウ</t>
    </rPh>
    <rPh sb="11" eb="13">
      <t>タイサク</t>
    </rPh>
    <rPh sb="13" eb="14">
      <t>トウ</t>
    </rPh>
    <rPh sb="14" eb="16">
      <t>ジギョウ</t>
    </rPh>
    <rPh sb="16" eb="17">
      <t>ヒ</t>
    </rPh>
    <phoneticPr fontId="2"/>
  </si>
  <si>
    <t>経営指導員</t>
    <rPh sb="0" eb="2">
      <t>ケイエイ</t>
    </rPh>
    <rPh sb="2" eb="5">
      <t>シドウイン</t>
    </rPh>
    <phoneticPr fontId="2"/>
  </si>
  <si>
    <t>補助員</t>
    <rPh sb="0" eb="3">
      <t>ホジョイン</t>
    </rPh>
    <phoneticPr fontId="2"/>
  </si>
  <si>
    <t>小計（７）</t>
    <rPh sb="0" eb="1">
      <t>ショウ</t>
    </rPh>
    <rPh sb="1" eb="2">
      <t>ケイ</t>
    </rPh>
    <phoneticPr fontId="2"/>
  </si>
  <si>
    <t>（３）事務局長等設置費</t>
    <rPh sb="3" eb="6">
      <t>ジムキョク</t>
    </rPh>
    <rPh sb="6" eb="7">
      <t>チョウ</t>
    </rPh>
    <rPh sb="7" eb="8">
      <t>トウ</t>
    </rPh>
    <rPh sb="8" eb="10">
      <t>セッチ</t>
    </rPh>
    <rPh sb="10" eb="11">
      <t>ヒ</t>
    </rPh>
    <phoneticPr fontId="2"/>
  </si>
  <si>
    <t>計画内容等</t>
    <rPh sb="0" eb="2">
      <t>ケイカク</t>
    </rPh>
    <rPh sb="2" eb="4">
      <t>ナイヨウ</t>
    </rPh>
    <rPh sb="4" eb="5">
      <t>トウ</t>
    </rPh>
    <phoneticPr fontId="2"/>
  </si>
  <si>
    <t>事務局長等設置費</t>
    <phoneticPr fontId="2"/>
  </si>
  <si>
    <t>記帳指導職員</t>
    <rPh sb="0" eb="2">
      <t>キチョウ</t>
    </rPh>
    <rPh sb="2" eb="4">
      <t>シドウ</t>
    </rPh>
    <rPh sb="4" eb="6">
      <t>ショクイン</t>
    </rPh>
    <phoneticPr fontId="2"/>
  </si>
  <si>
    <t>指導手当</t>
    <rPh sb="0" eb="2">
      <t>シドウ</t>
    </rPh>
    <rPh sb="2" eb="4">
      <t>テアテ</t>
    </rPh>
    <phoneticPr fontId="2"/>
  </si>
  <si>
    <t>謝金</t>
    <rPh sb="0" eb="2">
      <t>シャキン</t>
    </rPh>
    <phoneticPr fontId="2"/>
  </si>
  <si>
    <t>記帳指導員</t>
    <rPh sb="0" eb="2">
      <t>キチョウ</t>
    </rPh>
    <rPh sb="2" eb="4">
      <t>シドウ</t>
    </rPh>
    <rPh sb="4" eb="5">
      <t>イン</t>
    </rPh>
    <phoneticPr fontId="2"/>
  </si>
  <si>
    <t>様式第３号－２指（第7条関係）</t>
    <rPh sb="0" eb="2">
      <t>ヨウシキ</t>
    </rPh>
    <rPh sb="2" eb="3">
      <t>ダイ</t>
    </rPh>
    <rPh sb="4" eb="5">
      <t>ゴウ</t>
    </rPh>
    <rPh sb="7" eb="8">
      <t>ユビ</t>
    </rPh>
    <rPh sb="9" eb="10">
      <t>ダイ</t>
    </rPh>
    <rPh sb="11" eb="12">
      <t>ジョウ</t>
    </rPh>
    <rPh sb="12" eb="14">
      <t>カンケイ</t>
    </rPh>
    <phoneticPr fontId="2"/>
  </si>
  <si>
    <t>（その１）</t>
    <phoneticPr fontId="2"/>
  </si>
  <si>
    <t>まちづくり事業</t>
    <phoneticPr fontId="2"/>
  </si>
  <si>
    <t>まちづくり事業に要する経費</t>
    <phoneticPr fontId="2"/>
  </si>
  <si>
    <t>　　　</t>
    <phoneticPr fontId="2"/>
  </si>
  <si>
    <t>（限度額：1,000,000円）</t>
    <rPh sb="1" eb="3">
      <t>ゲンド</t>
    </rPh>
    <rPh sb="3" eb="4">
      <t>ガク</t>
    </rPh>
    <rPh sb="14" eb="15">
      <t>エン</t>
    </rPh>
    <phoneticPr fontId="2"/>
  </si>
  <si>
    <t>（限度額：10,000,000円）</t>
    <rPh sb="1" eb="3">
      <t>ゲンド</t>
    </rPh>
    <rPh sb="3" eb="4">
      <t>ガク</t>
    </rPh>
    <rPh sb="15" eb="16">
      <t>エン</t>
    </rPh>
    <phoneticPr fontId="2"/>
  </si>
  <si>
    <t>（２）記帳指導員等設置費</t>
    <rPh sb="3" eb="5">
      <t>キチョウ</t>
    </rPh>
    <rPh sb="5" eb="8">
      <t>シドウイン</t>
    </rPh>
    <rPh sb="8" eb="9">
      <t>トウ</t>
    </rPh>
    <rPh sb="9" eb="11">
      <t>セッチ</t>
    </rPh>
    <rPh sb="11" eb="12">
      <t>ヒ</t>
    </rPh>
    <phoneticPr fontId="2"/>
  </si>
  <si>
    <t>（４）記帳指導員等設置費</t>
    <rPh sb="3" eb="5">
      <t>キチョウ</t>
    </rPh>
    <rPh sb="5" eb="8">
      <t>シドウイン</t>
    </rPh>
    <rPh sb="8" eb="9">
      <t>トウ</t>
    </rPh>
    <rPh sb="9" eb="11">
      <t>セッチ</t>
    </rPh>
    <rPh sb="11" eb="12">
      <t>ヒ</t>
    </rPh>
    <phoneticPr fontId="2"/>
  </si>
  <si>
    <t>（限度額：5,000,000円）</t>
    <phoneticPr fontId="2"/>
  </si>
  <si>
    <t>（限度額：16,500,000円）</t>
    <phoneticPr fontId="2"/>
  </si>
  <si>
    <t>（限度額：20,000,000円）</t>
    <phoneticPr fontId="2"/>
  </si>
  <si>
    <t>（限度額：50,000,000円）</t>
    <phoneticPr fontId="2"/>
  </si>
  <si>
    <t>（限度額：1,500,000円）</t>
    <phoneticPr fontId="2"/>
  </si>
  <si>
    <t>（限度額：5,000,000円/事業）</t>
    <rPh sb="16" eb="18">
      <t>ジギョウ</t>
    </rPh>
    <phoneticPr fontId="2"/>
  </si>
  <si>
    <t>（限度額：1,500,000円）</t>
    <phoneticPr fontId="2"/>
  </si>
  <si>
    <t>経営改善普及事業　合計　</t>
    <phoneticPr fontId="2"/>
  </si>
  <si>
    <t>中小企業指導事業</t>
    <rPh sb="0" eb="2">
      <t>チュウショウ</t>
    </rPh>
    <rPh sb="2" eb="4">
      <t>キギョウ</t>
    </rPh>
    <rPh sb="4" eb="6">
      <t>シドウ</t>
    </rPh>
    <rPh sb="6" eb="8">
      <t>ジギョウ</t>
    </rPh>
    <phoneticPr fontId="2"/>
  </si>
  <si>
    <t>　　合　　計</t>
    <rPh sb="2" eb="3">
      <t>ゴウ</t>
    </rPh>
    <rPh sb="5" eb="6">
      <t>ケイ</t>
    </rPh>
    <phoneticPr fontId="2"/>
  </si>
  <si>
    <t>　中小企業指導事業　合計</t>
    <rPh sb="10" eb="12">
      <t>ゴウケイ</t>
    </rPh>
    <phoneticPr fontId="2"/>
  </si>
  <si>
    <t>　まちづくり事業　合計</t>
    <rPh sb="9" eb="11">
      <t>ゴウケイ</t>
    </rPh>
    <phoneticPr fontId="2"/>
  </si>
  <si>
    <t>（その2）</t>
    <phoneticPr fontId="2"/>
  </si>
  <si>
    <t>補助対象事業費</t>
    <rPh sb="0" eb="2">
      <t>ホジョ</t>
    </rPh>
    <rPh sb="2" eb="4">
      <t>タイショウ</t>
    </rPh>
    <rPh sb="4" eb="6">
      <t>ジギョウ</t>
    </rPh>
    <rPh sb="6" eb="7">
      <t>ヒ</t>
    </rPh>
    <phoneticPr fontId="2"/>
  </si>
  <si>
    <t>　組織強化等促進事業　合計</t>
    <rPh sb="1" eb="3">
      <t>ソシキ</t>
    </rPh>
    <rPh sb="3" eb="5">
      <t>キョウカ</t>
    </rPh>
    <rPh sb="5" eb="6">
      <t>トウ</t>
    </rPh>
    <rPh sb="6" eb="8">
      <t>ソクシン</t>
    </rPh>
    <rPh sb="11" eb="13">
      <t>ゴウケイ</t>
    </rPh>
    <phoneticPr fontId="2"/>
  </si>
  <si>
    <t xml:space="preserve">給与等 </t>
    <rPh sb="0" eb="2">
      <t>キュウヨ</t>
    </rPh>
    <rPh sb="2" eb="3">
      <t>トウ</t>
    </rPh>
    <phoneticPr fontId="2"/>
  </si>
  <si>
    <t>合計（１）（２）</t>
    <rPh sb="0" eb="2">
      <t>ゴウケイ</t>
    </rPh>
    <phoneticPr fontId="2"/>
  </si>
  <si>
    <t>　　 （３）</t>
    <phoneticPr fontId="2"/>
  </si>
  <si>
    <t>指導事務費</t>
    <rPh sb="0" eb="2">
      <t>シドウ</t>
    </rPh>
    <rPh sb="2" eb="5">
      <t>ジムヒ</t>
    </rPh>
    <phoneticPr fontId="2"/>
  </si>
  <si>
    <t>（４）</t>
    <phoneticPr fontId="2"/>
  </si>
  <si>
    <t>小計（５）</t>
    <rPh sb="0" eb="1">
      <t>ショウ</t>
    </rPh>
    <rPh sb="1" eb="2">
      <t>ケイ</t>
    </rPh>
    <phoneticPr fontId="2"/>
  </si>
  <si>
    <t>　　 （６）</t>
    <phoneticPr fontId="2"/>
  </si>
  <si>
    <t>合計（４）（５）（６）（７）</t>
    <rPh sb="0" eb="2">
      <t>ゴウケイ</t>
    </rPh>
    <phoneticPr fontId="2"/>
  </si>
  <si>
    <t>小計（８）</t>
    <rPh sb="0" eb="1">
      <t>ショウ</t>
    </rPh>
    <rPh sb="1" eb="2">
      <t>ケイ</t>
    </rPh>
    <phoneticPr fontId="2"/>
  </si>
  <si>
    <t xml:space="preserve">【事業内容】
</t>
    <rPh sb="1" eb="3">
      <t>ジギョウ</t>
    </rPh>
    <rPh sb="3" eb="5">
      <t>ナイヨウ</t>
    </rPh>
    <phoneticPr fontId="2"/>
  </si>
  <si>
    <t>（　　　人、　延月数　　　月　）</t>
    <phoneticPr fontId="2"/>
  </si>
  <si>
    <t>（延床面積　　　　　　㎡）</t>
    <phoneticPr fontId="2"/>
  </si>
  <si>
    <t>国,県等の補助（無・有）⇒　補助金名：</t>
    <phoneticPr fontId="2"/>
  </si>
  <si>
    <t>（５）指導事業費</t>
    <rPh sb="3" eb="5">
      <t>シドウ</t>
    </rPh>
    <rPh sb="5" eb="8">
      <t>ジギョウヒ</t>
    </rPh>
    <phoneticPr fontId="2"/>
  </si>
  <si>
    <t>（６）小規模事業施策普及費</t>
    <rPh sb="3" eb="6">
      <t>ショウキボ</t>
    </rPh>
    <rPh sb="6" eb="8">
      <t>ジギョウ</t>
    </rPh>
    <rPh sb="8" eb="10">
      <t>シサク</t>
    </rPh>
    <rPh sb="10" eb="12">
      <t>フキュウ</t>
    </rPh>
    <rPh sb="12" eb="13">
      <t>ヒ</t>
    </rPh>
    <phoneticPr fontId="2"/>
  </si>
  <si>
    <t>（７）経営安定特別相談事業費</t>
    <rPh sb="3" eb="5">
      <t>ケイエイ</t>
    </rPh>
    <rPh sb="5" eb="7">
      <t>アンテイ</t>
    </rPh>
    <rPh sb="7" eb="9">
      <t>トクベツ</t>
    </rPh>
    <rPh sb="9" eb="11">
      <t>ソウダン</t>
    </rPh>
    <rPh sb="11" eb="13">
      <t>ジギョウ</t>
    </rPh>
    <rPh sb="13" eb="14">
      <t>ヒ</t>
    </rPh>
    <phoneticPr fontId="2"/>
  </si>
  <si>
    <t>（８）若手後継者等育成事業費</t>
    <rPh sb="3" eb="5">
      <t>ワカテ</t>
    </rPh>
    <rPh sb="5" eb="8">
      <t>コウケイシャ</t>
    </rPh>
    <rPh sb="8" eb="9">
      <t>トウ</t>
    </rPh>
    <rPh sb="9" eb="11">
      <t>イクセイ</t>
    </rPh>
    <rPh sb="11" eb="13">
      <t>ジギョウ</t>
    </rPh>
    <rPh sb="13" eb="14">
      <t>ヒ</t>
    </rPh>
    <phoneticPr fontId="2"/>
  </si>
  <si>
    <t xml:space="preserve">【事業内容】
</t>
    <phoneticPr fontId="2"/>
  </si>
  <si>
    <t xml:space="preserve">【事業内容（購入機器名等】
</t>
    <rPh sb="1" eb="3">
      <t>ジギョウ</t>
    </rPh>
    <rPh sb="3" eb="5">
      <t>ナイヨウ</t>
    </rPh>
    <rPh sb="6" eb="8">
      <t>コウニュウ</t>
    </rPh>
    <rPh sb="8" eb="10">
      <t>キキ</t>
    </rPh>
    <rPh sb="10" eb="11">
      <t>メイ</t>
    </rPh>
    <rPh sb="11" eb="12">
      <t>トウ</t>
    </rPh>
    <phoneticPr fontId="2"/>
  </si>
  <si>
    <t>（限度額：700,000円）</t>
    <phoneticPr fontId="2"/>
  </si>
  <si>
    <t>（購入台数　　　台）（借上台数　　　台）</t>
    <rPh sb="11" eb="13">
      <t>カリア</t>
    </rPh>
    <rPh sb="13" eb="15">
      <t>ダイスウ</t>
    </rPh>
    <rPh sb="18" eb="19">
      <t>ダイ</t>
    </rPh>
    <phoneticPr fontId="2"/>
  </si>
  <si>
    <t>事業計画書（中小企業指導団体等に対する補助事業用）</t>
    <phoneticPr fontId="2"/>
  </si>
  <si>
    <t>事業計画書（中小企業指導団体等に対する補助事業用）</t>
    <phoneticPr fontId="2"/>
  </si>
  <si>
    <t>　専任職員設置費
　事業委託費</t>
    <rPh sb="1" eb="5">
      <t>センニンショクイン</t>
    </rPh>
    <rPh sb="5" eb="8">
      <t>セッチヒ</t>
    </rPh>
    <rPh sb="10" eb="12">
      <t>ジギョウ</t>
    </rPh>
    <rPh sb="12" eb="15">
      <t>イタクヒ</t>
    </rPh>
    <phoneticPr fontId="2"/>
  </si>
  <si>
    <t>まちづくりに専任で従事する
職員の設置費</t>
    <phoneticPr fontId="2"/>
  </si>
  <si>
    <t>　　人、　延月数　月
（　巡回　　　回、　窓口　　　回　）</t>
    <phoneticPr fontId="2"/>
  </si>
  <si>
    <t>　　人、　延月数　月
（　巡回　　　回、　窓口　　　回　）</t>
    <rPh sb="2" eb="3">
      <t>ヒト</t>
    </rPh>
    <rPh sb="5" eb="6">
      <t>エン</t>
    </rPh>
    <rPh sb="6" eb="7">
      <t>ツキ</t>
    </rPh>
    <rPh sb="7" eb="8">
      <t>スウ</t>
    </rPh>
    <rPh sb="9" eb="10">
      <t>ツキ</t>
    </rPh>
    <rPh sb="13" eb="15">
      <t>ジュンカイ</t>
    </rPh>
    <rPh sb="18" eb="19">
      <t>カイ</t>
    </rPh>
    <rPh sb="21" eb="23">
      <t>マドグチ</t>
    </rPh>
    <rPh sb="26" eb="27">
      <t>カイ</t>
    </rPh>
    <phoneticPr fontId="2"/>
  </si>
  <si>
    <t>　　人、　延月数　月
（　延指導　　回、　延対象　　人　）</t>
    <rPh sb="2" eb="3">
      <t>ヒト</t>
    </rPh>
    <rPh sb="5" eb="6">
      <t>エン</t>
    </rPh>
    <rPh sb="6" eb="7">
      <t>ツキ</t>
    </rPh>
    <rPh sb="7" eb="8">
      <t>スウ</t>
    </rPh>
    <rPh sb="9" eb="10">
      <t>ツキ</t>
    </rPh>
    <rPh sb="13" eb="14">
      <t>ノ</t>
    </rPh>
    <rPh sb="14" eb="16">
      <t>シドウ</t>
    </rPh>
    <rPh sb="18" eb="19">
      <t>カイ</t>
    </rPh>
    <rPh sb="21" eb="22">
      <t>ノ</t>
    </rPh>
    <rPh sb="22" eb="24">
      <t>タイショウ</t>
    </rPh>
    <rPh sb="26" eb="27">
      <t>ヒト</t>
    </rPh>
    <phoneticPr fontId="2"/>
  </si>
  <si>
    <t>　　人、　延月数　　月</t>
    <phoneticPr fontId="2"/>
  </si>
  <si>
    <t>　　人、　延日数　　日
（　延指導　　回、　延対象　　人　）</t>
    <rPh sb="6" eb="7">
      <t>ヒ</t>
    </rPh>
    <rPh sb="10" eb="1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</si>
</sst>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;[Red]\-#,##0\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メイリオ"/>
      <family val="3"/>
      <charset val="128"/>
    </font>
    <font>
      <b/>
      <sz val="12"/>
      <name val="メイリオ"/>
      <family val="3"/>
      <charset val="128"/>
    </font>
    <font>
      <sz val="12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sz val="1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2"/>
      <color rgb="FFFF0000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38" fontId="3" fillId="0" borderId="6" xfId="1" applyFont="1" applyBorder="1" applyAlignment="1">
      <alignment horizontal="right"/>
    </xf>
    <xf numFmtId="0" fontId="3" fillId="4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176" fontId="4" fillId="2" borderId="8" xfId="1" applyNumberFormat="1" applyFont="1" applyFill="1" applyBorder="1" applyAlignment="1">
      <alignment horizontal="right" vertical="center"/>
    </xf>
    <xf numFmtId="176" fontId="4" fillId="3" borderId="9" xfId="0" applyNumberFormat="1" applyFont="1" applyFill="1" applyBorder="1" applyAlignment="1">
      <alignment horizontal="right" vertical="center"/>
    </xf>
    <xf numFmtId="176" fontId="4" fillId="5" borderId="11" xfId="0" applyNumberFormat="1" applyFont="1" applyFill="1" applyBorder="1" applyAlignment="1">
      <alignment horizontal="right" vertical="center"/>
    </xf>
    <xf numFmtId="38" fontId="3" fillId="0" borderId="13" xfId="1" applyFont="1" applyBorder="1" applyAlignment="1">
      <alignment horizontal="right"/>
    </xf>
    <xf numFmtId="176" fontId="4" fillId="0" borderId="15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top" wrapText="1"/>
    </xf>
    <xf numFmtId="0" fontId="3" fillId="0" borderId="18" xfId="0" applyFont="1" applyBorder="1" applyAlignment="1">
      <alignment vertical="center" wrapText="1" shrinkToFit="1"/>
    </xf>
    <xf numFmtId="0" fontId="3" fillId="0" borderId="17" xfId="0" applyFont="1" applyBorder="1" applyAlignment="1">
      <alignment vertical="center" wrapText="1" shrinkToFit="1"/>
    </xf>
    <xf numFmtId="177" fontId="8" fillId="0" borderId="25" xfId="1" applyNumberFormat="1" applyFont="1" applyBorder="1" applyAlignment="1">
      <alignment horizontal="right" vertical="center"/>
    </xf>
    <xf numFmtId="177" fontId="8" fillId="0" borderId="28" xfId="1" applyNumberFormat="1" applyFont="1" applyBorder="1" applyAlignment="1">
      <alignment horizontal="right" vertical="center"/>
    </xf>
    <xf numFmtId="177" fontId="8" fillId="4" borderId="27" xfId="1" applyNumberFormat="1" applyFont="1" applyFill="1" applyBorder="1" applyAlignment="1">
      <alignment horizontal="right" vertical="center"/>
    </xf>
    <xf numFmtId="38" fontId="8" fillId="0" borderId="6" xfId="1" applyFont="1" applyBorder="1" applyAlignment="1">
      <alignment horizontal="right"/>
    </xf>
    <xf numFmtId="177" fontId="10" fillId="6" borderId="32" xfId="1" applyNumberFormat="1" applyFont="1" applyFill="1" applyBorder="1" applyAlignment="1">
      <alignment horizontal="right" vertical="center"/>
    </xf>
    <xf numFmtId="177" fontId="10" fillId="2" borderId="8" xfId="1" applyNumberFormat="1" applyFont="1" applyFill="1" applyBorder="1" applyAlignment="1">
      <alignment horizontal="right" vertical="center"/>
    </xf>
    <xf numFmtId="177" fontId="8" fillId="0" borderId="37" xfId="1" applyNumberFormat="1" applyFont="1" applyBorder="1" applyAlignment="1">
      <alignment horizontal="right" vertical="center"/>
    </xf>
    <xf numFmtId="177" fontId="8" fillId="0" borderId="27" xfId="1" applyNumberFormat="1" applyFont="1" applyBorder="1" applyAlignment="1">
      <alignment horizontal="right" vertical="center"/>
    </xf>
    <xf numFmtId="177" fontId="10" fillId="7" borderId="27" xfId="1" applyNumberFormat="1" applyFont="1" applyFill="1" applyBorder="1" applyAlignment="1">
      <alignment horizontal="right" vertical="center"/>
    </xf>
    <xf numFmtId="177" fontId="10" fillId="7" borderId="21" xfId="1" applyNumberFormat="1" applyFont="1" applyFill="1" applyBorder="1" applyAlignment="1">
      <alignment horizontal="right" vertical="center"/>
    </xf>
    <xf numFmtId="177" fontId="10" fillId="7" borderId="37" xfId="1" applyNumberFormat="1" applyFont="1" applyFill="1" applyBorder="1" applyAlignment="1">
      <alignment horizontal="right" vertical="center"/>
    </xf>
    <xf numFmtId="177" fontId="8" fillId="0" borderId="20" xfId="1" applyNumberFormat="1" applyFont="1" applyBorder="1" applyAlignment="1">
      <alignment horizontal="right" vertical="center"/>
    </xf>
    <xf numFmtId="38" fontId="10" fillId="4" borderId="37" xfId="1" applyFont="1" applyFill="1" applyBorder="1" applyAlignment="1">
      <alignment horizontal="right" vertical="center"/>
    </xf>
    <xf numFmtId="177" fontId="8" fillId="0" borderId="18" xfId="1" applyNumberFormat="1" applyFont="1" applyBorder="1" applyAlignment="1">
      <alignment horizontal="right" vertical="center"/>
    </xf>
    <xf numFmtId="0" fontId="8" fillId="6" borderId="41" xfId="0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horizontal="right"/>
    </xf>
    <xf numFmtId="177" fontId="10" fillId="0" borderId="8" xfId="1" applyNumberFormat="1" applyFont="1" applyFill="1" applyBorder="1" applyAlignment="1">
      <alignment horizontal="right" vertical="center"/>
    </xf>
    <xf numFmtId="177" fontId="10" fillId="2" borderId="42" xfId="1" applyNumberFormat="1" applyFont="1" applyFill="1" applyBorder="1" applyAlignment="1">
      <alignment horizontal="right" vertical="center"/>
    </xf>
    <xf numFmtId="177" fontId="10" fillId="0" borderId="15" xfId="1" applyNumberFormat="1" applyFont="1" applyBorder="1" applyAlignment="1">
      <alignment horizontal="right" vertical="center"/>
    </xf>
    <xf numFmtId="177" fontId="10" fillId="3" borderId="9" xfId="1" applyNumberFormat="1" applyFont="1" applyFill="1" applyBorder="1" applyAlignment="1">
      <alignment horizontal="right" vertical="center"/>
    </xf>
    <xf numFmtId="177" fontId="10" fillId="6" borderId="18" xfId="1" applyNumberFormat="1" applyFont="1" applyFill="1" applyBorder="1" applyAlignment="1">
      <alignment horizontal="right" vertical="center"/>
    </xf>
    <xf numFmtId="177" fontId="10" fillId="6" borderId="39" xfId="1" applyNumberFormat="1" applyFont="1" applyFill="1" applyBorder="1" applyAlignment="1">
      <alignment horizontal="right" vertical="center"/>
    </xf>
    <xf numFmtId="177" fontId="10" fillId="0" borderId="37" xfId="1" applyNumberFormat="1" applyFont="1" applyBorder="1" applyAlignment="1">
      <alignment horizontal="right" vertical="center"/>
    </xf>
    <xf numFmtId="177" fontId="10" fillId="0" borderId="20" xfId="1" applyNumberFormat="1" applyFont="1" applyBorder="1" applyAlignment="1">
      <alignment horizontal="right" vertical="center"/>
    </xf>
    <xf numFmtId="176" fontId="4" fillId="4" borderId="12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vertical="top" wrapText="1"/>
    </xf>
    <xf numFmtId="0" fontId="3" fillId="0" borderId="18" xfId="0" applyFont="1" applyBorder="1" applyAlignment="1">
      <alignment vertical="top" wrapText="1" shrinkToFit="1"/>
    </xf>
    <xf numFmtId="0" fontId="3" fillId="0" borderId="27" xfId="0" applyFont="1" applyBorder="1" applyAlignment="1">
      <alignment vertical="top" wrapText="1"/>
    </xf>
    <xf numFmtId="38" fontId="10" fillId="0" borderId="43" xfId="1" applyFont="1" applyBorder="1" applyAlignment="1">
      <alignment vertical="center"/>
    </xf>
    <xf numFmtId="177" fontId="8" fillId="0" borderId="17" xfId="1" applyNumberFormat="1" applyFont="1" applyBorder="1" applyAlignment="1">
      <alignment horizontal="right" vertical="center"/>
    </xf>
    <xf numFmtId="177" fontId="10" fillId="4" borderId="27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177" fontId="3" fillId="0" borderId="37" xfId="1" applyNumberFormat="1" applyFont="1" applyBorder="1" applyAlignment="1">
      <alignment horizontal="right" vertical="center"/>
    </xf>
    <xf numFmtId="38" fontId="3" fillId="0" borderId="18" xfId="1" applyFont="1" applyBorder="1" applyAlignment="1">
      <alignment horizontal="right"/>
    </xf>
    <xf numFmtId="0" fontId="3" fillId="0" borderId="17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 shrinkToFit="1"/>
    </xf>
    <xf numFmtId="0" fontId="8" fillId="0" borderId="24" xfId="0" applyFont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/>
    </xf>
    <xf numFmtId="0" fontId="8" fillId="4" borderId="27" xfId="0" applyFont="1" applyFill="1" applyBorder="1" applyAlignment="1">
      <alignment horizontal="left" vertical="center" wrapText="1" shrinkToFit="1"/>
    </xf>
    <xf numFmtId="0" fontId="8" fillId="4" borderId="21" xfId="0" applyFont="1" applyFill="1" applyBorder="1" applyAlignment="1">
      <alignment horizontal="center" vertical="center" shrinkToFit="1"/>
    </xf>
    <xf numFmtId="0" fontId="8" fillId="4" borderId="27" xfId="0" applyFont="1" applyFill="1" applyBorder="1" applyAlignment="1">
      <alignment horizontal="center" vertical="center" shrinkToFit="1"/>
    </xf>
    <xf numFmtId="0" fontId="8" fillId="4" borderId="29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left" vertical="center" shrinkToFit="1"/>
    </xf>
    <xf numFmtId="0" fontId="10" fillId="6" borderId="30" xfId="0" applyFont="1" applyFill="1" applyBorder="1" applyAlignment="1">
      <alignment vertical="center"/>
    </xf>
    <xf numFmtId="0" fontId="10" fillId="6" borderId="31" xfId="0" applyFont="1" applyFill="1" applyBorder="1" applyAlignment="1">
      <alignment horizontal="right" vertical="center"/>
    </xf>
    <xf numFmtId="0" fontId="8" fillId="4" borderId="33" xfId="0" applyFont="1" applyFill="1" applyBorder="1" applyAlignment="1">
      <alignment horizontal="left" vertical="center" wrapText="1" shrinkToFit="1"/>
    </xf>
    <xf numFmtId="49" fontId="10" fillId="4" borderId="29" xfId="0" applyNumberFormat="1" applyFont="1" applyFill="1" applyBorder="1" applyAlignment="1">
      <alignment horizontal="right"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/>
    </xf>
    <xf numFmtId="0" fontId="3" fillId="0" borderId="34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 shrinkToFit="1"/>
    </xf>
    <xf numFmtId="0" fontId="8" fillId="0" borderId="36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 shrinkToFit="1"/>
    </xf>
    <xf numFmtId="0" fontId="8" fillId="0" borderId="21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10" fillId="7" borderId="29" xfId="0" applyFont="1" applyFill="1" applyBorder="1" applyAlignment="1">
      <alignment horizontal="right" vertical="center"/>
    </xf>
    <xf numFmtId="0" fontId="8" fillId="0" borderId="20" xfId="0" applyFont="1" applyBorder="1" applyAlignment="1">
      <alignment horizontal="left" vertical="center" wrapText="1"/>
    </xf>
    <xf numFmtId="49" fontId="10" fillId="4" borderId="34" xfId="0" applyNumberFormat="1" applyFont="1" applyFill="1" applyBorder="1" applyAlignment="1">
      <alignment horizontal="right" vertical="center"/>
    </xf>
    <xf numFmtId="0" fontId="8" fillId="0" borderId="21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 shrinkToFit="1"/>
    </xf>
    <xf numFmtId="0" fontId="8" fillId="0" borderId="34" xfId="0" applyFont="1" applyBorder="1" applyAlignment="1">
      <alignment horizontal="left" vertical="center" wrapText="1" shrinkToFit="1"/>
    </xf>
    <xf numFmtId="0" fontId="8" fillId="7" borderId="36" xfId="0" applyFont="1" applyFill="1" applyBorder="1" applyAlignment="1">
      <alignment horizontal="center" vertical="center" wrapText="1"/>
    </xf>
    <xf numFmtId="0" fontId="8" fillId="7" borderId="38" xfId="0" applyFont="1" applyFill="1" applyBorder="1" applyAlignment="1">
      <alignment horizontal="center" vertical="center"/>
    </xf>
    <xf numFmtId="0" fontId="8" fillId="7" borderId="38" xfId="0" applyFont="1" applyFill="1" applyBorder="1" applyAlignment="1">
      <alignment horizontal="left" vertical="center" wrapText="1" shrinkToFit="1"/>
    </xf>
    <xf numFmtId="0" fontId="10" fillId="7" borderId="34" xfId="0" applyFont="1" applyFill="1" applyBorder="1" applyAlignment="1">
      <alignment horizontal="right" vertical="center"/>
    </xf>
    <xf numFmtId="0" fontId="8" fillId="6" borderId="39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 wrapText="1"/>
    </xf>
    <xf numFmtId="0" fontId="10" fillId="6" borderId="29" xfId="0" applyFont="1" applyFill="1" applyBorder="1" applyAlignment="1">
      <alignment horizontal="right" vertical="center"/>
    </xf>
    <xf numFmtId="0" fontId="8" fillId="6" borderId="40" xfId="0" applyFont="1" applyFill="1" applyBorder="1" applyAlignment="1">
      <alignment horizontal="center" vertical="center"/>
    </xf>
    <xf numFmtId="0" fontId="8" fillId="6" borderId="4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0" fontId="8" fillId="0" borderId="0" xfId="0" applyFont="1" applyAlignment="1">
      <alignment horizontal="right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4" fillId="4" borderId="10" xfId="0" applyFont="1" applyFill="1" applyBorder="1" applyAlignment="1">
      <alignment horizontal="right" vertical="center" textRotation="91"/>
    </xf>
    <xf numFmtId="0" fontId="4" fillId="0" borderId="12" xfId="0" applyFont="1" applyBorder="1" applyAlignment="1">
      <alignment horizontal="right" vertical="center" shrinkToFit="1"/>
    </xf>
    <xf numFmtId="0" fontId="3" fillId="0" borderId="19" xfId="0" applyFont="1" applyBorder="1" applyAlignment="1">
      <alignment horizontal="left" vertical="top" wrapText="1" shrinkToFit="1"/>
    </xf>
    <xf numFmtId="0" fontId="4" fillId="0" borderId="48" xfId="0" applyFont="1" applyBorder="1" applyAlignment="1">
      <alignment horizontal="right" vertical="center" shrinkToFit="1"/>
    </xf>
    <xf numFmtId="0" fontId="9" fillId="0" borderId="0" xfId="0" applyFont="1" applyAlignment="1">
      <alignment horizontal="center" vertical="center"/>
    </xf>
    <xf numFmtId="38" fontId="10" fillId="4" borderId="35" xfId="1" applyFont="1" applyFill="1" applyBorder="1" applyAlignment="1">
      <alignment horizontal="center" vertical="center"/>
    </xf>
    <xf numFmtId="177" fontId="10" fillId="6" borderId="27" xfId="1" applyNumberFormat="1" applyFont="1" applyFill="1" applyBorder="1" applyAlignment="1">
      <alignment horizontal="right" vertical="center"/>
    </xf>
    <xf numFmtId="177" fontId="10" fillId="6" borderId="48" xfId="1" applyNumberFormat="1" applyFont="1" applyFill="1" applyBorder="1" applyAlignment="1">
      <alignment horizontal="right" vertical="center"/>
    </xf>
    <xf numFmtId="38" fontId="8" fillId="0" borderId="68" xfId="1" applyFont="1" applyBorder="1" applyAlignment="1">
      <alignment horizontal="center" vertical="center"/>
    </xf>
    <xf numFmtId="38" fontId="8" fillId="0" borderId="45" xfId="1" applyFont="1" applyBorder="1" applyAlignment="1">
      <alignment horizontal="center" vertical="center"/>
    </xf>
    <xf numFmtId="38" fontId="8" fillId="0" borderId="63" xfId="1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 wrapText="1" shrinkToFit="1"/>
    </xf>
    <xf numFmtId="0" fontId="8" fillId="0" borderId="18" xfId="0" applyFont="1" applyBorder="1" applyAlignment="1">
      <alignment horizontal="left" vertical="center" wrapText="1" shrinkToFit="1"/>
    </xf>
    <xf numFmtId="0" fontId="8" fillId="0" borderId="17" xfId="0" applyFont="1" applyBorder="1" applyAlignment="1">
      <alignment horizontal="left" vertical="center" wrapText="1" shrinkToFit="1"/>
    </xf>
    <xf numFmtId="0" fontId="8" fillId="0" borderId="3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10" fillId="6" borderId="46" xfId="0" applyFont="1" applyFill="1" applyBorder="1" applyAlignment="1">
      <alignment horizontal="right" vertical="center"/>
    </xf>
    <xf numFmtId="0" fontId="10" fillId="6" borderId="29" xfId="0" applyFont="1" applyFill="1" applyBorder="1" applyAlignment="1">
      <alignment horizontal="right" vertical="center"/>
    </xf>
    <xf numFmtId="0" fontId="10" fillId="6" borderId="41" xfId="0" applyFont="1" applyFill="1" applyBorder="1" applyAlignment="1">
      <alignment horizontal="right" vertical="center"/>
    </xf>
    <xf numFmtId="0" fontId="10" fillId="6" borderId="58" xfId="0" applyFont="1" applyFill="1" applyBorder="1" applyAlignment="1">
      <alignment horizontal="right" vertical="center"/>
    </xf>
    <xf numFmtId="0" fontId="10" fillId="7" borderId="21" xfId="0" applyFont="1" applyFill="1" applyBorder="1" applyAlignment="1">
      <alignment horizontal="right" vertical="center"/>
    </xf>
    <xf numFmtId="0" fontId="10" fillId="7" borderId="46" xfId="0" applyFont="1" applyFill="1" applyBorder="1" applyAlignment="1">
      <alignment horizontal="right" vertical="center"/>
    </xf>
    <xf numFmtId="177" fontId="10" fillId="4" borderId="47" xfId="1" applyNumberFormat="1" applyFont="1" applyFill="1" applyBorder="1" applyAlignment="1">
      <alignment horizontal="right" vertical="center"/>
    </xf>
    <xf numFmtId="177" fontId="10" fillId="4" borderId="48" xfId="1" applyNumberFormat="1" applyFont="1" applyFill="1" applyBorder="1" applyAlignment="1">
      <alignment horizontal="right" vertical="center"/>
    </xf>
    <xf numFmtId="177" fontId="8" fillId="0" borderId="47" xfId="1" applyNumberFormat="1" applyFont="1" applyBorder="1" applyAlignment="1">
      <alignment horizontal="right" vertical="center"/>
    </xf>
    <xf numFmtId="177" fontId="8" fillId="0" borderId="17" xfId="1" applyNumberFormat="1" applyFont="1" applyBorder="1" applyAlignment="1">
      <alignment horizontal="right" vertical="center"/>
    </xf>
    <xf numFmtId="0" fontId="8" fillId="0" borderId="57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49" fontId="10" fillId="4" borderId="57" xfId="0" applyNumberFormat="1" applyFont="1" applyFill="1" applyBorder="1" applyAlignment="1">
      <alignment horizontal="right" vertical="center"/>
    </xf>
    <xf numFmtId="49" fontId="10" fillId="4" borderId="58" xfId="0" applyNumberFormat="1" applyFont="1" applyFill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shrinkToFit="1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177" fontId="10" fillId="4" borderId="40" xfId="1" applyNumberFormat="1" applyFont="1" applyFill="1" applyBorder="1" applyAlignment="1">
      <alignment horizontal="right" vertical="center"/>
    </xf>
    <xf numFmtId="0" fontId="8" fillId="0" borderId="49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left" vertical="center" shrinkToFit="1"/>
    </xf>
    <xf numFmtId="0" fontId="8" fillId="0" borderId="36" xfId="0" applyFont="1" applyBorder="1" applyAlignment="1">
      <alignment horizontal="left" vertical="center" shrinkToFit="1"/>
    </xf>
    <xf numFmtId="0" fontId="3" fillId="0" borderId="0" xfId="0" applyFont="1" applyAlignment="1">
      <alignment vertical="center"/>
    </xf>
    <xf numFmtId="0" fontId="8" fillId="0" borderId="19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left" vertical="center" shrinkToFit="1"/>
    </xf>
    <xf numFmtId="38" fontId="8" fillId="0" borderId="44" xfId="1" applyFont="1" applyBorder="1" applyAlignment="1">
      <alignment horizontal="center" vertical="center"/>
    </xf>
    <xf numFmtId="0" fontId="10" fillId="6" borderId="21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8" fillId="0" borderId="47" xfId="0" applyFont="1" applyBorder="1" applyAlignment="1">
      <alignment horizontal="left" vertical="center" shrinkToFit="1"/>
    </xf>
    <xf numFmtId="0" fontId="8" fillId="0" borderId="48" xfId="0" applyFont="1" applyBorder="1" applyAlignment="1">
      <alignment horizontal="left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textRotation="255"/>
    </xf>
    <xf numFmtId="0" fontId="8" fillId="0" borderId="52" xfId="0" applyFont="1" applyBorder="1" applyAlignment="1">
      <alignment horizontal="center" vertical="center" textRotation="255"/>
    </xf>
    <xf numFmtId="0" fontId="8" fillId="0" borderId="53" xfId="0" applyFont="1" applyBorder="1" applyAlignment="1">
      <alignment horizontal="center" vertical="center" textRotation="255"/>
    </xf>
    <xf numFmtId="177" fontId="8" fillId="0" borderId="27" xfId="1" applyNumberFormat="1" applyFont="1" applyBorder="1" applyAlignment="1">
      <alignment horizontal="right" vertical="center"/>
    </xf>
    <xf numFmtId="0" fontId="8" fillId="0" borderId="37" xfId="0" applyFont="1" applyBorder="1" applyAlignment="1">
      <alignment horizontal="left" vertical="center"/>
    </xf>
    <xf numFmtId="177" fontId="8" fillId="0" borderId="36" xfId="1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 shrinkToFit="1"/>
    </xf>
    <xf numFmtId="176" fontId="3" fillId="0" borderId="39" xfId="0" applyNumberFormat="1" applyFont="1" applyBorder="1" applyAlignment="1">
      <alignment horizontal="right" vertical="center" shrinkToFit="1"/>
    </xf>
    <xf numFmtId="176" fontId="3" fillId="0" borderId="19" xfId="0" applyNumberFormat="1" applyFont="1" applyBorder="1" applyAlignment="1">
      <alignment horizontal="right" vertical="center" wrapText="1"/>
    </xf>
    <xf numFmtId="176" fontId="3" fillId="0" borderId="18" xfId="0" applyNumberFormat="1" applyFont="1" applyBorder="1" applyAlignment="1">
      <alignment horizontal="right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right" vertical="center" shrinkToFit="1"/>
    </xf>
    <xf numFmtId="176" fontId="3" fillId="0" borderId="67" xfId="0" applyNumberFormat="1" applyFont="1" applyBorder="1" applyAlignment="1">
      <alignment horizontal="right" vertical="center" shrinkToFit="1"/>
    </xf>
    <xf numFmtId="0" fontId="3" fillId="0" borderId="3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textRotation="255"/>
    </xf>
    <xf numFmtId="0" fontId="3" fillId="0" borderId="52" xfId="0" applyFont="1" applyBorder="1" applyAlignment="1">
      <alignment horizontal="center" vertical="center" textRotation="255"/>
    </xf>
    <xf numFmtId="0" fontId="3" fillId="0" borderId="53" xfId="0" applyFont="1" applyBorder="1" applyAlignment="1">
      <alignment horizontal="center" vertical="center" textRotation="255"/>
    </xf>
    <xf numFmtId="176" fontId="4" fillId="0" borderId="18" xfId="0" applyNumberFormat="1" applyFont="1" applyBorder="1" applyAlignment="1">
      <alignment horizontal="right" vertical="center"/>
    </xf>
    <xf numFmtId="176" fontId="4" fillId="0" borderId="4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left" vertical="top" wrapText="1" shrinkToFit="1"/>
    </xf>
    <xf numFmtId="176" fontId="3" fillId="0" borderId="37" xfId="0" applyNumberFormat="1" applyFont="1" applyBorder="1" applyAlignment="1">
      <alignment horizontal="right" vertical="center" wrapText="1"/>
    </xf>
    <xf numFmtId="176" fontId="3" fillId="0" borderId="3" xfId="0" applyNumberFormat="1" applyFont="1" applyBorder="1" applyAlignment="1">
      <alignment horizontal="right" vertical="center" wrapText="1"/>
    </xf>
    <xf numFmtId="0" fontId="4" fillId="0" borderId="52" xfId="0" applyFont="1" applyBorder="1" applyAlignment="1">
      <alignment horizontal="center" vertical="center" textRotation="255" shrinkToFit="1"/>
    </xf>
    <xf numFmtId="0" fontId="3" fillId="0" borderId="24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3" fillId="0" borderId="67" xfId="0" applyFont="1" applyBorder="1" applyAlignment="1">
      <alignment horizontal="center" vertical="center" textRotation="255"/>
    </xf>
    <xf numFmtId="176" fontId="3" fillId="0" borderId="55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left" vertical="center" wrapText="1"/>
    </xf>
    <xf numFmtId="0" fontId="8" fillId="4" borderId="21" xfId="0" applyFont="1" applyFill="1" applyBorder="1" applyAlignment="1">
      <alignment horizontal="left" vertical="center" wrapText="1"/>
    </xf>
    <xf numFmtId="49" fontId="8" fillId="4" borderId="49" xfId="0" applyNumberFormat="1" applyFont="1" applyFill="1" applyBorder="1" applyAlignment="1">
      <alignment horizontal="left" vertical="center"/>
    </xf>
    <xf numFmtId="49" fontId="8" fillId="4" borderId="40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view="pageBreakPreview" zoomScale="60" zoomScaleNormal="70" workbookViewId="0">
      <selection activeCell="E18" sqref="E18"/>
    </sheetView>
  </sheetViews>
  <sheetFormatPr defaultColWidth="9" defaultRowHeight="19.2" x14ac:dyDescent="0.2"/>
  <cols>
    <col min="1" max="1" width="6.33203125" style="3" customWidth="1"/>
    <col min="2" max="2" width="37.77734375" style="3" customWidth="1"/>
    <col min="3" max="3" width="17" style="106" customWidth="1"/>
    <col min="4" max="4" width="19.21875" style="107" customWidth="1"/>
    <col min="5" max="5" width="50.77734375" style="3" customWidth="1"/>
    <col min="6" max="6" width="22.77734375" style="3" customWidth="1"/>
    <col min="7" max="10" width="25.109375" style="3" customWidth="1"/>
    <col min="11" max="11" width="29.6640625" style="3" customWidth="1"/>
    <col min="12" max="16384" width="9" style="3"/>
  </cols>
  <sheetData>
    <row r="1" spans="1:11" ht="24" customHeight="1" x14ac:dyDescent="0.2">
      <c r="A1" s="148" t="s">
        <v>49</v>
      </c>
      <c r="B1" s="148"/>
      <c r="C1" s="149"/>
      <c r="D1" s="149"/>
      <c r="E1" s="149"/>
      <c r="F1" s="149"/>
      <c r="G1" s="149"/>
      <c r="H1" s="149"/>
      <c r="I1" s="149"/>
      <c r="J1" s="59"/>
      <c r="K1" s="60" t="s">
        <v>50</v>
      </c>
    </row>
    <row r="2" spans="1:11" ht="30" customHeight="1" thickBot="1" x14ac:dyDescent="0.25">
      <c r="A2" s="117" t="s">
        <v>95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24" customHeight="1" x14ac:dyDescent="0.55000000000000004">
      <c r="B3" s="1" t="s">
        <v>11</v>
      </c>
      <c r="C3" s="2" t="s">
        <v>13</v>
      </c>
      <c r="D3" s="3"/>
      <c r="K3" s="58"/>
    </row>
    <row r="4" spans="1:11" ht="34.5" customHeight="1" thickBot="1" x14ac:dyDescent="0.6">
      <c r="B4" s="6" t="s">
        <v>12</v>
      </c>
      <c r="C4" s="7" t="s">
        <v>12</v>
      </c>
      <c r="D4" s="3"/>
      <c r="K4" s="58"/>
    </row>
    <row r="5" spans="1:11" ht="24" customHeight="1" thickBot="1" x14ac:dyDescent="0.6">
      <c r="B5" s="10"/>
      <c r="C5" s="11"/>
      <c r="D5" s="3"/>
      <c r="K5" s="58" t="s">
        <v>2</v>
      </c>
    </row>
    <row r="6" spans="1:11" ht="24.75" customHeight="1" x14ac:dyDescent="0.2">
      <c r="A6" s="156" t="s">
        <v>1</v>
      </c>
      <c r="B6" s="157"/>
      <c r="C6" s="157"/>
      <c r="D6" s="157"/>
      <c r="E6" s="162" t="s">
        <v>43</v>
      </c>
      <c r="F6" s="163"/>
      <c r="G6" s="150" t="s">
        <v>17</v>
      </c>
      <c r="H6" s="151"/>
      <c r="I6" s="151"/>
      <c r="J6" s="151"/>
      <c r="K6" s="152"/>
    </row>
    <row r="7" spans="1:11" ht="28.5" customHeight="1" x14ac:dyDescent="0.2">
      <c r="A7" s="158"/>
      <c r="B7" s="128"/>
      <c r="C7" s="128"/>
      <c r="D7" s="128"/>
      <c r="E7" s="164"/>
      <c r="F7" s="165"/>
      <c r="G7" s="128" t="s">
        <v>9</v>
      </c>
      <c r="H7" s="160" t="s">
        <v>71</v>
      </c>
      <c r="I7" s="128" t="s">
        <v>8</v>
      </c>
      <c r="J7" s="128"/>
      <c r="K7" s="154" t="s">
        <v>10</v>
      </c>
    </row>
    <row r="8" spans="1:11" ht="27.75" customHeight="1" thickBot="1" x14ac:dyDescent="0.25">
      <c r="A8" s="159"/>
      <c r="B8" s="153"/>
      <c r="C8" s="153"/>
      <c r="D8" s="153"/>
      <c r="E8" s="166"/>
      <c r="F8" s="167"/>
      <c r="G8" s="153"/>
      <c r="H8" s="161"/>
      <c r="I8" s="62" t="s">
        <v>0</v>
      </c>
      <c r="J8" s="63" t="s">
        <v>18</v>
      </c>
      <c r="K8" s="155"/>
    </row>
    <row r="9" spans="1:11" ht="45" customHeight="1" x14ac:dyDescent="0.2">
      <c r="A9" s="189" t="s">
        <v>31</v>
      </c>
      <c r="B9" s="176" t="s">
        <v>32</v>
      </c>
      <c r="C9" s="64" t="s">
        <v>39</v>
      </c>
      <c r="D9" s="65" t="s">
        <v>73</v>
      </c>
      <c r="E9" s="253" t="s">
        <v>99</v>
      </c>
      <c r="F9" s="61"/>
      <c r="G9" s="23"/>
      <c r="H9" s="23"/>
      <c r="I9" s="23"/>
      <c r="J9" s="23">
        <f>H9-I9</f>
        <v>0</v>
      </c>
      <c r="K9" s="181"/>
    </row>
    <row r="10" spans="1:11" ht="45" customHeight="1" x14ac:dyDescent="0.2">
      <c r="A10" s="190"/>
      <c r="B10" s="177"/>
      <c r="C10" s="66" t="s">
        <v>40</v>
      </c>
      <c r="D10" s="67" t="s">
        <v>73</v>
      </c>
      <c r="E10" s="90" t="s">
        <v>98</v>
      </c>
      <c r="F10" s="68"/>
      <c r="G10" s="24"/>
      <c r="H10" s="24"/>
      <c r="I10" s="24"/>
      <c r="J10" s="24">
        <f>H10-I10</f>
        <v>0</v>
      </c>
      <c r="K10" s="122"/>
    </row>
    <row r="11" spans="1:11" ht="45" customHeight="1" thickBot="1" x14ac:dyDescent="0.6">
      <c r="A11" s="190"/>
      <c r="B11" s="69" t="s">
        <v>56</v>
      </c>
      <c r="C11" s="70" t="s">
        <v>45</v>
      </c>
      <c r="D11" s="71" t="s">
        <v>46</v>
      </c>
      <c r="E11" s="254" t="s">
        <v>100</v>
      </c>
      <c r="F11" s="72"/>
      <c r="G11" s="25"/>
      <c r="H11" s="25"/>
      <c r="I11" s="25"/>
      <c r="J11" s="25">
        <f>H11-I11</f>
        <v>0</v>
      </c>
      <c r="K11" s="26" t="s">
        <v>58</v>
      </c>
    </row>
    <row r="12" spans="1:11" ht="33.75" customHeight="1" thickBot="1" x14ac:dyDescent="0.25">
      <c r="A12" s="190"/>
      <c r="B12" s="73"/>
      <c r="C12" s="74"/>
      <c r="D12" s="74"/>
      <c r="E12" s="74"/>
      <c r="F12" s="75" t="s">
        <v>74</v>
      </c>
      <c r="G12" s="27">
        <f>SUM(G9:G11)</f>
        <v>0</v>
      </c>
      <c r="H12" s="27">
        <f>SUM(H9:H11)</f>
        <v>0</v>
      </c>
      <c r="I12" s="27">
        <f>SUM(I9:I11)</f>
        <v>0</v>
      </c>
      <c r="J12" s="27">
        <f>SUM(J9:J11)</f>
        <v>0</v>
      </c>
      <c r="K12" s="28">
        <f>ROUNDDOWN(MIN(J12*0.8,5000000),-3)</f>
        <v>0</v>
      </c>
    </row>
    <row r="13" spans="1:11" s="9" customFormat="1" ht="21.75" customHeight="1" thickTop="1" thickBot="1" x14ac:dyDescent="0.6">
      <c r="A13" s="190"/>
      <c r="B13" s="184" t="s">
        <v>42</v>
      </c>
      <c r="C13" s="169" t="s">
        <v>44</v>
      </c>
      <c r="D13" s="186"/>
      <c r="E13" s="255" t="s">
        <v>101</v>
      </c>
      <c r="F13" s="141" t="s">
        <v>75</v>
      </c>
      <c r="G13" s="135"/>
      <c r="H13" s="135"/>
      <c r="I13" s="135"/>
      <c r="J13" s="135">
        <f>H13-I13</f>
        <v>0</v>
      </c>
      <c r="K13" s="26" t="s">
        <v>54</v>
      </c>
    </row>
    <row r="14" spans="1:11" ht="38.25" customHeight="1" thickBot="1" x14ac:dyDescent="0.25">
      <c r="A14" s="190"/>
      <c r="B14" s="185"/>
      <c r="C14" s="187"/>
      <c r="D14" s="188"/>
      <c r="E14" s="256"/>
      <c r="F14" s="142"/>
      <c r="G14" s="136"/>
      <c r="H14" s="136"/>
      <c r="I14" s="136"/>
      <c r="J14" s="168"/>
      <c r="K14" s="28">
        <f>ROUNDDOWN(MIN(J13*0.8,1000000),-3)</f>
        <v>0</v>
      </c>
    </row>
    <row r="15" spans="1:11" ht="45" customHeight="1" thickTop="1" x14ac:dyDescent="0.2">
      <c r="A15" s="190"/>
      <c r="B15" s="76" t="s">
        <v>57</v>
      </c>
      <c r="C15" s="70" t="s">
        <v>48</v>
      </c>
      <c r="D15" s="70" t="s">
        <v>47</v>
      </c>
      <c r="E15" s="254" t="s">
        <v>102</v>
      </c>
      <c r="F15" s="77" t="s">
        <v>77</v>
      </c>
      <c r="G15" s="53"/>
      <c r="H15" s="53"/>
      <c r="I15" s="53"/>
      <c r="J15" s="53">
        <f>H15-I15</f>
        <v>0</v>
      </c>
      <c r="K15" s="51">
        <f>ROUNDDOWN(J15*0.8,-3)</f>
        <v>0</v>
      </c>
    </row>
    <row r="16" spans="1:11" ht="37.5" customHeight="1" x14ac:dyDescent="0.2">
      <c r="A16" s="190"/>
      <c r="B16" s="124" t="s">
        <v>86</v>
      </c>
      <c r="C16" s="78" t="s">
        <v>24</v>
      </c>
      <c r="D16" s="78" t="s">
        <v>76</v>
      </c>
      <c r="E16" s="79"/>
      <c r="F16" s="80"/>
      <c r="G16" s="55"/>
      <c r="H16" s="55"/>
      <c r="I16" s="55"/>
      <c r="J16" s="55">
        <f>H16-I16</f>
        <v>0</v>
      </c>
      <c r="K16" s="121"/>
    </row>
    <row r="17" spans="1:11" ht="37.5" customHeight="1" x14ac:dyDescent="0.2">
      <c r="A17" s="190"/>
      <c r="B17" s="125"/>
      <c r="C17" s="178" t="s">
        <v>25</v>
      </c>
      <c r="D17" s="81" t="s">
        <v>7</v>
      </c>
      <c r="E17" s="82" t="s">
        <v>36</v>
      </c>
      <c r="F17" s="83"/>
      <c r="G17" s="52"/>
      <c r="H17" s="52"/>
      <c r="I17" s="52"/>
      <c r="J17" s="52">
        <f>H17-I17</f>
        <v>0</v>
      </c>
      <c r="K17" s="122"/>
    </row>
    <row r="18" spans="1:11" ht="37.5" customHeight="1" x14ac:dyDescent="0.2">
      <c r="A18" s="190"/>
      <c r="B18" s="125"/>
      <c r="C18" s="179"/>
      <c r="D18" s="84" t="s">
        <v>27</v>
      </c>
      <c r="E18" s="85" t="s">
        <v>35</v>
      </c>
      <c r="F18" s="86"/>
      <c r="G18" s="30"/>
      <c r="H18" s="30"/>
      <c r="I18" s="30"/>
      <c r="J18" s="30">
        <f>H18-I18</f>
        <v>0</v>
      </c>
      <c r="K18" s="123"/>
    </row>
    <row r="19" spans="1:11" ht="33.75" customHeight="1" x14ac:dyDescent="0.2">
      <c r="A19" s="190"/>
      <c r="B19" s="126"/>
      <c r="C19" s="133"/>
      <c r="D19" s="134"/>
      <c r="E19" s="134"/>
      <c r="F19" s="87" t="s">
        <v>78</v>
      </c>
      <c r="G19" s="31">
        <f>SUM(G16:G18)</f>
        <v>0</v>
      </c>
      <c r="H19" s="31">
        <f>SUM(H16:H18)</f>
        <v>0</v>
      </c>
      <c r="I19" s="31">
        <f>SUM(I16:I18)</f>
        <v>0</v>
      </c>
      <c r="J19" s="32">
        <f>SUM(J16:J18)</f>
        <v>0</v>
      </c>
      <c r="K19" s="33">
        <f>ROUNDDOWN(SUM(J16,J17,J18)*0.8,-3)</f>
        <v>0</v>
      </c>
    </row>
    <row r="20" spans="1:11" ht="46.5" customHeight="1" x14ac:dyDescent="0.2">
      <c r="A20" s="190"/>
      <c r="B20" s="193" t="s">
        <v>87</v>
      </c>
      <c r="C20" s="193"/>
      <c r="D20" s="193"/>
      <c r="E20" s="88" t="s">
        <v>26</v>
      </c>
      <c r="F20" s="89" t="s">
        <v>79</v>
      </c>
      <c r="G20" s="45"/>
      <c r="H20" s="45"/>
      <c r="I20" s="45"/>
      <c r="J20" s="46">
        <f>H20-I20</f>
        <v>0</v>
      </c>
      <c r="K20" s="35">
        <f>ROUNDDOWN(J20*0.8,-3)</f>
        <v>0</v>
      </c>
    </row>
    <row r="21" spans="1:11" ht="42" customHeight="1" x14ac:dyDescent="0.2">
      <c r="A21" s="190"/>
      <c r="B21" s="145" t="s">
        <v>88</v>
      </c>
      <c r="C21" s="143" t="s">
        <v>37</v>
      </c>
      <c r="D21" s="144"/>
      <c r="E21" s="90" t="s">
        <v>34</v>
      </c>
      <c r="F21" s="91"/>
      <c r="G21" s="36"/>
      <c r="H21" s="36"/>
      <c r="I21" s="36"/>
      <c r="J21" s="34">
        <f>H21-I21</f>
        <v>0</v>
      </c>
      <c r="K21" s="118"/>
    </row>
    <row r="22" spans="1:11" ht="45" customHeight="1" x14ac:dyDescent="0.2">
      <c r="A22" s="190"/>
      <c r="B22" s="146"/>
      <c r="C22" s="127" t="s">
        <v>38</v>
      </c>
      <c r="D22" s="128"/>
      <c r="E22" s="92" t="s">
        <v>33</v>
      </c>
      <c r="F22" s="93"/>
      <c r="G22" s="29"/>
      <c r="H22" s="29"/>
      <c r="I22" s="29"/>
      <c r="J22" s="34">
        <f>H22-I22</f>
        <v>0</v>
      </c>
      <c r="K22" s="118"/>
    </row>
    <row r="23" spans="1:11" ht="33.75" customHeight="1" x14ac:dyDescent="0.2">
      <c r="A23" s="190"/>
      <c r="B23" s="147"/>
      <c r="C23" s="94"/>
      <c r="D23" s="95"/>
      <c r="E23" s="96"/>
      <c r="F23" s="97" t="s">
        <v>41</v>
      </c>
      <c r="G23" s="31">
        <f>SUM(G21:G22)</f>
        <v>0</v>
      </c>
      <c r="H23" s="31">
        <f>SUM(H21:H22)</f>
        <v>0</v>
      </c>
      <c r="I23" s="31">
        <f>SUM(I21:I22)</f>
        <v>0</v>
      </c>
      <c r="J23" s="32">
        <f>SUM(J21:J22)</f>
        <v>0</v>
      </c>
      <c r="K23" s="33">
        <f>ROUNDDOWN(J23*0.8,-3)</f>
        <v>0</v>
      </c>
    </row>
    <row r="24" spans="1:11" ht="20.25" customHeight="1" thickBot="1" x14ac:dyDescent="0.6">
      <c r="A24" s="190"/>
      <c r="B24" s="98"/>
      <c r="C24" s="99"/>
      <c r="D24" s="99"/>
      <c r="E24" s="129" t="s">
        <v>80</v>
      </c>
      <c r="F24" s="130"/>
      <c r="G24" s="119">
        <f>SUM(G15,G19,G20,G23)</f>
        <v>0</v>
      </c>
      <c r="H24" s="119">
        <f>SUM(H15,H19,H20,H23)</f>
        <v>0</v>
      </c>
      <c r="I24" s="119">
        <f>SUM(I15,I19,I20,I23)</f>
        <v>0</v>
      </c>
      <c r="J24" s="119">
        <f>SUM(J15,J19,J20,J23)</f>
        <v>0</v>
      </c>
      <c r="K24" s="26" t="s">
        <v>55</v>
      </c>
    </row>
    <row r="25" spans="1:11" ht="34.5" customHeight="1" thickBot="1" x14ac:dyDescent="0.25">
      <c r="A25" s="190"/>
      <c r="B25" s="101"/>
      <c r="C25" s="102"/>
      <c r="D25" s="37"/>
      <c r="E25" s="131"/>
      <c r="F25" s="132"/>
      <c r="G25" s="120"/>
      <c r="H25" s="120"/>
      <c r="I25" s="120"/>
      <c r="J25" s="120"/>
      <c r="K25" s="28">
        <f>ROUNDDOWN(MIN(K15+K19+K20+K23,10000000),-3)</f>
        <v>0</v>
      </c>
    </row>
    <row r="26" spans="1:11" ht="22.5" customHeight="1" thickTop="1" thickBot="1" x14ac:dyDescent="0.6">
      <c r="A26" s="190"/>
      <c r="B26" s="184" t="s">
        <v>89</v>
      </c>
      <c r="C26" s="169" t="s">
        <v>16</v>
      </c>
      <c r="D26" s="139"/>
      <c r="E26" s="173" t="s">
        <v>22</v>
      </c>
      <c r="F26" s="139"/>
      <c r="G26" s="137"/>
      <c r="H26" s="137"/>
      <c r="I26" s="137"/>
      <c r="J26" s="137">
        <f>H26-I26</f>
        <v>0</v>
      </c>
      <c r="K26" s="38" t="s">
        <v>54</v>
      </c>
    </row>
    <row r="27" spans="1:11" ht="30.75" customHeight="1" thickBot="1" x14ac:dyDescent="0.25">
      <c r="A27" s="190"/>
      <c r="B27" s="177"/>
      <c r="C27" s="170"/>
      <c r="D27" s="140"/>
      <c r="E27" s="174"/>
      <c r="F27" s="140"/>
      <c r="G27" s="138"/>
      <c r="H27" s="138"/>
      <c r="I27" s="138"/>
      <c r="J27" s="194"/>
      <c r="K27" s="39">
        <f>ROUNDDOWN(MIN(J26*0.8,1000000),-3)</f>
        <v>0</v>
      </c>
    </row>
    <row r="28" spans="1:11" ht="22.5" customHeight="1" thickBot="1" x14ac:dyDescent="0.6">
      <c r="A28" s="190"/>
      <c r="B28" s="177"/>
      <c r="C28" s="171" t="s">
        <v>21</v>
      </c>
      <c r="D28" s="172"/>
      <c r="E28" s="180" t="s">
        <v>23</v>
      </c>
      <c r="F28" s="172"/>
      <c r="G28" s="192"/>
      <c r="H28" s="192"/>
      <c r="I28" s="192"/>
      <c r="J28" s="192">
        <f>H28-I28</f>
        <v>0</v>
      </c>
      <c r="K28" s="38" t="s">
        <v>54</v>
      </c>
    </row>
    <row r="29" spans="1:11" ht="30" customHeight="1" thickBot="1" x14ac:dyDescent="0.25">
      <c r="A29" s="190"/>
      <c r="B29" s="177"/>
      <c r="C29" s="170"/>
      <c r="D29" s="140"/>
      <c r="E29" s="174"/>
      <c r="F29" s="140"/>
      <c r="G29" s="138"/>
      <c r="H29" s="138"/>
      <c r="I29" s="138"/>
      <c r="J29" s="194"/>
      <c r="K29" s="39">
        <f>ROUNDDOWN(MIN(J28*0.8,1000000),-3)</f>
        <v>0</v>
      </c>
    </row>
    <row r="30" spans="1:11" ht="37.5" customHeight="1" thickBot="1" x14ac:dyDescent="0.25">
      <c r="A30" s="190"/>
      <c r="B30" s="177"/>
      <c r="C30" s="182"/>
      <c r="D30" s="129"/>
      <c r="E30" s="129"/>
      <c r="F30" s="100" t="s">
        <v>81</v>
      </c>
      <c r="G30" s="43">
        <f>SUM(G26:G29)</f>
        <v>0</v>
      </c>
      <c r="H30" s="43">
        <f>SUM(H26:H29)</f>
        <v>0</v>
      </c>
      <c r="I30" s="43">
        <f>SUM(I26:I29)</f>
        <v>0</v>
      </c>
      <c r="J30" s="44">
        <f>SUM(J26:J29)</f>
        <v>0</v>
      </c>
      <c r="K30" s="40">
        <f>K27+K29</f>
        <v>0</v>
      </c>
    </row>
    <row r="31" spans="1:11" ht="37.5" customHeight="1" thickBot="1" x14ac:dyDescent="0.25">
      <c r="A31" s="191"/>
      <c r="B31" s="103" t="s">
        <v>53</v>
      </c>
      <c r="C31" s="104"/>
      <c r="D31" s="104"/>
      <c r="E31" s="104"/>
      <c r="F31" s="105" t="s">
        <v>65</v>
      </c>
      <c r="G31" s="41">
        <f>G12+G13+G24+G30</f>
        <v>0</v>
      </c>
      <c r="H31" s="41">
        <f>H12+H13+H24+H30</f>
        <v>0</v>
      </c>
      <c r="I31" s="41">
        <f>I12+I13+I24+I30</f>
        <v>0</v>
      </c>
      <c r="J31" s="41">
        <f>J12+J13+J24+J30</f>
        <v>0</v>
      </c>
      <c r="K31" s="42">
        <f>K12+K14+K25+K30</f>
        <v>0</v>
      </c>
    </row>
    <row r="32" spans="1:11" ht="14.25" customHeight="1" x14ac:dyDescent="0.2"/>
    <row r="33" spans="1:4" ht="24" customHeight="1" x14ac:dyDescent="0.2">
      <c r="A33" s="183" t="s">
        <v>14</v>
      </c>
      <c r="B33" s="183"/>
      <c r="C33" s="3"/>
      <c r="D33" s="3"/>
    </row>
    <row r="34" spans="1:4" ht="24" customHeight="1" x14ac:dyDescent="0.2">
      <c r="B34" s="54" t="s">
        <v>15</v>
      </c>
      <c r="C34" s="3"/>
      <c r="D34" s="3"/>
    </row>
    <row r="35" spans="1:4" ht="24" customHeight="1" x14ac:dyDescent="0.2">
      <c r="B35" s="175" t="s">
        <v>20</v>
      </c>
      <c r="C35" s="175"/>
      <c r="D35" s="175"/>
    </row>
  </sheetData>
  <mergeCells count="53">
    <mergeCell ref="J26:J27"/>
    <mergeCell ref="J28:J29"/>
    <mergeCell ref="I24:I25"/>
    <mergeCell ref="I26:I27"/>
    <mergeCell ref="B26:B30"/>
    <mergeCell ref="F28:F29"/>
    <mergeCell ref="H28:H29"/>
    <mergeCell ref="B20:D20"/>
    <mergeCell ref="I28:I29"/>
    <mergeCell ref="G28:G29"/>
    <mergeCell ref="C26:D27"/>
    <mergeCell ref="C28:D29"/>
    <mergeCell ref="E26:E27"/>
    <mergeCell ref="B35:D35"/>
    <mergeCell ref="B9:B10"/>
    <mergeCell ref="C17:C18"/>
    <mergeCell ref="E28:E29"/>
    <mergeCell ref="C30:E30"/>
    <mergeCell ref="A33:B33"/>
    <mergeCell ref="B13:B14"/>
    <mergeCell ref="C13:D14"/>
    <mergeCell ref="A9:A31"/>
    <mergeCell ref="A1:B1"/>
    <mergeCell ref="C1:I1"/>
    <mergeCell ref="G6:K6"/>
    <mergeCell ref="G7:G8"/>
    <mergeCell ref="I7:J7"/>
    <mergeCell ref="K7:K8"/>
    <mergeCell ref="A6:D8"/>
    <mergeCell ref="H7:H8"/>
    <mergeCell ref="E6:F8"/>
    <mergeCell ref="H26:H27"/>
    <mergeCell ref="H24:H25"/>
    <mergeCell ref="F26:F27"/>
    <mergeCell ref="G26:G27"/>
    <mergeCell ref="F13:F14"/>
    <mergeCell ref="H13:H14"/>
    <mergeCell ref="A2:K2"/>
    <mergeCell ref="K21:K22"/>
    <mergeCell ref="G24:G25"/>
    <mergeCell ref="K16:K18"/>
    <mergeCell ref="B16:B19"/>
    <mergeCell ref="C22:D22"/>
    <mergeCell ref="E24:F25"/>
    <mergeCell ref="C19:E19"/>
    <mergeCell ref="G13:G14"/>
    <mergeCell ref="J24:J25"/>
    <mergeCell ref="E13:E14"/>
    <mergeCell ref="C21:D21"/>
    <mergeCell ref="B21:B23"/>
    <mergeCell ref="I13:I14"/>
    <mergeCell ref="J13:J14"/>
    <mergeCell ref="K9:K10"/>
  </mergeCells>
  <phoneticPr fontId="2"/>
  <pageMargins left="0.35433070866141736" right="0.27559055118110237" top="0.39370078740157483" bottom="0.19685039370078741" header="0.51181102362204722" footer="0.51181102362204722"/>
  <pageSetup paperSize="9" scale="50" orientation="landscape" r:id="rId1"/>
  <headerFooter alignWithMargins="0"/>
  <ignoredErrors>
    <ignoredError sqref="F13 F20 F15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9"/>
  <sheetViews>
    <sheetView view="pageBreakPreview" zoomScale="70" zoomScaleNormal="70" zoomScaleSheetLayoutView="70" workbookViewId="0">
      <selection activeCell="D7" sqref="D7:D8"/>
    </sheetView>
  </sheetViews>
  <sheetFormatPr defaultColWidth="9" defaultRowHeight="19.2" x14ac:dyDescent="0.2"/>
  <cols>
    <col min="1" max="1" width="6.88671875" style="3" customWidth="1"/>
    <col min="2" max="2" width="34.109375" style="3" customWidth="1"/>
    <col min="3" max="3" width="98.88671875" style="3" customWidth="1"/>
    <col min="4" max="7" width="23.77734375" style="3" customWidth="1"/>
    <col min="8" max="8" width="33.44140625" style="3" customWidth="1"/>
    <col min="9" max="16384" width="9" style="3"/>
  </cols>
  <sheetData>
    <row r="1" spans="1:11" ht="24" customHeight="1" x14ac:dyDescent="0.2">
      <c r="A1" s="108" t="s">
        <v>49</v>
      </c>
      <c r="B1" s="108"/>
      <c r="C1" s="109"/>
      <c r="D1" s="110"/>
      <c r="E1" s="110"/>
      <c r="F1" s="110"/>
      <c r="G1" s="110"/>
      <c r="H1" s="60" t="s">
        <v>70</v>
      </c>
      <c r="I1" s="111"/>
    </row>
    <row r="2" spans="1:11" ht="30" customHeight="1" x14ac:dyDescent="0.2">
      <c r="A2" s="117" t="s">
        <v>94</v>
      </c>
      <c r="B2" s="117"/>
      <c r="C2" s="117"/>
      <c r="D2" s="117"/>
      <c r="E2" s="117"/>
      <c r="F2" s="117"/>
      <c r="G2" s="117"/>
      <c r="H2" s="117"/>
      <c r="I2" s="111"/>
    </row>
    <row r="3" spans="1:11" ht="24" customHeight="1" thickBot="1" x14ac:dyDescent="0.6">
      <c r="A3" s="112"/>
      <c r="B3" s="112"/>
      <c r="C3" s="111"/>
      <c r="D3" s="111"/>
      <c r="E3" s="111"/>
      <c r="F3" s="111"/>
      <c r="G3" s="111"/>
      <c r="H3" s="58" t="s">
        <v>2</v>
      </c>
      <c r="I3" s="111"/>
      <c r="K3" s="58"/>
    </row>
    <row r="4" spans="1:11" ht="24" customHeight="1" x14ac:dyDescent="0.2">
      <c r="A4" s="199" t="s">
        <v>6</v>
      </c>
      <c r="B4" s="200"/>
      <c r="C4" s="200" t="s">
        <v>43</v>
      </c>
      <c r="D4" s="200" t="s">
        <v>19</v>
      </c>
      <c r="E4" s="200"/>
      <c r="F4" s="200"/>
      <c r="G4" s="200"/>
      <c r="H4" s="205"/>
    </row>
    <row r="5" spans="1:11" ht="24" customHeight="1" x14ac:dyDescent="0.2">
      <c r="A5" s="201"/>
      <c r="B5" s="202"/>
      <c r="C5" s="202"/>
      <c r="D5" s="202" t="s">
        <v>9</v>
      </c>
      <c r="E5" s="197" t="s">
        <v>71</v>
      </c>
      <c r="F5" s="202" t="s">
        <v>8</v>
      </c>
      <c r="G5" s="202"/>
      <c r="H5" s="195" t="s">
        <v>10</v>
      </c>
    </row>
    <row r="6" spans="1:11" ht="24" customHeight="1" thickBot="1" x14ac:dyDescent="0.25">
      <c r="A6" s="203"/>
      <c r="B6" s="204"/>
      <c r="C6" s="204"/>
      <c r="D6" s="204"/>
      <c r="E6" s="198"/>
      <c r="F6" s="4" t="s">
        <v>0</v>
      </c>
      <c r="G6" s="5" t="s">
        <v>18</v>
      </c>
      <c r="H6" s="196"/>
    </row>
    <row r="7" spans="1:11" ht="52.5" customHeight="1" thickBot="1" x14ac:dyDescent="0.6">
      <c r="A7" s="234" t="s">
        <v>51</v>
      </c>
      <c r="B7" s="230" t="s">
        <v>97</v>
      </c>
      <c r="C7" s="20" t="s">
        <v>82</v>
      </c>
      <c r="D7" s="206"/>
      <c r="E7" s="210"/>
      <c r="F7" s="206"/>
      <c r="G7" s="208">
        <f>E7-F7</f>
        <v>0</v>
      </c>
      <c r="H7" s="15" t="s">
        <v>59</v>
      </c>
    </row>
    <row r="8" spans="1:11" ht="37.5" customHeight="1" thickBot="1" x14ac:dyDescent="0.25">
      <c r="A8" s="235"/>
      <c r="B8" s="231"/>
      <c r="C8" s="19" t="s">
        <v>83</v>
      </c>
      <c r="D8" s="207"/>
      <c r="E8" s="211"/>
      <c r="F8" s="207"/>
      <c r="G8" s="209"/>
      <c r="H8" s="12">
        <f>ROUNDDOWN(MIN(G7*0.8,16500000),-3)</f>
        <v>0</v>
      </c>
    </row>
    <row r="9" spans="1:11" ht="52.5" customHeight="1" thickBot="1" x14ac:dyDescent="0.6">
      <c r="A9" s="235"/>
      <c r="B9" s="219" t="s">
        <v>52</v>
      </c>
      <c r="C9" s="221" t="s">
        <v>82</v>
      </c>
      <c r="D9" s="215"/>
      <c r="E9" s="240"/>
      <c r="F9" s="215"/>
      <c r="G9" s="217">
        <f>E9-F9</f>
        <v>0</v>
      </c>
      <c r="H9" s="8" t="s">
        <v>60</v>
      </c>
    </row>
    <row r="10" spans="1:11" ht="37.5" customHeight="1" thickBot="1" x14ac:dyDescent="0.25">
      <c r="A10" s="235"/>
      <c r="B10" s="220"/>
      <c r="C10" s="222"/>
      <c r="D10" s="216"/>
      <c r="E10" s="241"/>
      <c r="F10" s="216"/>
      <c r="G10" s="218"/>
      <c r="H10" s="12">
        <f>ROUNDDOWN(MIN(G9*0.8,20000000),-3)</f>
        <v>0</v>
      </c>
    </row>
    <row r="11" spans="1:11" s="9" customFormat="1" ht="45" customHeight="1" thickBot="1" x14ac:dyDescent="0.25">
      <c r="A11" s="236"/>
      <c r="B11" s="113"/>
      <c r="C11" s="114" t="s">
        <v>69</v>
      </c>
      <c r="D11" s="47">
        <f>SUM(D7:D10)</f>
        <v>0</v>
      </c>
      <c r="E11" s="47">
        <f>SUM(E7:E10)</f>
        <v>0</v>
      </c>
      <c r="F11" s="47">
        <f>SUM(F7:F10)</f>
        <v>0</v>
      </c>
      <c r="G11" s="47">
        <f>SUM(G7:G10)</f>
        <v>0</v>
      </c>
      <c r="H11" s="12">
        <f>SUM(H8+H10)</f>
        <v>0</v>
      </c>
    </row>
    <row r="12" spans="1:11" ht="52.5" customHeight="1" thickBot="1" x14ac:dyDescent="0.6">
      <c r="A12" s="243" t="s">
        <v>30</v>
      </c>
      <c r="B12" s="247" t="s">
        <v>3</v>
      </c>
      <c r="C12" s="48" t="s">
        <v>82</v>
      </c>
      <c r="D12" s="206"/>
      <c r="E12" s="206"/>
      <c r="F12" s="206"/>
      <c r="G12" s="206">
        <f>E12-F12</f>
        <v>0</v>
      </c>
      <c r="H12" s="15" t="s">
        <v>61</v>
      </c>
    </row>
    <row r="13" spans="1:11" ht="30.6" customHeight="1" thickBot="1" x14ac:dyDescent="0.25">
      <c r="A13" s="244"/>
      <c r="B13" s="248"/>
      <c r="C13" s="18" t="s">
        <v>84</v>
      </c>
      <c r="D13" s="212"/>
      <c r="E13" s="212"/>
      <c r="F13" s="212"/>
      <c r="G13" s="212"/>
      <c r="H13" s="12">
        <f>ROUNDDOWN(MIN(G12*0.8,50000000),-3)</f>
        <v>0</v>
      </c>
    </row>
    <row r="14" spans="1:11" ht="52.5" customHeight="1" thickBot="1" x14ac:dyDescent="0.6">
      <c r="A14" s="244"/>
      <c r="B14" s="250" t="s">
        <v>28</v>
      </c>
      <c r="C14" s="49" t="s">
        <v>82</v>
      </c>
      <c r="D14" s="207"/>
      <c r="E14" s="207"/>
      <c r="F14" s="207"/>
      <c r="G14" s="213">
        <f>E14-F14</f>
        <v>0</v>
      </c>
      <c r="H14" s="8" t="s">
        <v>62</v>
      </c>
    </row>
    <row r="15" spans="1:11" ht="30.6" customHeight="1" thickBot="1" x14ac:dyDescent="0.25">
      <c r="A15" s="244"/>
      <c r="B15" s="248"/>
      <c r="C15" s="22" t="s">
        <v>85</v>
      </c>
      <c r="D15" s="212"/>
      <c r="E15" s="212"/>
      <c r="F15" s="212"/>
      <c r="G15" s="214"/>
      <c r="H15" s="12">
        <f>ROUNDDOWN(MIN(G14*0.8,1500000),-3)</f>
        <v>0</v>
      </c>
    </row>
    <row r="16" spans="1:11" ht="52.5" customHeight="1" thickBot="1" x14ac:dyDescent="0.6">
      <c r="A16" s="244"/>
      <c r="B16" s="249" t="s">
        <v>29</v>
      </c>
      <c r="C16" s="50" t="s">
        <v>82</v>
      </c>
      <c r="D16" s="226"/>
      <c r="E16" s="226"/>
      <c r="F16" s="226"/>
      <c r="G16" s="213">
        <f>E16-F16</f>
        <v>0</v>
      </c>
      <c r="H16" s="56" t="s">
        <v>92</v>
      </c>
    </row>
    <row r="17" spans="1:8" ht="30.6" customHeight="1" thickBot="1" x14ac:dyDescent="0.25">
      <c r="A17" s="244"/>
      <c r="B17" s="248"/>
      <c r="C17" s="57" t="s">
        <v>93</v>
      </c>
      <c r="D17" s="212"/>
      <c r="E17" s="212"/>
      <c r="F17" s="212"/>
      <c r="G17" s="214"/>
      <c r="H17" s="12">
        <f>ROUNDDOWN(MIN(G16*0.5,700000),-3)</f>
        <v>0</v>
      </c>
    </row>
    <row r="18" spans="1:8" ht="52.5" customHeight="1" thickBot="1" x14ac:dyDescent="0.6">
      <c r="A18" s="244"/>
      <c r="B18" s="223" t="s">
        <v>4</v>
      </c>
      <c r="C18" s="21" t="s">
        <v>82</v>
      </c>
      <c r="D18" s="226"/>
      <c r="E18" s="226"/>
      <c r="F18" s="226"/>
      <c r="G18" s="213">
        <f>E18-F18</f>
        <v>0</v>
      </c>
      <c r="H18" s="8" t="s">
        <v>63</v>
      </c>
    </row>
    <row r="19" spans="1:8" ht="30.6" customHeight="1" thickBot="1" x14ac:dyDescent="0.25">
      <c r="A19" s="244"/>
      <c r="B19" s="224"/>
      <c r="C19" s="22" t="s">
        <v>85</v>
      </c>
      <c r="D19" s="212"/>
      <c r="E19" s="212"/>
      <c r="F19" s="212"/>
      <c r="G19" s="214"/>
      <c r="H19" s="12">
        <f>ROUNDDOWN(MIN(G18*0.5,5000000),-3)</f>
        <v>0</v>
      </c>
    </row>
    <row r="20" spans="1:8" ht="52.5" customHeight="1" thickBot="1" x14ac:dyDescent="0.6">
      <c r="A20" s="244"/>
      <c r="B20" s="224"/>
      <c r="C20" s="21" t="s">
        <v>82</v>
      </c>
      <c r="D20" s="226"/>
      <c r="E20" s="226"/>
      <c r="F20" s="226"/>
      <c r="G20" s="213">
        <f>E20-F20</f>
        <v>0</v>
      </c>
      <c r="H20" s="8" t="s">
        <v>63</v>
      </c>
    </row>
    <row r="21" spans="1:8" ht="30.6" customHeight="1" thickBot="1" x14ac:dyDescent="0.25">
      <c r="A21" s="244"/>
      <c r="B21" s="224"/>
      <c r="C21" s="22" t="s">
        <v>85</v>
      </c>
      <c r="D21" s="212"/>
      <c r="E21" s="212"/>
      <c r="F21" s="212"/>
      <c r="G21" s="214"/>
      <c r="H21" s="12">
        <f>ROUNDDOWN(MIN(G20*0.5,5000000),-3)</f>
        <v>0</v>
      </c>
    </row>
    <row r="22" spans="1:8" ht="52.5" customHeight="1" thickBot="1" x14ac:dyDescent="0.6">
      <c r="A22" s="244"/>
      <c r="B22" s="224"/>
      <c r="C22" s="21" t="s">
        <v>82</v>
      </c>
      <c r="D22" s="226"/>
      <c r="E22" s="226"/>
      <c r="F22" s="226"/>
      <c r="G22" s="213">
        <f>E22-F22</f>
        <v>0</v>
      </c>
      <c r="H22" s="8" t="s">
        <v>63</v>
      </c>
    </row>
    <row r="23" spans="1:8" ht="30.6" customHeight="1" thickBot="1" x14ac:dyDescent="0.25">
      <c r="A23" s="244"/>
      <c r="B23" s="225"/>
      <c r="C23" s="22" t="s">
        <v>85</v>
      </c>
      <c r="D23" s="212"/>
      <c r="E23" s="212"/>
      <c r="F23" s="212"/>
      <c r="G23" s="214"/>
      <c r="H23" s="12">
        <f>ROUNDDOWN(MIN(G22*0.5,5000000),-3)</f>
        <v>0</v>
      </c>
    </row>
    <row r="24" spans="1:8" ht="51.75" customHeight="1" thickBot="1" x14ac:dyDescent="0.6">
      <c r="A24" s="244"/>
      <c r="B24" s="251" t="s">
        <v>5</v>
      </c>
      <c r="C24" s="239" t="s">
        <v>91</v>
      </c>
      <c r="D24" s="226"/>
      <c r="E24" s="226"/>
      <c r="F24" s="226"/>
      <c r="G24" s="213">
        <f>E24-F24</f>
        <v>0</v>
      </c>
      <c r="H24" s="8" t="s">
        <v>64</v>
      </c>
    </row>
    <row r="25" spans="1:8" ht="30.6" customHeight="1" thickBot="1" x14ac:dyDescent="0.25">
      <c r="A25" s="244"/>
      <c r="B25" s="252"/>
      <c r="C25" s="239"/>
      <c r="D25" s="207"/>
      <c r="E25" s="207"/>
      <c r="F25" s="207"/>
      <c r="G25" s="246"/>
      <c r="H25" s="12">
        <f>ROUNDDOWN(MIN(G24*0.5,1500000),-3)</f>
        <v>0</v>
      </c>
    </row>
    <row r="26" spans="1:8" ht="45" customHeight="1" thickBot="1" x14ac:dyDescent="0.25">
      <c r="A26" s="245"/>
      <c r="B26" s="113"/>
      <c r="C26" s="114" t="s">
        <v>72</v>
      </c>
      <c r="D26" s="16">
        <f>SUM(D12:D25)</f>
        <v>0</v>
      </c>
      <c r="E26" s="16">
        <f>SUM(E12:E25)</f>
        <v>0</v>
      </c>
      <c r="F26" s="16">
        <f>SUM(F12:F25)</f>
        <v>0</v>
      </c>
      <c r="G26" s="16">
        <f>SUM(G12:G25)</f>
        <v>0</v>
      </c>
      <c r="H26" s="13">
        <f>SUM(H13,H15,H17,H19,H21,H23,H25)</f>
        <v>0</v>
      </c>
    </row>
    <row r="27" spans="1:8" ht="57" customHeight="1" thickBot="1" x14ac:dyDescent="0.6">
      <c r="A27" s="242" t="s">
        <v>66</v>
      </c>
      <c r="B27" s="232" t="s">
        <v>96</v>
      </c>
      <c r="C27" s="115" t="s">
        <v>90</v>
      </c>
      <c r="D27" s="237"/>
      <c r="E27" s="237"/>
      <c r="F27" s="237"/>
      <c r="G27" s="237">
        <f>E27-F27</f>
        <v>0</v>
      </c>
      <c r="H27" s="8" t="s">
        <v>64</v>
      </c>
    </row>
    <row r="28" spans="1:8" ht="45.75" customHeight="1" thickBot="1" x14ac:dyDescent="0.25">
      <c r="A28" s="242"/>
      <c r="B28" s="233"/>
      <c r="C28" s="116" t="s">
        <v>68</v>
      </c>
      <c r="D28" s="238"/>
      <c r="E28" s="238"/>
      <c r="F28" s="238"/>
      <c r="G28" s="238"/>
      <c r="H28" s="12">
        <f>ROUNDDOWN(MIN(G27*0.5,1500000),-3)</f>
        <v>0</v>
      </c>
    </row>
    <row r="29" spans="1:8" ht="45.75" customHeight="1" thickTop="1" thickBot="1" x14ac:dyDescent="0.25">
      <c r="A29" s="227" t="s">
        <v>67</v>
      </c>
      <c r="B29" s="228"/>
      <c r="C29" s="229"/>
      <c r="D29" s="17">
        <f>その１!G31+その２!D11+その２!D26+その２!D27</f>
        <v>0</v>
      </c>
      <c r="E29" s="17">
        <f>その１!H31+その２!E11+その２!E26+その２!E27</f>
        <v>0</v>
      </c>
      <c r="F29" s="17">
        <f>その１!I31+その２!F11+その２!F26+その２!F27</f>
        <v>0</v>
      </c>
      <c r="G29" s="17">
        <f>その１!J31+その２!G11+その２!G26+その２!G27</f>
        <v>0</v>
      </c>
      <c r="H29" s="14">
        <f>その１!K31+その２!H11+その２!H26+その２!H28</f>
        <v>0</v>
      </c>
    </row>
    <row r="30" spans="1:8" ht="24" customHeight="1" x14ac:dyDescent="0.2"/>
    <row r="33" spans="1:3" ht="24" customHeight="1" x14ac:dyDescent="0.2"/>
    <row r="37" spans="1:3" ht="24" customHeight="1" x14ac:dyDescent="0.2"/>
    <row r="38" spans="1:3" ht="24" customHeight="1" x14ac:dyDescent="0.2">
      <c r="A38" s="183"/>
      <c r="B38" s="183"/>
    </row>
    <row r="39" spans="1:3" ht="24" customHeight="1" x14ac:dyDescent="0.2">
      <c r="B39" s="183"/>
      <c r="C39" s="183"/>
    </row>
  </sheetData>
  <mergeCells count="64">
    <mergeCell ref="F22:F23"/>
    <mergeCell ref="G27:G28"/>
    <mergeCell ref="A27:A28"/>
    <mergeCell ref="A12:A26"/>
    <mergeCell ref="G24:G25"/>
    <mergeCell ref="G16:G17"/>
    <mergeCell ref="G18:G19"/>
    <mergeCell ref="F18:F19"/>
    <mergeCell ref="E20:E21"/>
    <mergeCell ref="F20:F21"/>
    <mergeCell ref="D22:D23"/>
    <mergeCell ref="B12:B13"/>
    <mergeCell ref="B16:B17"/>
    <mergeCell ref="D16:D17"/>
    <mergeCell ref="B14:B15"/>
    <mergeCell ref="B24:B25"/>
    <mergeCell ref="A2:H2"/>
    <mergeCell ref="D27:D28"/>
    <mergeCell ref="E27:E28"/>
    <mergeCell ref="F27:F28"/>
    <mergeCell ref="C24:C25"/>
    <mergeCell ref="D24:D25"/>
    <mergeCell ref="E9:E10"/>
    <mergeCell ref="E24:E25"/>
    <mergeCell ref="F24:F25"/>
    <mergeCell ref="F16:F17"/>
    <mergeCell ref="E16:E17"/>
    <mergeCell ref="G20:G21"/>
    <mergeCell ref="G22:G23"/>
    <mergeCell ref="D18:D19"/>
    <mergeCell ref="E18:E19"/>
    <mergeCell ref="E22:E23"/>
    <mergeCell ref="B18:B23"/>
    <mergeCell ref="D20:D21"/>
    <mergeCell ref="B39:C39"/>
    <mergeCell ref="C4:C6"/>
    <mergeCell ref="A38:B38"/>
    <mergeCell ref="A29:C29"/>
    <mergeCell ref="B7:B8"/>
    <mergeCell ref="B27:B28"/>
    <mergeCell ref="A7:A11"/>
    <mergeCell ref="D12:D13"/>
    <mergeCell ref="D14:D15"/>
    <mergeCell ref="F9:F10"/>
    <mergeCell ref="D9:D10"/>
    <mergeCell ref="D7:D8"/>
    <mergeCell ref="G9:G10"/>
    <mergeCell ref="B9:B10"/>
    <mergeCell ref="C9:C10"/>
    <mergeCell ref="G12:G13"/>
    <mergeCell ref="E14:E15"/>
    <mergeCell ref="F14:F15"/>
    <mergeCell ref="G14:G15"/>
    <mergeCell ref="F12:F13"/>
    <mergeCell ref="E12:E13"/>
    <mergeCell ref="H5:H6"/>
    <mergeCell ref="E5:E6"/>
    <mergeCell ref="A4:B6"/>
    <mergeCell ref="D4:H4"/>
    <mergeCell ref="F7:F8"/>
    <mergeCell ref="G7:G8"/>
    <mergeCell ref="F5:G5"/>
    <mergeCell ref="D5:D6"/>
    <mergeCell ref="E7:E8"/>
  </mergeCells>
  <phoneticPr fontId="2"/>
  <pageMargins left="0.35433070866141736" right="0.27559055118110237" top="0.39370078740157483" bottom="0.19685039370078741" header="0.51181102362204722" footer="0.51181102362204722"/>
  <pageSetup paperSize="9" scale="5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その１</vt:lpstr>
      <vt:lpstr>その２</vt:lpstr>
      <vt:lpstr>その２!Print_Area</vt:lpstr>
    </vt:vector>
  </TitlesOfParts>
  <Company>豊田市役所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Administrator</cp:lastModifiedBy>
  <cp:lastPrinted>2024-03-11T03:30:01Z</cp:lastPrinted>
  <dcterms:created xsi:type="dcterms:W3CDTF">2005-12-20T01:53:55Z</dcterms:created>
  <dcterms:modified xsi:type="dcterms:W3CDTF">2024-03-11T03:35:19Z</dcterms:modified>
</cp:coreProperties>
</file>