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110" windowHeight="8820" tabRatio="929" activeTab="0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'2(2)都市計画用途地域別面積'!$A$1:$O$13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8">'4(3)産業2'!$A$1:$N$27</definedName>
    <definedName name="_xlnm.Print_Area" localSheetId="9">'4(4)農家数及び組織別経営体数'!$A$1:$R$14</definedName>
    <definedName name="_xlnm.Print_Area" localSheetId="10">'4(5)商品販売額'!$A$1:$J$16</definedName>
    <definedName name="_xlnm.Print_Area" localSheetId="11">'5(1)保育所・幼稚園'!$A$1:$K$40</definedName>
    <definedName name="_xlnm.Print_Area" localSheetId="12">'5(2)学校数・児童・生徒数'!$A$1:$J$18</definedName>
    <definedName name="_xlnm.Print_Area" localSheetId="13">'6(1)歳入歳出'!$A$1:$K$43</definedName>
  </definedNames>
  <calcPr fullCalcOnLoad="1"/>
</workbook>
</file>

<file path=xl/sharedStrings.xml><?xml version="1.0" encoding="utf-8"?>
<sst xmlns="http://schemas.openxmlformats.org/spreadsheetml/2006/main" count="791" uniqueCount="419">
  <si>
    <t>西 尾 市</t>
  </si>
  <si>
    <t>※ 数値にはすべて「約」がつく。</t>
  </si>
  <si>
    <t>名古屋市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</si>
  <si>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</si>
  <si>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</si>
  <si>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</si>
  <si>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</si>
  <si>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</si>
  <si>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</si>
  <si>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</si>
  <si>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</si>
  <si>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</si>
  <si>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</si>
  <si>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</si>
  <si>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</si>
  <si>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</si>
  <si>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</si>
  <si>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</si>
  <si>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</si>
  <si>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</si>
  <si>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</si>
  <si>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</si>
  <si>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</si>
  <si>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</si>
  <si>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</si>
  <si>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</si>
  <si>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</si>
  <si>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</si>
  <si>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</si>
  <si>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</si>
  <si>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</si>
  <si>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</si>
  <si>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</si>
  <si>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</si>
  <si>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</si>
  <si>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</si>
  <si>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</si>
  <si>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</si>
  <si>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</si>
  <si>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</si>
  <si>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15～64歳</t>
  </si>
  <si>
    <t>安 城 市</t>
  </si>
  <si>
    <t>岡 崎 市</t>
  </si>
  <si>
    <t>(単位：千円）</t>
  </si>
  <si>
    <t>幸 田 町</t>
  </si>
  <si>
    <t>高 浜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</si>
  <si>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</si>
  <si>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</si>
  <si>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</si>
  <si>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</si>
  <si>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</si>
  <si>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</si>
  <si>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</si>
  <si>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</si>
  <si>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</si>
  <si>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</si>
  <si>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</si>
  <si>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</si>
  <si>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</si>
  <si>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</si>
  <si>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>碧南市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</si>
  <si>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</si>
  <si>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</si>
  <si>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</si>
  <si>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</si>
  <si>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</si>
  <si>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</si>
  <si>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</si>
  <si>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</si>
  <si>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</si>
  <si>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</si>
  <si>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</si>
  <si>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</si>
  <si>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</si>
  <si>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</si>
  <si>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</si>
  <si>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</si>
  <si>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</si>
  <si>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</si>
  <si>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</si>
  <si>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</si>
  <si>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</si>
  <si>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</si>
  <si>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</si>
  <si>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</si>
  <si>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</si>
  <si>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</si>
  <si>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</si>
  <si>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</si>
  <si>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</si>
  <si>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</si>
  <si>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</si>
  <si>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</si>
  <si>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</si>
  <si>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</si>
  <si>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</si>
  <si>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</si>
  <si>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</si>
  <si>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</si>
  <si>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</si>
  <si>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</si>
  <si>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</si>
  <si>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</si>
  <si>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</si>
  <si>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</si>
  <si>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高等学校</t>
  </si>
  <si>
    <t>学校数</t>
  </si>
  <si>
    <t>児童数</t>
  </si>
  <si>
    <t>生徒数</t>
  </si>
  <si>
    <t>（１）歳 入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</si>
  <si>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</si>
  <si>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</si>
  <si>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</si>
  <si>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</si>
  <si>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</si>
  <si>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</si>
  <si>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</si>
  <si>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</si>
  <si>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</si>
  <si>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</si>
  <si>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</si>
  <si>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</si>
  <si>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</si>
  <si>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</si>
  <si>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</si>
  <si>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</si>
  <si>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</si>
  <si>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</si>
  <si>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</si>
  <si>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</si>
  <si>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</si>
  <si>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</si>
  <si>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</si>
  <si>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</si>
  <si>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</si>
  <si>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</si>
  <si>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豊田市の保育所について、調査以外のへき地保育所を合算した数を掲載。</t>
  </si>
  <si>
    <t>Ｈ22年</t>
  </si>
  <si>
    <t xml:space="preserve"> 0565-34-6986(直通)</t>
  </si>
  <si>
    <t xml:space="preserve"> 0566-71-2205 (直通）</t>
  </si>
  <si>
    <t>漁業</t>
  </si>
  <si>
    <t>建設業</t>
  </si>
  <si>
    <t>製造業</t>
  </si>
  <si>
    <t>刈 谷 市</t>
  </si>
  <si>
    <t xml:space="preserve"> 高 浜 市 </t>
  </si>
  <si>
    <t xml:space="preserve"> みよし市 </t>
  </si>
  <si>
    <t xml:space="preserve"> 幸 田 町 </t>
  </si>
  <si>
    <t>（２）国籍別外国人人口</t>
  </si>
  <si>
    <t>フィリピン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</si>
  <si>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</si>
  <si>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</si>
  <si>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</si>
  <si>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</si>
  <si>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</si>
  <si>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</si>
  <si>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</si>
  <si>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〒448-8501</t>
  </si>
  <si>
    <t xml:space="preserve"> 0566-62-1001（直通） </t>
  </si>
  <si>
    <t xml:space="preserve"> 0566-23-1105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</si>
  <si>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</si>
  <si>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</si>
  <si>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</si>
  <si>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</si>
  <si>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0566-76-1112</t>
  </si>
  <si>
    <t xml:space="preserve"> 〒445-8501</t>
  </si>
  <si>
    <t xml:space="preserve"> 0563-56-0212</t>
  </si>
  <si>
    <t xml:space="preserve"> 〒472-8666</t>
  </si>
  <si>
    <t xml:space="preserve"> kikaku-seisaku@city.chiryu.lg.jp</t>
  </si>
  <si>
    <t xml:space="preserve"> 〒444-1398</t>
  </si>
  <si>
    <t xml:space="preserve"> 〒470-0295</t>
  </si>
  <si>
    <t xml:space="preserve"> 0561-32-8005(直通)</t>
  </si>
  <si>
    <t>　企画政策課</t>
  </si>
  <si>
    <t xml:space="preserve"> 〒444-0192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</si>
  <si>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</si>
  <si>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</si>
  <si>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</si>
  <si>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</si>
  <si>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</si>
  <si>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</si>
  <si>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</si>
  <si>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</si>
  <si>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</si>
  <si>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</si>
  <si>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</si>
  <si>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</si>
  <si>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</si>
  <si>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</si>
  <si>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</si>
  <si>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</si>
  <si>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</si>
  <si>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</si>
  <si>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</si>
  <si>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 外</t>
  </si>
  <si>
    <t>総    数</t>
  </si>
  <si>
    <t>※ 横欄は流出人口、縦欄は流入人口を示す。</t>
  </si>
  <si>
    <t>４ 産 業</t>
  </si>
  <si>
    <t>（１）産業別就業者数</t>
  </si>
  <si>
    <t>総  数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</si>
  <si>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</si>
  <si>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</si>
  <si>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</si>
  <si>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</si>
  <si>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</si>
  <si>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</si>
  <si>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</si>
  <si>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</si>
  <si>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医 療
福 祉</t>
  </si>
  <si>
    <t>ｻｰﾋﾞｽ業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</si>
  <si>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</si>
  <si>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</si>
  <si>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</si>
  <si>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</si>
  <si>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</si>
  <si>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</si>
  <si>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</si>
  <si>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</si>
  <si>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</si>
  <si>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</si>
  <si>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</si>
  <si>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</si>
  <si>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</si>
  <si>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</si>
  <si>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</si>
  <si>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</si>
  <si>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</si>
  <si>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</si>
  <si>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</si>
  <si>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</si>
  <si>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</si>
  <si>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</si>
  <si>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</si>
  <si>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</si>
  <si>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</si>
  <si>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</si>
  <si>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</si>
  <si>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</si>
  <si>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</si>
  <si>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</si>
  <si>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</si>
  <si>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</si>
  <si>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</si>
  <si>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</si>
  <si>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販売のあった経営体</t>
  </si>
  <si>
    <t>計</t>
  </si>
  <si>
    <t>露地
野菜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</si>
  <si>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</si>
  <si>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</si>
  <si>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</si>
  <si>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</si>
  <si>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</si>
  <si>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</si>
  <si>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</si>
  <si>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</si>
  <si>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</si>
  <si>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</si>
  <si>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</si>
  <si>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機械器具</t>
  </si>
  <si>
    <t>無店舗</t>
  </si>
  <si>
    <t>その他の
小売業</t>
  </si>
  <si>
    <t xml:space="preserve"> 幸田町 企画部</t>
  </si>
  <si>
    <t xml:space="preserve">  庶務課 統計担当</t>
  </si>
  <si>
    <t xml:space="preserve"> 高浜市 企画部</t>
  </si>
  <si>
    <t xml:space="preserve"> 0566-52-1110</t>
  </si>
  <si>
    <t>Ｈ27年</t>
  </si>
  <si>
    <t>Ｈ27年</t>
  </si>
  <si>
    <t xml:space="preserve"> 0564-23-6229</t>
  </si>
  <si>
    <t xml:space="preserve"> tokei@city.okazaki.lg.jp</t>
  </si>
  <si>
    <t>-</t>
  </si>
  <si>
    <t>不動産業
物品賃貸業</t>
  </si>
  <si>
    <t xml:space="preserve"> 岡崎市 総合政策部</t>
  </si>
  <si>
    <t>※ 上段は通勤者、下段は通学者（１５歳未満を含む）を示す。</t>
  </si>
  <si>
    <t>（１）保育所・幼稚園・認定こども園</t>
  </si>
  <si>
    <t>保育所・幼稚園・認定こども園数</t>
  </si>
  <si>
    <t>※ 上段は保育所、下段は幼稚園、中段は認定こども園を示す。</t>
  </si>
  <si>
    <t>※ 保育所・幼稚園・認定こども園数欄の（  ）内は公立を再掲。</t>
  </si>
  <si>
    <t>※ 保育士・教員数は兼務を含む。</t>
  </si>
  <si>
    <t>田</t>
  </si>
  <si>
    <t>人　　　　　　口</t>
  </si>
  <si>
    <t>総　数</t>
  </si>
  <si>
    <t>ブラジル</t>
  </si>
  <si>
    <t>出生</t>
  </si>
  <si>
    <t>県　　外</t>
  </si>
  <si>
    <t xml:space="preserve"> 岡崎市十王町2丁目9番地</t>
  </si>
  <si>
    <t>教員・
保育士数</t>
  </si>
  <si>
    <t xml:space="preserve"> 刈谷市東陽町1丁目1番地</t>
  </si>
  <si>
    <t xml:space="preserve"> 西尾市寄住町下田22番地</t>
  </si>
  <si>
    <t xml:space="preserve"> みよし市三好町小坂50番地</t>
  </si>
  <si>
    <t xml:space="preserve"> 碧南市松本町28番地</t>
  </si>
  <si>
    <t xml:space="preserve"> 高浜市青木町4丁目1番地2</t>
  </si>
  <si>
    <t xml:space="preserve"> 幸田町大字菱池字元林1番地1</t>
  </si>
  <si>
    <t xml:space="preserve"> 安城市桜町18番23号</t>
  </si>
  <si>
    <t xml:space="preserve"> 豊田市西町3丁目60番地</t>
  </si>
  <si>
    <t>分類不能</t>
  </si>
  <si>
    <t>（２）歳 出</t>
  </si>
  <si>
    <t>ベトナム</t>
  </si>
  <si>
    <t xml:space="preserve"> kikaku@city.aichi-miyoshi.lg.jp</t>
  </si>
  <si>
    <t xml:space="preserve"> keiei@city.anjo.lg.jp</t>
  </si>
  <si>
    <t xml:space="preserve"> 西尾市 総合政策部</t>
  </si>
  <si>
    <t xml:space="preserve"> ict@city.takahama.lg.jp</t>
  </si>
  <si>
    <t xml:space="preserve"> toukei@city.kariya.lg.jp</t>
  </si>
  <si>
    <t>Ｒ 2年</t>
  </si>
  <si>
    <t>※ 西尾市下段は、平成３１年４月１日に新たに開校された義務教育学校。</t>
  </si>
  <si>
    <t>※ 義務教育学校とは、小学校課程と中学校課程を一貫して行う学校。</t>
  </si>
  <si>
    <t>※ （）表示は、教員が小学校課程と中学校課程で兼務し、分けることができないため。</t>
  </si>
  <si>
    <t>環境性能割交付金</t>
  </si>
  <si>
    <t xml:space="preserve"> 0561-76-5021</t>
  </si>
  <si>
    <t>　ICT推進グループ　統計担当</t>
  </si>
  <si>
    <t xml:space="preserve"> toukei@city.nishio.lg.jp</t>
  </si>
  <si>
    <t xml:space="preserve">  企画課 企画２係</t>
  </si>
  <si>
    <t>（令和2年2月1日　農林業センサス）</t>
  </si>
  <si>
    <r>
      <t xml:space="preserve">準単一
複合経営
</t>
    </r>
    <r>
      <rPr>
        <sz val="8"/>
        <rFont val="ＭＳ ゴシック"/>
        <family val="3"/>
      </rPr>
      <t>単位：経営体</t>
    </r>
  </si>
  <si>
    <r>
      <t xml:space="preserve">複合経営
</t>
    </r>
    <r>
      <rPr>
        <sz val="8"/>
        <rFont val="ＭＳ ゴシック"/>
        <family val="3"/>
      </rPr>
      <t>単位：経営体</t>
    </r>
  </si>
  <si>
    <t xml:space="preserve"> keieika@city.hekinan.lg.jp</t>
  </si>
  <si>
    <r>
      <t xml:space="preserve">農家数
</t>
    </r>
    <r>
      <rPr>
        <sz val="8"/>
        <rFont val="ＭＳ ゴシック"/>
        <family val="3"/>
      </rPr>
      <t>単位：戸</t>
    </r>
  </si>
  <si>
    <r>
      <t>単一経営　　　</t>
    </r>
    <r>
      <rPr>
        <sz val="8"/>
        <rFont val="ＭＳ ゴシック"/>
        <family val="3"/>
      </rPr>
      <t>単位：経営体</t>
    </r>
  </si>
  <si>
    <t>雑 穀
いも類
豆 類</t>
  </si>
  <si>
    <t>麦類作</t>
  </si>
  <si>
    <t>稲作</t>
  </si>
  <si>
    <t>工芸
農作物</t>
  </si>
  <si>
    <t>施設
野菜</t>
  </si>
  <si>
    <t>果樹類</t>
  </si>
  <si>
    <t>花き
花木</t>
  </si>
  <si>
    <t>X</t>
  </si>
  <si>
    <t>-</t>
  </si>
  <si>
    <t>ゴルフ場利用税交付金</t>
  </si>
  <si>
    <t>法人事業税交付金</t>
  </si>
  <si>
    <t>０歳</t>
  </si>
  <si>
    <t xml:space="preserve"> 0566-48-0077</t>
  </si>
  <si>
    <t>複合
ｻｰﾋﾞｽ
事業</t>
  </si>
  <si>
    <t xml:space="preserve"> 公 務
(他に分類されないもの)</t>
  </si>
  <si>
    <t>宿泊業､
飲食
ｻｰﾋﾞｽ業</t>
  </si>
  <si>
    <t>農  業</t>
  </si>
  <si>
    <t>学術研究
専門・技術ｻｰﾋﾞｽ</t>
  </si>
  <si>
    <t>宿泊業、
飲食
ｻｰﾋﾞｽ業</t>
  </si>
  <si>
    <t>生活関連
ｻｰﾋﾞｽ業
娯楽業</t>
  </si>
  <si>
    <t>教育学習
支援業</t>
  </si>
  <si>
    <t>学術研究､
専門･技術
ｻｰﾋﾞｽ業</t>
  </si>
  <si>
    <t>生活関連
ｻｰﾋﾞｽ業､
娯楽業</t>
  </si>
  <si>
    <t>教育､学習
支援業</t>
  </si>
  <si>
    <t>※　農家数：販売農家と自給的農家の合計。経営耕地面積が10a以上又は調査前1年間の販売額が15万円以上の世帯。
※　農業経営体：経営耕地面積30a以上又は調査前1年間の販売額50万円以上など、一定基準以上の農業を行う農家や
　　事業体。               
※　単一経営：主位部門の販売金額が８割以上の経営体。
※　準単一複合経営：主位部門の販売金額が６割以上８割未満の経営体。
※　複合経営：主位部門の販売金額が６割未満の経営体。</t>
  </si>
  <si>
    <r>
      <t>（令和2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</si>
  <si>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>（令和2年10月1日 国勢調査 単位：人）</t>
  </si>
  <si>
    <t>（令和3年6月1日 経済センサス-活動調査）</t>
  </si>
  <si>
    <t xml:space="preserve">  経営情報課　行革・経営係</t>
  </si>
  <si>
    <t xml:space="preserve">  広報広聴課 統計担当</t>
  </si>
  <si>
    <t xml:space="preserve">  企画政策課 政策グループ</t>
  </si>
  <si>
    <t xml:space="preserve"> 0564-63-5132（直通）</t>
  </si>
  <si>
    <t xml:space="preserve"> 0563-65-2160 (直通)</t>
  </si>
  <si>
    <t>県内及び
そ の 他</t>
  </si>
  <si>
    <r>
      <t>県内</t>
    </r>
    <r>
      <rPr>
        <sz val="10.8"/>
        <rFont val="ＭＳ 明朝"/>
        <family val="1"/>
      </rPr>
      <t>及び
そ の 他</t>
    </r>
  </si>
  <si>
    <t>（令和3年6月1日 経済センサス-活動調査 単位：万円）</t>
  </si>
  <si>
    <t>X</t>
  </si>
  <si>
    <t>（令和6年3月現在）</t>
  </si>
  <si>
    <t>（令和5年1月1日 単位：k㎡）</t>
  </si>
  <si>
    <r>
      <t>（令和5</t>
    </r>
    <r>
      <rPr>
        <sz val="10.8"/>
        <rFont val="ＭＳ 明朝"/>
        <family val="1"/>
      </rPr>
      <t>年12月31日 単位：ha）</t>
    </r>
  </si>
  <si>
    <r>
      <t>(令和5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</si>
  <si>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(令和5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</si>
  <si>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r>
      <t>（令和5年5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</si>
  <si>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（令和5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</si>
  <si>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田園居住地域</t>
  </si>
  <si>
    <t>Ｒ 5年</t>
  </si>
  <si>
    <t>６ 令和4年度一般会計歳入歳出決算額</t>
  </si>
  <si>
    <t xml:space="preserve">  経営企画課 広報統計係</t>
  </si>
  <si>
    <t xml:space="preserve"> 0566-95-9867(直通）</t>
  </si>
  <si>
    <t xml:space="preserve"> みよし市 経営企画部</t>
  </si>
  <si>
    <t>2</t>
  </si>
  <si>
    <t>豊 田 市</t>
  </si>
  <si>
    <t>みよし市</t>
  </si>
  <si>
    <t>6</t>
  </si>
  <si>
    <t>知 立 市</t>
  </si>
  <si>
    <t xml:space="preserve"> 知立市 企画部</t>
  </si>
  <si>
    <t xml:space="preserve"> 0566-95-0114(直通)</t>
  </si>
  <si>
    <t xml:space="preserve">  企画政策課 地方創生SDGs係</t>
  </si>
  <si>
    <t xml:space="preserve"> 知立市広見3丁目1番地</t>
  </si>
  <si>
    <t xml:space="preserve"> 0566-83-1141</t>
  </si>
  <si>
    <t>知 立 市</t>
  </si>
  <si>
    <t>知立市</t>
  </si>
  <si>
    <t>Ｈ22年</t>
  </si>
  <si>
    <t>Ｈ27年</t>
  </si>
  <si>
    <t>Ｒ 5年</t>
  </si>
  <si>
    <t>-</t>
  </si>
  <si>
    <t>X</t>
  </si>
  <si>
    <t>1</t>
  </si>
  <si>
    <t>4</t>
  </si>
  <si>
    <t xml:space="preserve"> 知 立 市 </t>
  </si>
  <si>
    <t>13</t>
  </si>
  <si>
    <t>(5)</t>
  </si>
  <si>
    <t>3</t>
  </si>
  <si>
    <t>5</t>
  </si>
  <si>
    <t>(5)</t>
  </si>
  <si>
    <t>20</t>
  </si>
  <si>
    <t>4</t>
  </si>
  <si>
    <t xml:space="preserve"> 0566-52-1111 (内80168)</t>
  </si>
  <si>
    <t>（令和3年6月1日 経済センサス-活動調査 単位：百万円）</t>
  </si>
  <si>
    <t>(34)</t>
  </si>
  <si>
    <t>54</t>
  </si>
  <si>
    <t>(3)</t>
  </si>
  <si>
    <t>(-)</t>
  </si>
  <si>
    <t>(10)</t>
  </si>
  <si>
    <t>(15)</t>
  </si>
  <si>
    <t>21</t>
  </si>
  <si>
    <t>15</t>
  </si>
  <si>
    <t>(51)</t>
  </si>
  <si>
    <t>(9)</t>
  </si>
  <si>
    <t>60</t>
  </si>
  <si>
    <t>22</t>
  </si>
  <si>
    <t>19</t>
  </si>
  <si>
    <t>(8)</t>
  </si>
  <si>
    <t>28</t>
  </si>
  <si>
    <t>18</t>
  </si>
  <si>
    <t>(23)</t>
  </si>
  <si>
    <t>32</t>
  </si>
  <si>
    <t>12</t>
  </si>
  <si>
    <t>8</t>
  </si>
  <si>
    <t>(1)</t>
  </si>
  <si>
    <t>(2)</t>
  </si>
  <si>
    <t>(6)</t>
  </si>
  <si>
    <t>10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</si>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</sst>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_);\(#,##0\)"/>
    <numFmt numFmtId="206" formatCode="\(#,##0\)"/>
    <numFmt numFmtId="207" formatCode="\(0\)"/>
    <numFmt numFmtId="208" formatCode="General;\-General;0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\-#,##0;\-"/>
    <numFmt numFmtId="214" formatCode="&quot;¥&quot;#,##0_);[Red]\(&quot;¥&quot;#,##0\)"/>
    <numFmt numFmtId="215" formatCode="#\ ###\ ##0"/>
    <numFmt numFmtId="216" formatCode="0.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6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8"/>
      <name val="ＭＳ 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theme="1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1" applyNumberFormat="0" applyAlignment="0" applyProtection="0"/>
    <xf numFmtId="0" fontId="45" fillId="38" borderId="1" applyNumberFormat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7" fillId="0" borderId="3" applyNumberFormat="0" applyFill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4" applyNumberFormat="0" applyAlignment="0" applyProtection="0"/>
    <xf numFmtId="0" fontId="49" fillId="4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6" fontId="0" fillId="0" borderId="0">
      <alignment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9" applyNumberFormat="0" applyFill="0" applyAlignment="0" applyProtection="0"/>
    <xf numFmtId="0" fontId="57" fillId="42" borderId="10" applyNumberFormat="0" applyAlignment="0" applyProtection="0"/>
    <xf numFmtId="0" fontId="57" fillId="42" borderId="10" applyNumberFormat="0" applyAlignment="0" applyProtection="0"/>
    <xf numFmtId="0" fontId="5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9" fillId="43" borderId="4" applyNumberFormat="0" applyAlignment="0" applyProtection="0"/>
    <xf numFmtId="0" fontId="59" fillId="43" borderId="4" applyNumberFormat="0" applyAlignment="0" applyProtection="0"/>
    <xf numFmtId="37" fontId="19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3" xfId="0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18" xfId="0" applyNumberFormat="1" applyFont="1" applyFill="1" applyBorder="1" applyAlignment="1">
      <alignment horizontal="center" vertical="center"/>
    </xf>
    <xf numFmtId="196" fontId="8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3" fillId="0" borderId="0" xfId="104" applyNumberFormat="1" applyFont="1" applyFill="1" applyAlignment="1">
      <alignment vertical="center"/>
      <protection/>
    </xf>
    <xf numFmtId="41" fontId="0" fillId="0" borderId="0" xfId="104" applyNumberFormat="1" applyFont="1" applyFill="1" applyAlignment="1">
      <alignment vertical="center"/>
      <protection/>
    </xf>
    <xf numFmtId="41" fontId="0" fillId="0" borderId="0" xfId="104" applyNumberFormat="1" applyFont="1" applyFill="1" applyAlignment="1">
      <alignment horizontal="right" vertical="center"/>
      <protection/>
    </xf>
    <xf numFmtId="41" fontId="0" fillId="0" borderId="0" xfId="104" applyNumberFormat="1" applyFill="1" applyAlignment="1">
      <alignment vertical="center"/>
      <protection/>
    </xf>
    <xf numFmtId="41" fontId="8" fillId="0" borderId="13" xfId="104" applyNumberFormat="1" applyFont="1" applyFill="1" applyBorder="1" applyAlignment="1">
      <alignment vertical="center"/>
      <protection/>
    </xf>
    <xf numFmtId="49" fontId="12" fillId="0" borderId="20" xfId="104" applyNumberFormat="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indent="3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29" xfId="0" applyNumberFormat="1" applyFont="1" applyFill="1" applyBorder="1" applyAlignment="1" applyProtection="1">
      <alignment horizontal="right" vertical="center"/>
      <protection/>
    </xf>
    <xf numFmtId="181" fontId="0" fillId="0" borderId="30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 locked="0"/>
    </xf>
    <xf numFmtId="181" fontId="0" fillId="0" borderId="29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distributed" vertical="center" wrapText="1"/>
    </xf>
    <xf numFmtId="41" fontId="8" fillId="0" borderId="2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1" fontId="12" fillId="0" borderId="20" xfId="0" applyNumberFormat="1" applyFont="1" applyFill="1" applyBorder="1" applyAlignment="1">
      <alignment vertical="center" wrapText="1"/>
    </xf>
    <xf numFmtId="41" fontId="12" fillId="0" borderId="21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right"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31" xfId="0" applyNumberFormat="1" applyFont="1" applyFill="1" applyBorder="1" applyAlignment="1">
      <alignment vertical="center"/>
    </xf>
    <xf numFmtId="182" fontId="0" fillId="0" borderId="35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>
      <alignment vertical="center"/>
    </xf>
    <xf numFmtId="188" fontId="7" fillId="0" borderId="29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6" xfId="0" applyFont="1" applyFill="1" applyBorder="1" applyAlignment="1">
      <alignment horizontal="left" indent="3"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distributed" textRotation="255" wrapText="1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top" textRotation="255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 horizontal="right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5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41" fontId="0" fillId="0" borderId="0" xfId="104" applyNumberFormat="1" applyFill="1" applyBorder="1" applyAlignment="1">
      <alignment vertical="center"/>
      <protection/>
    </xf>
    <xf numFmtId="3" fontId="12" fillId="0" borderId="2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 wrapText="1"/>
    </xf>
    <xf numFmtId="181" fontId="7" fillId="0" borderId="23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32" xfId="0" applyNumberFormat="1" applyFont="1" applyFill="1" applyBorder="1" applyAlignment="1">
      <alignment vertical="center"/>
    </xf>
    <xf numFmtId="187" fontId="7" fillId="0" borderId="32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29" xfId="0" applyNumberFormat="1" applyFont="1" applyFill="1" applyBorder="1" applyAlignment="1">
      <alignment horizontal="right" vertical="center"/>
    </xf>
    <xf numFmtId="188" fontId="7" fillId="0" borderId="30" xfId="0" applyNumberFormat="1" applyFont="1" applyFill="1" applyBorder="1" applyAlignment="1">
      <alignment vertical="center"/>
    </xf>
    <xf numFmtId="188" fontId="7" fillId="0" borderId="29" xfId="0" applyNumberFormat="1" applyFont="1" applyFill="1" applyBorder="1" applyAlignment="1" quotePrefix="1">
      <alignment horizontal="right" vertical="center"/>
    </xf>
    <xf numFmtId="187" fontId="7" fillId="0" borderId="30" xfId="0" applyNumberFormat="1" applyFont="1" applyFill="1" applyBorder="1" applyAlignment="1">
      <alignment horizontal="right" vertical="center" wrapText="1"/>
    </xf>
    <xf numFmtId="181" fontId="7" fillId="0" borderId="15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horizontal="right" vertical="center"/>
    </xf>
    <xf numFmtId="188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15" fontId="12" fillId="0" borderId="0" xfId="101" applyNumberFormat="1" applyFont="1" applyFill="1" applyBorder="1" applyAlignment="1">
      <alignment horizontal="right" vertical="center"/>
      <protection/>
    </xf>
    <xf numFmtId="181" fontId="1" fillId="0" borderId="37" xfId="0" applyNumberFormat="1" applyFont="1" applyBorder="1" applyAlignment="1">
      <alignment vertical="center"/>
    </xf>
    <xf numFmtId="181" fontId="1" fillId="0" borderId="38" xfId="0" applyNumberFormat="1" applyFont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right" vertical="center" wrapText="1"/>
    </xf>
    <xf numFmtId="182" fontId="0" fillId="0" borderId="26" xfId="0" applyNumberFormat="1" applyFont="1" applyFill="1" applyBorder="1" applyAlignment="1">
      <alignment horizontal="right" vertical="center" wrapText="1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 wrapText="1"/>
    </xf>
    <xf numFmtId="182" fontId="0" fillId="0" borderId="35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horizontal="right" vertical="center" wrapText="1"/>
    </xf>
    <xf numFmtId="182" fontId="0" fillId="0" borderId="3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180" fontId="0" fillId="0" borderId="26" xfId="0" applyNumberFormat="1" applyFont="1" applyFill="1" applyBorder="1" applyAlignment="1">
      <alignment vertical="center" wrapText="1"/>
    </xf>
    <xf numFmtId="180" fontId="0" fillId="0" borderId="32" xfId="0" applyNumberFormat="1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vertical="center" wrapText="1"/>
    </xf>
    <xf numFmtId="180" fontId="0" fillId="0" borderId="29" xfId="0" applyNumberFormat="1" applyFont="1" applyFill="1" applyBorder="1" applyAlignment="1">
      <alignment vertical="center" wrapText="1"/>
    </xf>
    <xf numFmtId="180" fontId="0" fillId="0" borderId="29" xfId="0" applyNumberFormat="1" applyFont="1" applyFill="1" applyBorder="1" applyAlignment="1">
      <alignment horizontal="right" vertical="center" wrapText="1"/>
    </xf>
    <xf numFmtId="180" fontId="0" fillId="0" borderId="30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 wrapText="1"/>
    </xf>
    <xf numFmtId="41" fontId="0" fillId="0" borderId="29" xfId="104" applyNumberFormat="1" applyFont="1" applyFill="1" applyBorder="1" applyAlignment="1">
      <alignment horizontal="right" vertical="center" wrapText="1"/>
      <protection/>
    </xf>
    <xf numFmtId="180" fontId="0" fillId="0" borderId="33" xfId="0" applyNumberFormat="1" applyFont="1" applyFill="1" applyBorder="1" applyAlignment="1">
      <alignment vertical="center" wrapText="1"/>
    </xf>
    <xf numFmtId="180" fontId="0" fillId="0" borderId="34" xfId="0" applyNumberFormat="1" applyFont="1" applyFill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 wrapText="1"/>
    </xf>
    <xf numFmtId="213" fontId="0" fillId="0" borderId="33" xfId="0" applyNumberFormat="1" applyFont="1" applyFill="1" applyBorder="1" applyAlignment="1">
      <alignment vertical="center"/>
    </xf>
    <xf numFmtId="213" fontId="0" fillId="0" borderId="34" xfId="0" applyNumberFormat="1" applyFont="1" applyFill="1" applyBorder="1" applyAlignment="1">
      <alignment vertical="center"/>
    </xf>
    <xf numFmtId="213" fontId="0" fillId="0" borderId="33" xfId="0" applyNumberForma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39" xfId="0" applyNumberFormat="1" applyFill="1" applyBorder="1" applyAlignment="1">
      <alignment vertical="center"/>
    </xf>
    <xf numFmtId="213" fontId="0" fillId="0" borderId="4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distributed" textRotation="255" shrinkToFit="1"/>
    </xf>
    <xf numFmtId="41" fontId="0" fillId="0" borderId="29" xfId="104" applyNumberFormat="1" applyFont="1" applyFill="1" applyBorder="1" applyAlignment="1">
      <alignment horizontal="right" vertical="center" wrapText="1"/>
      <protection/>
    </xf>
    <xf numFmtId="181" fontId="0" fillId="0" borderId="11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/>
    </xf>
    <xf numFmtId="213" fontId="0" fillId="0" borderId="12" xfId="0" applyNumberFormat="1" applyFont="1" applyFill="1" applyBorder="1" applyAlignment="1">
      <alignment vertical="center"/>
    </xf>
    <xf numFmtId="213" fontId="0" fillId="0" borderId="41" xfId="0" applyNumberFormat="1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8" fontId="7" fillId="0" borderId="29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29" xfId="0" applyNumberFormat="1" applyFont="1" applyFill="1" applyBorder="1" applyAlignment="1">
      <alignment horizontal="right" vertical="center"/>
    </xf>
    <xf numFmtId="188" fontId="7" fillId="0" borderId="30" xfId="0" applyNumberFormat="1" applyFont="1" applyFill="1" applyBorder="1" applyAlignment="1">
      <alignment horizontal="right" vertical="center"/>
    </xf>
    <xf numFmtId="187" fontId="7" fillId="0" borderId="30" xfId="0" applyNumberFormat="1" applyFont="1" applyFill="1" applyBorder="1" applyAlignment="1">
      <alignment horizontal="right" vertical="center" wrapText="1"/>
    </xf>
    <xf numFmtId="41" fontId="8" fillId="0" borderId="13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/>
    </xf>
    <xf numFmtId="0" fontId="0" fillId="45" borderId="11" xfId="105" applyFont="1" applyFill="1" applyBorder="1" applyAlignment="1">
      <alignment horizontal="center"/>
      <protection/>
    </xf>
    <xf numFmtId="0" fontId="0" fillId="45" borderId="12" xfId="0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5" borderId="11" xfId="0" applyFont="1" applyFill="1" applyBorder="1" applyAlignment="1">
      <alignment horizontal="center"/>
    </xf>
    <xf numFmtId="0" fontId="0" fillId="45" borderId="36" xfId="0" applyFill="1" applyBorder="1" applyAlignment="1">
      <alignment horizontal="center"/>
    </xf>
    <xf numFmtId="0" fontId="0" fillId="45" borderId="14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  <xf numFmtId="3" fontId="0" fillId="45" borderId="11" xfId="0" applyNumberFormat="1" applyFill="1" applyBorder="1" applyAlignment="1">
      <alignment horizontal="center" vertical="center"/>
    </xf>
    <xf numFmtId="181" fontId="0" fillId="45" borderId="11" xfId="0" applyNumberFormat="1" applyFill="1" applyBorder="1" applyAlignment="1">
      <alignment horizontal="center" vertical="center"/>
    </xf>
    <xf numFmtId="181" fontId="0" fillId="45" borderId="11" xfId="0" applyNumberFormat="1" applyFont="1" applyFill="1" applyBorder="1" applyAlignment="1">
      <alignment horizontal="center" vertical="center"/>
    </xf>
    <xf numFmtId="213" fontId="0" fillId="45" borderId="40" xfId="0" applyNumberFormat="1" applyFont="1" applyFill="1" applyBorder="1" applyAlignment="1">
      <alignment vertical="center"/>
    </xf>
    <xf numFmtId="41" fontId="8" fillId="45" borderId="20" xfId="0" applyNumberFormat="1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/>
    </xf>
    <xf numFmtId="0" fontId="6" fillId="45" borderId="26" xfId="0" applyFont="1" applyFill="1" applyBorder="1" applyAlignment="1">
      <alignment/>
    </xf>
    <xf numFmtId="0" fontId="6" fillId="45" borderId="11" xfId="0" applyFont="1" applyFill="1" applyBorder="1" applyAlignment="1">
      <alignment horizontal="center"/>
    </xf>
    <xf numFmtId="0" fontId="6" fillId="45" borderId="29" xfId="0" applyFont="1" applyFill="1" applyBorder="1" applyAlignment="1" applyProtection="1">
      <alignment horizontal="left"/>
      <protection/>
    </xf>
    <xf numFmtId="0" fontId="6" fillId="45" borderId="29" xfId="0" applyFont="1" applyFill="1" applyBorder="1" applyAlignment="1" applyProtection="1">
      <alignment/>
      <protection/>
    </xf>
    <xf numFmtId="0" fontId="6" fillId="45" borderId="11" xfId="0" applyFont="1" applyFill="1" applyBorder="1" applyAlignment="1" applyProtection="1">
      <alignment/>
      <protection/>
    </xf>
    <xf numFmtId="0" fontId="6" fillId="45" borderId="11" xfId="0" applyFont="1" applyFill="1" applyBorder="1" applyAlignment="1">
      <alignment/>
    </xf>
    <xf numFmtId="0" fontId="0" fillId="45" borderId="29" xfId="0" applyFont="1" applyFill="1" applyBorder="1" applyAlignment="1">
      <alignment/>
    </xf>
    <xf numFmtId="0" fontId="6" fillId="45" borderId="29" xfId="0" applyFont="1" applyFill="1" applyBorder="1" applyAlignment="1" applyProtection="1">
      <alignment/>
      <protection/>
    </xf>
    <xf numFmtId="0" fontId="6" fillId="45" borderId="11" xfId="0" applyFont="1" applyFill="1" applyBorder="1" applyAlignment="1" applyProtection="1">
      <alignment/>
      <protection/>
    </xf>
    <xf numFmtId="0" fontId="6" fillId="45" borderId="29" xfId="0" applyFont="1" applyFill="1" applyBorder="1" applyAlignment="1">
      <alignment/>
    </xf>
    <xf numFmtId="0" fontId="6" fillId="45" borderId="11" xfId="0" applyFont="1" applyFill="1" applyBorder="1" applyAlignment="1" applyProtection="1">
      <alignment shrinkToFit="1"/>
      <protection/>
    </xf>
    <xf numFmtId="0" fontId="6" fillId="45" borderId="11" xfId="0" applyFont="1" applyFill="1" applyBorder="1" applyAlignment="1" applyProtection="1">
      <alignment shrinkToFit="1"/>
      <protection/>
    </xf>
    <xf numFmtId="0" fontId="6" fillId="45" borderId="25" xfId="0" applyFont="1" applyFill="1" applyBorder="1" applyAlignment="1" applyProtection="1">
      <alignment/>
      <protection/>
    </xf>
    <xf numFmtId="0" fontId="6" fillId="45" borderId="36" xfId="0" applyFont="1" applyFill="1" applyBorder="1" applyAlignment="1" applyProtection="1">
      <alignment/>
      <protection/>
    </xf>
    <xf numFmtId="195" fontId="0" fillId="45" borderId="29" xfId="0" applyNumberFormat="1" applyFill="1" applyBorder="1" applyAlignment="1">
      <alignment/>
    </xf>
    <xf numFmtId="195" fontId="0" fillId="45" borderId="29" xfId="0" applyNumberFormat="1" applyFill="1" applyBorder="1" applyAlignment="1">
      <alignment horizontal="right"/>
    </xf>
    <xf numFmtId="195" fontId="0" fillId="45" borderId="30" xfId="0" applyNumberFormat="1" applyFill="1" applyBorder="1" applyAlignment="1">
      <alignment horizontal="right"/>
    </xf>
    <xf numFmtId="195" fontId="0" fillId="45" borderId="29" xfId="0" applyNumberFormat="1" applyFont="1" applyFill="1" applyBorder="1" applyAlignment="1">
      <alignment/>
    </xf>
    <xf numFmtId="181" fontId="0" fillId="45" borderId="26" xfId="0" applyNumberFormat="1" applyFill="1" applyBorder="1" applyAlignment="1">
      <alignment horizontal="right"/>
    </xf>
    <xf numFmtId="181" fontId="0" fillId="45" borderId="32" xfId="0" applyNumberFormat="1" applyFill="1" applyBorder="1" applyAlignment="1">
      <alignment horizontal="right"/>
    </xf>
    <xf numFmtId="181" fontId="0" fillId="45" borderId="29" xfId="0" applyNumberFormat="1" applyFill="1" applyBorder="1" applyAlignment="1">
      <alignment horizontal="right"/>
    </xf>
    <xf numFmtId="181" fontId="0" fillId="45" borderId="30" xfId="0" applyNumberFormat="1" applyFill="1" applyBorder="1" applyAlignment="1">
      <alignment horizontal="right"/>
    </xf>
    <xf numFmtId="181" fontId="6" fillId="45" borderId="29" xfId="0" applyNumberFormat="1" applyFont="1" applyFill="1" applyBorder="1" applyAlignment="1">
      <alignment horizontal="right"/>
    </xf>
    <xf numFmtId="181" fontId="0" fillId="45" borderId="26" xfId="0" applyNumberFormat="1" applyFill="1" applyBorder="1" applyAlignment="1">
      <alignment/>
    </xf>
    <xf numFmtId="181" fontId="0" fillId="45" borderId="29" xfId="0" applyNumberFormat="1" applyFill="1" applyBorder="1" applyAlignment="1">
      <alignment/>
    </xf>
    <xf numFmtId="181" fontId="0" fillId="45" borderId="32" xfId="0" applyNumberFormat="1" applyFill="1" applyBorder="1" applyAlignment="1">
      <alignment/>
    </xf>
    <xf numFmtId="181" fontId="0" fillId="45" borderId="30" xfId="0" applyNumberFormat="1" applyFill="1" applyBorder="1" applyAlignment="1">
      <alignment/>
    </xf>
    <xf numFmtId="181" fontId="0" fillId="45" borderId="29" xfId="0" applyNumberFormat="1" applyFont="1" applyFill="1" applyBorder="1" applyAlignment="1">
      <alignment vertical="center"/>
    </xf>
    <xf numFmtId="181" fontId="0" fillId="45" borderId="29" xfId="0" applyNumberFormat="1" applyFont="1" applyFill="1" applyBorder="1" applyAlignment="1">
      <alignment vertical="center"/>
    </xf>
    <xf numFmtId="181" fontId="0" fillId="45" borderId="29" xfId="0" applyNumberFormat="1" applyFill="1" applyBorder="1" applyAlignment="1">
      <alignment vertical="center"/>
    </xf>
    <xf numFmtId="181" fontId="0" fillId="45" borderId="30" xfId="0" applyNumberFormat="1" applyFill="1" applyBorder="1" applyAlignment="1">
      <alignment vertical="center"/>
    </xf>
    <xf numFmtId="181" fontId="0" fillId="45" borderId="26" xfId="0" applyNumberFormat="1" applyFill="1" applyBorder="1" applyAlignment="1">
      <alignment vertical="center"/>
    </xf>
    <xf numFmtId="181" fontId="0" fillId="45" borderId="32" xfId="0" applyNumberFormat="1" applyFill="1" applyBorder="1" applyAlignment="1">
      <alignment vertical="center"/>
    </xf>
    <xf numFmtId="181" fontId="0" fillId="45" borderId="18" xfId="0" applyNumberFormat="1" applyFill="1" applyBorder="1" applyAlignment="1" applyProtection="1">
      <alignment horizontal="right" vertical="center"/>
      <protection locked="0"/>
    </xf>
    <xf numFmtId="181" fontId="0" fillId="45" borderId="25" xfId="0" applyNumberFormat="1" applyFill="1" applyBorder="1" applyAlignment="1">
      <alignment horizontal="right" vertical="center"/>
    </xf>
    <xf numFmtId="181" fontId="0" fillId="45" borderId="31" xfId="0" applyNumberFormat="1" applyFill="1" applyBorder="1" applyAlignment="1">
      <alignment horizontal="right" vertical="center"/>
    </xf>
    <xf numFmtId="181" fontId="0" fillId="45" borderId="25" xfId="0" applyNumberFormat="1" applyFill="1" applyBorder="1" applyAlignment="1" applyProtection="1">
      <alignment horizontal="right" vertical="center"/>
      <protection locked="0"/>
    </xf>
    <xf numFmtId="41" fontId="0" fillId="45" borderId="14" xfId="104" applyNumberFormat="1" applyFill="1" applyBorder="1" applyAlignment="1">
      <alignment horizontal="center" vertical="center"/>
      <protection/>
    </xf>
    <xf numFmtId="205" fontId="0" fillId="45" borderId="26" xfId="104" applyNumberFormat="1" applyFill="1" applyBorder="1" applyAlignment="1">
      <alignment horizontal="right" vertical="center" wrapText="1"/>
      <protection/>
    </xf>
    <xf numFmtId="205" fontId="0" fillId="45" borderId="29" xfId="104" applyNumberFormat="1" applyFill="1" applyBorder="1" applyAlignment="1">
      <alignment vertical="center" wrapText="1"/>
      <protection/>
    </xf>
    <xf numFmtId="205" fontId="0" fillId="45" borderId="29" xfId="104" applyNumberFormat="1" applyFont="1" applyFill="1" applyBorder="1" applyAlignment="1">
      <alignment horizontal="right" vertical="center" wrapText="1"/>
      <protection/>
    </xf>
    <xf numFmtId="205" fontId="0" fillId="45" borderId="26" xfId="104" applyNumberFormat="1" applyFill="1" applyBorder="1" applyAlignment="1">
      <alignment vertical="center" wrapText="1"/>
      <protection/>
    </xf>
    <xf numFmtId="205" fontId="0" fillId="45" borderId="32" xfId="104" applyNumberFormat="1" applyFill="1" applyBorder="1" applyAlignment="1">
      <alignment vertical="center" wrapText="1"/>
      <protection/>
    </xf>
    <xf numFmtId="205" fontId="0" fillId="45" borderId="11" xfId="104" applyNumberFormat="1" applyFill="1" applyBorder="1" applyAlignment="1">
      <alignment vertical="center" wrapText="1"/>
      <protection/>
    </xf>
    <xf numFmtId="41" fontId="0" fillId="45" borderId="11" xfId="104" applyNumberFormat="1" applyFill="1" applyBorder="1" applyAlignment="1">
      <alignment horizontal="center" vertical="center"/>
      <protection/>
    </xf>
    <xf numFmtId="205" fontId="0" fillId="45" borderId="11" xfId="104" applyNumberFormat="1" applyFill="1" applyBorder="1" applyAlignment="1">
      <alignment horizontal="right" vertical="center" wrapText="1"/>
      <protection/>
    </xf>
    <xf numFmtId="205" fontId="0" fillId="45" borderId="30" xfId="104" applyNumberFormat="1" applyFill="1" applyBorder="1" applyAlignment="1">
      <alignment vertical="center" wrapText="1"/>
      <protection/>
    </xf>
    <xf numFmtId="3" fontId="6" fillId="45" borderId="26" xfId="80" applyNumberFormat="1" applyFont="1" applyFill="1" applyBorder="1" applyAlignment="1">
      <alignment horizontal="right" vertical="center"/>
      <protection/>
    </xf>
    <xf numFmtId="3" fontId="6" fillId="45" borderId="32" xfId="80" applyNumberFormat="1" applyFont="1" applyFill="1" applyBorder="1" applyAlignment="1">
      <alignment horizontal="right" vertical="center"/>
      <protection/>
    </xf>
    <xf numFmtId="3" fontId="6" fillId="45" borderId="14" xfId="80" applyNumberFormat="1" applyFont="1" applyFill="1" applyBorder="1" applyAlignment="1">
      <alignment horizontal="right" vertical="center"/>
      <protection/>
    </xf>
    <xf numFmtId="3" fontId="6" fillId="45" borderId="26" xfId="105" applyNumberFormat="1" applyFont="1" applyFill="1" applyBorder="1" applyAlignment="1">
      <alignment horizontal="right" vertical="center" wrapText="1"/>
      <protection/>
    </xf>
    <xf numFmtId="3" fontId="6" fillId="45" borderId="32" xfId="105" applyNumberFormat="1" applyFont="1" applyFill="1" applyBorder="1" applyAlignment="1">
      <alignment horizontal="right" vertical="center"/>
      <protection/>
    </xf>
    <xf numFmtId="3" fontId="6" fillId="45" borderId="26" xfId="105" applyNumberFormat="1" applyFont="1" applyFill="1" applyBorder="1" applyAlignment="1">
      <alignment horizontal="right" vertical="center"/>
      <protection/>
    </xf>
    <xf numFmtId="3" fontId="6" fillId="45" borderId="29" xfId="0" applyNumberFormat="1" applyFont="1" applyFill="1" applyBorder="1" applyAlignment="1">
      <alignment horizontal="right" vertical="center"/>
    </xf>
    <xf numFmtId="3" fontId="6" fillId="45" borderId="30" xfId="0" applyNumberFormat="1" applyFont="1" applyFill="1" applyBorder="1" applyAlignment="1">
      <alignment horizontal="right" vertical="center"/>
    </xf>
    <xf numFmtId="3" fontId="6" fillId="45" borderId="11" xfId="0" applyNumberFormat="1" applyFont="1" applyFill="1" applyBorder="1" applyAlignment="1">
      <alignment horizontal="right" vertical="center"/>
    </xf>
    <xf numFmtId="49" fontId="0" fillId="45" borderId="32" xfId="0" applyNumberFormat="1" applyFill="1" applyBorder="1" applyAlignment="1">
      <alignment horizontal="right"/>
    </xf>
    <xf numFmtId="49" fontId="0" fillId="45" borderId="14" xfId="0" applyNumberFormat="1" applyFill="1" applyBorder="1" applyAlignment="1">
      <alignment shrinkToFit="1"/>
    </xf>
    <xf numFmtId="196" fontId="0" fillId="45" borderId="14" xfId="0" applyNumberFormat="1" applyFont="1" applyFill="1" applyBorder="1" applyAlignment="1">
      <alignment horizontal="center"/>
    </xf>
    <xf numFmtId="196" fontId="0" fillId="45" borderId="26" xfId="0" applyNumberFormat="1" applyFont="1" applyFill="1" applyBorder="1" applyAlignment="1">
      <alignment horizontal="right"/>
    </xf>
    <xf numFmtId="196" fontId="0" fillId="45" borderId="32" xfId="0" applyNumberFormat="1" applyFont="1" applyFill="1" applyBorder="1" applyAlignment="1">
      <alignment horizontal="right"/>
    </xf>
    <xf numFmtId="49" fontId="0" fillId="45" borderId="30" xfId="0" applyNumberFormat="1" applyFill="1" applyBorder="1" applyAlignment="1">
      <alignment horizontal="right"/>
    </xf>
    <xf numFmtId="49" fontId="0" fillId="45" borderId="11" xfId="0" applyNumberFormat="1" applyFill="1" applyBorder="1" applyAlignment="1">
      <alignment shrinkToFit="1"/>
    </xf>
    <xf numFmtId="196" fontId="0" fillId="45" borderId="11" xfId="0" applyNumberFormat="1" applyFont="1" applyFill="1" applyBorder="1" applyAlignment="1">
      <alignment horizontal="center"/>
    </xf>
    <xf numFmtId="196" fontId="0" fillId="45" borderId="29" xfId="0" applyNumberFormat="1" applyFont="1" applyFill="1" applyBorder="1" applyAlignment="1">
      <alignment horizontal="right"/>
    </xf>
    <xf numFmtId="196" fontId="0" fillId="45" borderId="30" xfId="0" applyNumberFormat="1" applyFont="1" applyFill="1" applyBorder="1" applyAlignment="1">
      <alignment horizontal="right"/>
    </xf>
    <xf numFmtId="49" fontId="0" fillId="45" borderId="31" xfId="0" applyNumberFormat="1" applyFill="1" applyBorder="1" applyAlignment="1">
      <alignment horizontal="right"/>
    </xf>
    <xf numFmtId="49" fontId="0" fillId="45" borderId="36" xfId="0" applyNumberFormat="1" applyFill="1" applyBorder="1" applyAlignment="1">
      <alignment shrinkToFit="1"/>
    </xf>
    <xf numFmtId="196" fontId="0" fillId="45" borderId="36" xfId="0" applyNumberFormat="1" applyFont="1" applyFill="1" applyBorder="1" applyAlignment="1">
      <alignment horizontal="right"/>
    </xf>
    <xf numFmtId="196" fontId="0" fillId="45" borderId="25" xfId="0" applyNumberFormat="1" applyFont="1" applyFill="1" applyBorder="1" applyAlignment="1">
      <alignment horizontal="right"/>
    </xf>
    <xf numFmtId="196" fontId="0" fillId="45" borderId="31" xfId="0" applyNumberFormat="1" applyFont="1" applyFill="1" applyBorder="1" applyAlignment="1">
      <alignment horizontal="right"/>
    </xf>
    <xf numFmtId="49" fontId="0" fillId="45" borderId="14" xfId="0" applyNumberFormat="1" applyFill="1" applyBorder="1" applyAlignment="1" quotePrefix="1">
      <alignment horizontal="right" shrinkToFit="1"/>
    </xf>
    <xf numFmtId="196" fontId="0" fillId="45" borderId="14" xfId="0" applyNumberFormat="1" applyFont="1" applyFill="1" applyBorder="1" applyAlignment="1">
      <alignment horizontal="right"/>
    </xf>
    <xf numFmtId="49" fontId="0" fillId="45" borderId="30" xfId="0" applyNumberFormat="1" applyFont="1" applyFill="1" applyBorder="1" applyAlignment="1">
      <alignment horizontal="right"/>
    </xf>
    <xf numFmtId="49" fontId="0" fillId="45" borderId="11" xfId="0" applyNumberFormat="1" applyFont="1" applyFill="1" applyBorder="1" applyAlignment="1">
      <alignment horizontal="right" shrinkToFit="1"/>
    </xf>
    <xf numFmtId="196" fontId="0" fillId="45" borderId="11" xfId="0" applyNumberFormat="1" applyFont="1" applyFill="1" applyBorder="1" applyAlignment="1">
      <alignment horizontal="right"/>
    </xf>
    <xf numFmtId="49" fontId="0" fillId="45" borderId="36" xfId="0" applyNumberFormat="1" applyFill="1" applyBorder="1" applyAlignment="1">
      <alignment horizontal="right" shrinkToFit="1"/>
    </xf>
    <xf numFmtId="196" fontId="0" fillId="45" borderId="36" xfId="0" applyNumberFormat="1" applyFont="1" applyFill="1" applyBorder="1" applyAlignment="1">
      <alignment/>
    </xf>
    <xf numFmtId="196" fontId="0" fillId="45" borderId="25" xfId="0" applyNumberFormat="1" applyFill="1" applyBorder="1" applyAlignment="1">
      <alignment horizontal="right"/>
    </xf>
    <xf numFmtId="196" fontId="0" fillId="45" borderId="26" xfId="0" applyNumberFormat="1" applyFill="1" applyBorder="1" applyAlignment="1">
      <alignment horizontal="right"/>
    </xf>
    <xf numFmtId="196" fontId="0" fillId="45" borderId="29" xfId="0" applyNumberFormat="1" applyFill="1" applyBorder="1" applyAlignment="1">
      <alignment horizontal="right"/>
    </xf>
    <xf numFmtId="196" fontId="0" fillId="45" borderId="30" xfId="0" applyNumberFormat="1" applyFill="1" applyBorder="1" applyAlignment="1">
      <alignment horizontal="right"/>
    </xf>
    <xf numFmtId="187" fontId="0" fillId="45" borderId="26" xfId="0" applyNumberFormat="1" applyFont="1" applyFill="1" applyBorder="1" applyAlignment="1">
      <alignment/>
    </xf>
    <xf numFmtId="187" fontId="0" fillId="45" borderId="26" xfId="0" applyNumberFormat="1" applyFont="1" applyFill="1" applyBorder="1" applyAlignment="1">
      <alignment/>
    </xf>
    <xf numFmtId="187" fontId="0" fillId="45" borderId="32" xfId="0" applyNumberFormat="1" applyFont="1" applyFill="1" applyBorder="1" applyAlignment="1">
      <alignment/>
    </xf>
    <xf numFmtId="187" fontId="0" fillId="45" borderId="29" xfId="0" applyNumberFormat="1" applyFont="1" applyFill="1" applyBorder="1" applyAlignment="1">
      <alignment/>
    </xf>
    <xf numFmtId="187" fontId="0" fillId="45" borderId="30" xfId="0" applyNumberFormat="1" applyFont="1" applyFill="1" applyBorder="1" applyAlignment="1">
      <alignment/>
    </xf>
    <xf numFmtId="0" fontId="0" fillId="45" borderId="0" xfId="0" applyFill="1" applyAlignment="1">
      <alignment/>
    </xf>
    <xf numFmtId="213" fontId="0" fillId="45" borderId="42" xfId="0" applyNumberFormat="1" applyFont="1" applyFill="1" applyBorder="1" applyAlignment="1">
      <alignment vertical="center"/>
    </xf>
    <xf numFmtId="213" fontId="0" fillId="45" borderId="29" xfId="0" applyNumberFormat="1" applyFont="1" applyFill="1" applyBorder="1" applyAlignment="1">
      <alignment vertical="center"/>
    </xf>
    <xf numFmtId="213" fontId="0" fillId="45" borderId="29" xfId="0" applyNumberFormat="1" applyFont="1" applyFill="1" applyBorder="1" applyAlignment="1">
      <alignment horizontal="right" vertical="center"/>
    </xf>
    <xf numFmtId="213" fontId="0" fillId="45" borderId="33" xfId="0" applyNumberFormat="1" applyFont="1" applyFill="1" applyBorder="1" applyAlignment="1">
      <alignment vertical="center"/>
    </xf>
    <xf numFmtId="213" fontId="0" fillId="45" borderId="29" xfId="0" applyNumberFormat="1" applyFont="1" applyFill="1" applyBorder="1" applyAlignment="1">
      <alignment horizontal="right" vertical="center"/>
    </xf>
    <xf numFmtId="213" fontId="0" fillId="45" borderId="26" xfId="0" applyNumberFormat="1" applyFont="1" applyFill="1" applyBorder="1" applyAlignment="1">
      <alignment vertical="center"/>
    </xf>
    <xf numFmtId="213" fontId="0" fillId="45" borderId="24" xfId="0" applyNumberFormat="1" applyFont="1" applyFill="1" applyBorder="1" applyAlignment="1">
      <alignment vertical="center"/>
    </xf>
    <xf numFmtId="213" fontId="0" fillId="45" borderId="30" xfId="0" applyNumberFormat="1" applyFont="1" applyFill="1" applyBorder="1" applyAlignment="1">
      <alignment vertical="center"/>
    </xf>
    <xf numFmtId="213" fontId="0" fillId="45" borderId="30" xfId="0" applyNumberFormat="1" applyFill="1" applyBorder="1" applyAlignment="1">
      <alignment horizontal="right" vertical="center"/>
    </xf>
    <xf numFmtId="213" fontId="0" fillId="45" borderId="34" xfId="0" applyNumberFormat="1" applyFont="1" applyFill="1" applyBorder="1" applyAlignment="1">
      <alignment horizontal="right" vertical="center"/>
    </xf>
    <xf numFmtId="213" fontId="0" fillId="45" borderId="32" xfId="0" applyNumberFormat="1" applyFont="1" applyFill="1" applyBorder="1" applyAlignment="1">
      <alignment vertical="center"/>
    </xf>
    <xf numFmtId="213" fontId="0" fillId="45" borderId="30" xfId="0" applyNumberFormat="1" applyFill="1" applyBorder="1" applyAlignment="1">
      <alignment horizontal="right" vertical="center" wrapText="1"/>
    </xf>
    <xf numFmtId="213" fontId="0" fillId="45" borderId="34" xfId="0" applyNumberFormat="1" applyFont="1" applyFill="1" applyBorder="1" applyAlignment="1">
      <alignment vertical="center"/>
    </xf>
    <xf numFmtId="195" fontId="0" fillId="45" borderId="33" xfId="0" applyNumberFormat="1" applyFont="1" applyFill="1" applyBorder="1" applyAlignment="1">
      <alignment/>
    </xf>
    <xf numFmtId="195" fontId="0" fillId="45" borderId="34" xfId="0" applyNumberFormat="1" applyFill="1" applyBorder="1" applyAlignment="1">
      <alignment horizontal="right"/>
    </xf>
    <xf numFmtId="181" fontId="0" fillId="45" borderId="33" xfId="0" applyNumberFormat="1" applyFill="1" applyBorder="1" applyAlignment="1">
      <alignment horizontal="right"/>
    </xf>
    <xf numFmtId="181" fontId="0" fillId="45" borderId="33" xfId="0" applyNumberFormat="1" applyFont="1" applyFill="1" applyBorder="1" applyAlignment="1">
      <alignment horizontal="right"/>
    </xf>
    <xf numFmtId="181" fontId="0" fillId="45" borderId="33" xfId="0" applyNumberFormat="1" applyFont="1" applyFill="1" applyBorder="1" applyAlignment="1">
      <alignment horizontal="right"/>
    </xf>
    <xf numFmtId="181" fontId="0" fillId="45" borderId="34" xfId="0" applyNumberFormat="1" applyFont="1" applyFill="1" applyBorder="1" applyAlignment="1">
      <alignment horizontal="right"/>
    </xf>
    <xf numFmtId="181" fontId="0" fillId="45" borderId="25" xfId="0" applyNumberFormat="1" applyFont="1" applyFill="1" applyBorder="1" applyAlignment="1">
      <alignment/>
    </xf>
    <xf numFmtId="181" fontId="0" fillId="45" borderId="31" xfId="0" applyNumberFormat="1" applyFont="1" applyFill="1" applyBorder="1" applyAlignment="1">
      <alignment/>
    </xf>
    <xf numFmtId="181" fontId="0" fillId="45" borderId="25" xfId="0" applyNumberFormat="1" applyFont="1" applyFill="1" applyBorder="1" applyAlignment="1">
      <alignment vertical="center"/>
    </xf>
    <xf numFmtId="181" fontId="0" fillId="45" borderId="33" xfId="0" applyNumberFormat="1" applyFill="1" applyBorder="1" applyAlignment="1" applyProtection="1">
      <alignment horizontal="right" vertical="center"/>
      <protection locked="0"/>
    </xf>
    <xf numFmtId="181" fontId="0" fillId="45" borderId="33" xfId="0" applyNumberFormat="1" applyFill="1" applyBorder="1" applyAlignment="1">
      <alignment horizontal="right" vertical="center"/>
    </xf>
    <xf numFmtId="181" fontId="0" fillId="45" borderId="34" xfId="0" applyNumberFormat="1" applyFill="1" applyBorder="1" applyAlignment="1">
      <alignment horizontal="right" vertical="center"/>
    </xf>
    <xf numFmtId="3" fontId="6" fillId="45" borderId="33" xfId="0" applyNumberFormat="1" applyFont="1" applyFill="1" applyBorder="1" applyAlignment="1">
      <alignment horizontal="right" vertical="center"/>
    </xf>
    <xf numFmtId="3" fontId="6" fillId="45" borderId="34" xfId="0" applyNumberFormat="1" applyFont="1" applyFill="1" applyBorder="1" applyAlignment="1">
      <alignment horizontal="right" vertical="center"/>
    </xf>
    <xf numFmtId="3" fontId="6" fillId="45" borderId="12" xfId="0" applyNumberFormat="1" applyFont="1" applyFill="1" applyBorder="1" applyAlignment="1">
      <alignment horizontal="right" vertical="center"/>
    </xf>
    <xf numFmtId="196" fontId="0" fillId="45" borderId="29" xfId="0" applyNumberFormat="1" applyFont="1" applyFill="1" applyBorder="1" applyAlignment="1">
      <alignment horizontal="right"/>
    </xf>
    <xf numFmtId="196" fontId="0" fillId="45" borderId="30" xfId="0" applyNumberFormat="1" applyFont="1" applyFill="1" applyBorder="1" applyAlignment="1">
      <alignment horizontal="right"/>
    </xf>
    <xf numFmtId="49" fontId="0" fillId="45" borderId="34" xfId="0" applyNumberFormat="1" applyFill="1" applyBorder="1" applyAlignment="1">
      <alignment horizontal="right"/>
    </xf>
    <xf numFmtId="49" fontId="0" fillId="45" borderId="12" xfId="0" applyNumberFormat="1" applyFill="1" applyBorder="1" applyAlignment="1">
      <alignment shrinkToFit="1"/>
    </xf>
    <xf numFmtId="196" fontId="0" fillId="45" borderId="12" xfId="0" applyNumberFormat="1" applyFont="1" applyFill="1" applyBorder="1" applyAlignment="1">
      <alignment/>
    </xf>
    <xf numFmtId="196" fontId="0" fillId="45" borderId="33" xfId="0" applyNumberFormat="1" applyFont="1" applyFill="1" applyBorder="1" applyAlignment="1">
      <alignment horizontal="right"/>
    </xf>
    <xf numFmtId="196" fontId="0" fillId="45" borderId="33" xfId="0" applyNumberFormat="1" applyFill="1" applyBorder="1" applyAlignment="1" quotePrefix="1">
      <alignment horizontal="right"/>
    </xf>
    <xf numFmtId="196" fontId="0" fillId="45" borderId="33" xfId="0" applyNumberFormat="1" applyFont="1" applyFill="1" applyBorder="1" applyAlignment="1">
      <alignment/>
    </xf>
    <xf numFmtId="196" fontId="0" fillId="45" borderId="34" xfId="0" applyNumberFormat="1" applyFont="1" applyFill="1" applyBorder="1" applyAlignment="1">
      <alignment/>
    </xf>
    <xf numFmtId="187" fontId="0" fillId="45" borderId="33" xfId="0" applyNumberFormat="1" applyFont="1" applyFill="1" applyBorder="1" applyAlignment="1">
      <alignment/>
    </xf>
    <xf numFmtId="187" fontId="0" fillId="45" borderId="34" xfId="0" applyNumberFormat="1" applyFont="1" applyFill="1" applyBorder="1" applyAlignment="1">
      <alignment/>
    </xf>
    <xf numFmtId="195" fontId="0" fillId="0" borderId="29" xfId="0" applyNumberFormat="1" applyFill="1" applyBorder="1" applyAlignment="1">
      <alignment/>
    </xf>
    <xf numFmtId="195" fontId="0" fillId="0" borderId="30" xfId="0" applyNumberFormat="1" applyFill="1" applyBorder="1" applyAlignment="1">
      <alignment horizontal="right"/>
    </xf>
    <xf numFmtId="181" fontId="0" fillId="0" borderId="29" xfId="0" applyNumberFormat="1" applyFill="1" applyBorder="1" applyAlignment="1">
      <alignment horizontal="right"/>
    </xf>
    <xf numFmtId="181" fontId="0" fillId="0" borderId="30" xfId="0" applyNumberFormat="1" applyFill="1" applyBorder="1" applyAlignment="1">
      <alignment horizontal="right"/>
    </xf>
    <xf numFmtId="181" fontId="0" fillId="0" borderId="29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81" fontId="0" fillId="0" borderId="29" xfId="0" applyNumberFormat="1" applyFont="1" applyFill="1" applyBorder="1" applyAlignment="1">
      <alignment vertical="center"/>
    </xf>
    <xf numFmtId="181" fontId="0" fillId="0" borderId="29" xfId="0" applyNumberFormat="1" applyFill="1" applyBorder="1" applyAlignment="1">
      <alignment vertical="center"/>
    </xf>
    <xf numFmtId="181" fontId="0" fillId="0" borderId="30" xfId="0" applyNumberFormat="1" applyFill="1" applyBorder="1" applyAlignment="1">
      <alignment vertical="center"/>
    </xf>
    <xf numFmtId="181" fontId="0" fillId="0" borderId="18" xfId="0" applyNumberFormat="1" applyFill="1" applyBorder="1" applyAlignment="1" applyProtection="1">
      <alignment horizontal="right" vertical="center"/>
      <protection locked="0"/>
    </xf>
    <xf numFmtId="181" fontId="0" fillId="0" borderId="25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41" fontId="0" fillId="0" borderId="11" xfId="104" applyNumberFormat="1" applyFill="1" applyBorder="1" applyAlignment="1">
      <alignment horizontal="center" vertical="center"/>
      <protection/>
    </xf>
    <xf numFmtId="205" fontId="0" fillId="0" borderId="29" xfId="104" applyNumberFormat="1" applyFill="1" applyBorder="1" applyAlignment="1">
      <alignment vertical="center" wrapText="1"/>
      <protection/>
    </xf>
    <xf numFmtId="205" fontId="0" fillId="0" borderId="29" xfId="104" applyNumberFormat="1" applyFont="1" applyFill="1" applyBorder="1" applyAlignment="1">
      <alignment horizontal="right" vertical="center" wrapText="1"/>
      <protection/>
    </xf>
    <xf numFmtId="205" fontId="0" fillId="0" borderId="29" xfId="104" applyNumberFormat="1" applyFill="1" applyBorder="1" applyAlignment="1">
      <alignment horizontal="right" vertical="center" wrapText="1"/>
      <protection/>
    </xf>
    <xf numFmtId="205" fontId="0" fillId="0" borderId="30" xfId="104" applyNumberFormat="1" applyFill="1" applyBorder="1" applyAlignment="1">
      <alignment vertical="center" wrapText="1"/>
      <protection/>
    </xf>
    <xf numFmtId="205" fontId="0" fillId="0" borderId="11" xfId="104" applyNumberFormat="1" applyFill="1" applyBorder="1" applyAlignment="1">
      <alignment vertical="center" wrapText="1"/>
      <protection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49" fontId="0" fillId="0" borderId="32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 shrinkToFit="1"/>
    </xf>
    <xf numFmtId="196" fontId="61" fillId="0" borderId="23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right"/>
    </xf>
    <xf numFmtId="196" fontId="0" fillId="0" borderId="23" xfId="0" applyNumberFormat="1" applyFont="1" applyFill="1" applyBorder="1" applyAlignment="1">
      <alignment horizontal="right"/>
    </xf>
    <xf numFmtId="196" fontId="0" fillId="0" borderId="32" xfId="0" applyNumberFormat="1" applyFont="1" applyFill="1" applyBorder="1" applyAlignment="1">
      <alignment horizontal="right"/>
    </xf>
    <xf numFmtId="49" fontId="0" fillId="0" borderId="30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 shrinkToFit="1"/>
    </xf>
    <xf numFmtId="196" fontId="61" fillId="0" borderId="0" xfId="0" applyNumberFormat="1" applyFont="1" applyFill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196" fontId="61" fillId="0" borderId="29" xfId="0" applyNumberFormat="1" applyFont="1" applyFill="1" applyBorder="1" applyAlignment="1">
      <alignment horizontal="right"/>
    </xf>
    <xf numFmtId="196" fontId="61" fillId="0" borderId="30" xfId="0" applyNumberFormat="1" applyFont="1" applyFill="1" applyBorder="1" applyAlignment="1">
      <alignment horizontal="right"/>
    </xf>
    <xf numFmtId="49" fontId="0" fillId="0" borderId="31" xfId="0" applyNumberFormat="1" applyFill="1" applyBorder="1" applyAlignment="1">
      <alignment horizontal="right"/>
    </xf>
    <xf numFmtId="49" fontId="0" fillId="0" borderId="36" xfId="0" applyNumberFormat="1" applyFill="1" applyBorder="1" applyAlignment="1">
      <alignment horizontal="right" shrinkToFit="1"/>
    </xf>
    <xf numFmtId="196" fontId="0" fillId="0" borderId="35" xfId="0" applyNumberForma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25" xfId="0" applyNumberFormat="1" applyFill="1" applyBorder="1" applyAlignment="1">
      <alignment horizontal="right"/>
    </xf>
    <xf numFmtId="196" fontId="61" fillId="0" borderId="25" xfId="0" applyNumberFormat="1" applyFont="1" applyFill="1" applyBorder="1" applyAlignment="1">
      <alignment horizontal="right"/>
    </xf>
    <xf numFmtId="196" fontId="61" fillId="0" borderId="35" xfId="0" applyNumberFormat="1" applyFont="1" applyFill="1" applyBorder="1" applyAlignment="1">
      <alignment horizontal="right"/>
    </xf>
    <xf numFmtId="196" fontId="61" fillId="0" borderId="31" xfId="0" applyNumberFormat="1" applyFont="1" applyFill="1" applyBorder="1" applyAlignment="1">
      <alignment horizontal="right"/>
    </xf>
    <xf numFmtId="187" fontId="0" fillId="0" borderId="29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6" fillId="0" borderId="11" xfId="0" applyNumberFormat="1" applyFont="1" applyFill="1" applyBorder="1" applyAlignment="1" quotePrefix="1">
      <alignment horizontal="right" vertical="center"/>
    </xf>
    <xf numFmtId="3" fontId="6" fillId="0" borderId="30" xfId="0" applyNumberFormat="1" applyFont="1" applyFill="1" applyBorder="1" applyAlignment="1" quotePrefix="1">
      <alignment horizontal="right" vertical="center"/>
    </xf>
    <xf numFmtId="49" fontId="0" fillId="0" borderId="32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 shrinkToFit="1"/>
    </xf>
    <xf numFmtId="196" fontId="0" fillId="0" borderId="23" xfId="0" applyNumberFormat="1" applyFill="1" applyBorder="1" applyAlignment="1">
      <alignment horizontal="right"/>
    </xf>
    <xf numFmtId="196" fontId="0" fillId="0" borderId="26" xfId="0" applyNumberFormat="1" applyFill="1" applyBorder="1" applyAlignment="1">
      <alignment horizontal="right"/>
    </xf>
    <xf numFmtId="196" fontId="0" fillId="0" borderId="14" xfId="0" applyNumberFormat="1" applyFill="1" applyBorder="1" applyAlignment="1">
      <alignment horizontal="right"/>
    </xf>
    <xf numFmtId="196" fontId="0" fillId="0" borderId="32" xfId="0" applyNumberFormat="1" applyFill="1" applyBorder="1" applyAlignment="1">
      <alignment horizontal="right"/>
    </xf>
    <xf numFmtId="49" fontId="0" fillId="0" borderId="3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 shrinkToFit="1"/>
    </xf>
    <xf numFmtId="196" fontId="0" fillId="0" borderId="0" xfId="0" applyNumberFormat="1" applyFill="1" applyBorder="1" applyAlignment="1">
      <alignment horizontal="right"/>
    </xf>
    <xf numFmtId="196" fontId="0" fillId="0" borderId="29" xfId="0" applyNumberFormat="1" applyFill="1" applyBorder="1" applyAlignment="1">
      <alignment horizontal="right"/>
    </xf>
    <xf numFmtId="196" fontId="0" fillId="0" borderId="11" xfId="0" applyNumberFormat="1" applyFill="1" applyBorder="1" applyAlignment="1">
      <alignment horizontal="right"/>
    </xf>
    <xf numFmtId="196" fontId="0" fillId="0" borderId="30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 horizontal="right" vertical="center"/>
    </xf>
    <xf numFmtId="49" fontId="0" fillId="0" borderId="36" xfId="0" applyNumberFormat="1" applyFill="1" applyBorder="1" applyAlignment="1">
      <alignment vertical="center" shrinkToFit="1"/>
    </xf>
    <xf numFmtId="196" fontId="0" fillId="0" borderId="36" xfId="0" applyNumberFormat="1" applyFill="1" applyBorder="1" applyAlignment="1">
      <alignment horizontal="right"/>
    </xf>
    <xf numFmtId="196" fontId="0" fillId="0" borderId="31" xfId="0" applyNumberFormat="1" applyFill="1" applyBorder="1" applyAlignment="1">
      <alignment horizontal="right"/>
    </xf>
    <xf numFmtId="187" fontId="0" fillId="0" borderId="29" xfId="0" applyNumberFormat="1" applyFill="1" applyBorder="1" applyAlignment="1">
      <alignment/>
    </xf>
    <xf numFmtId="187" fontId="0" fillId="0" borderId="30" xfId="0" applyNumberFormat="1" applyFill="1" applyBorder="1" applyAlignment="1">
      <alignment/>
    </xf>
    <xf numFmtId="213" fontId="0" fillId="0" borderId="14" xfId="0" applyNumberFormat="1" applyFill="1" applyBorder="1" applyAlignment="1">
      <alignment vertical="center"/>
    </xf>
    <xf numFmtId="213" fontId="0" fillId="0" borderId="11" xfId="0" applyNumberFormat="1" applyFill="1" applyBorder="1" applyAlignment="1">
      <alignment vertical="center"/>
    </xf>
    <xf numFmtId="213" fontId="0" fillId="0" borderId="11" xfId="0" applyNumberFormat="1" applyFill="1" applyBorder="1" applyAlignment="1">
      <alignment horizontal="right" vertical="center" wrapText="1"/>
    </xf>
    <xf numFmtId="213" fontId="0" fillId="0" borderId="11" xfId="0" applyNumberFormat="1" applyFill="1" applyBorder="1" applyAlignment="1">
      <alignment horizontal="right" vertical="center"/>
    </xf>
    <xf numFmtId="213" fontId="0" fillId="0" borderId="12" xfId="0" applyNumberForma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11" xfId="0" applyNumberFormat="1" applyFont="1" applyFill="1" applyBorder="1" applyAlignment="1">
      <alignment vertical="center"/>
    </xf>
    <xf numFmtId="213" fontId="0" fillId="0" borderId="11" xfId="0" applyNumberFormat="1" applyFont="1" applyFill="1" applyBorder="1" applyAlignment="1">
      <alignment horizontal="right" vertical="center"/>
    </xf>
    <xf numFmtId="195" fontId="0" fillId="0" borderId="29" xfId="105" applyNumberFormat="1" applyFont="1" applyFill="1" applyBorder="1">
      <alignment/>
      <protection/>
    </xf>
    <xf numFmtId="195" fontId="0" fillId="0" borderId="29" xfId="105" applyNumberFormat="1" applyFont="1" applyFill="1" applyBorder="1" applyAlignment="1">
      <alignment horizontal="right"/>
      <protection/>
    </xf>
    <xf numFmtId="181" fontId="0" fillId="0" borderId="29" xfId="0" applyNumberFormat="1" applyFon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41" fontId="0" fillId="0" borderId="11" xfId="104" applyNumberFormat="1" applyFont="1" applyFill="1" applyBorder="1" applyAlignment="1">
      <alignment horizontal="center" vertical="center"/>
      <protection/>
    </xf>
    <xf numFmtId="181" fontId="0" fillId="0" borderId="29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shrinkToFit="1"/>
    </xf>
    <xf numFmtId="187" fontId="0" fillId="0" borderId="14" xfId="0" applyNumberFormat="1" applyFont="1" applyFill="1" applyBorder="1" applyAlignment="1">
      <alignment horizontal="right"/>
    </xf>
    <xf numFmtId="187" fontId="0" fillId="0" borderId="26" xfId="0" applyNumberFormat="1" applyFont="1" applyFill="1" applyBorder="1" applyAlignment="1">
      <alignment horizontal="right"/>
    </xf>
    <xf numFmtId="187" fontId="0" fillId="0" borderId="32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shrinkToFit="1"/>
    </xf>
    <xf numFmtId="49" fontId="0" fillId="0" borderId="36" xfId="0" applyNumberFormat="1" applyFill="1" applyBorder="1" applyAlignment="1">
      <alignment shrinkToFit="1"/>
    </xf>
    <xf numFmtId="187" fontId="0" fillId="0" borderId="36" xfId="0" applyNumberFormat="1" applyFont="1" applyFill="1" applyBorder="1" applyAlignment="1">
      <alignment/>
    </xf>
    <xf numFmtId="187" fontId="0" fillId="0" borderId="25" xfId="0" applyNumberFormat="1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213" fontId="0" fillId="0" borderId="32" xfId="0" applyNumberFormat="1" applyFont="1" applyFill="1" applyBorder="1" applyAlignment="1">
      <alignment vertical="center"/>
    </xf>
    <xf numFmtId="213" fontId="0" fillId="0" borderId="30" xfId="0" applyNumberFormat="1" applyFont="1" applyFill="1" applyBorder="1" applyAlignment="1">
      <alignment vertical="center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24" xfId="0" applyNumberFormat="1" applyFont="1" applyFill="1" applyBorder="1" applyAlignment="1">
      <alignment vertical="center"/>
    </xf>
    <xf numFmtId="213" fontId="0" fillId="0" borderId="30" xfId="0" applyNumberFormat="1" applyFon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30" xfId="0" applyNumberFormat="1" applyFont="1" applyFill="1" applyBorder="1" applyAlignment="1">
      <alignment horizontal="right" vertical="center" wrapText="1"/>
    </xf>
    <xf numFmtId="213" fontId="0" fillId="0" borderId="26" xfId="0" applyNumberFormat="1" applyFont="1" applyFill="1" applyBorder="1" applyAlignment="1">
      <alignment vertical="center"/>
    </xf>
    <xf numFmtId="213" fontId="0" fillId="0" borderId="29" xfId="0" applyNumberFormat="1" applyFont="1" applyFill="1" applyBorder="1" applyAlignment="1">
      <alignment vertical="center"/>
    </xf>
    <xf numFmtId="213" fontId="0" fillId="0" borderId="29" xfId="0" applyNumberFormat="1" applyFont="1" applyFill="1" applyBorder="1" applyAlignment="1">
      <alignment horizontal="right" vertical="center" wrapText="1"/>
    </xf>
    <xf numFmtId="213" fontId="0" fillId="0" borderId="29" xfId="0" applyNumberFormat="1" applyFont="1" applyFill="1" applyBorder="1" applyAlignment="1">
      <alignment horizontal="right" vertical="center"/>
    </xf>
    <xf numFmtId="213" fontId="0" fillId="0" borderId="42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horizontal="right" vertical="center"/>
    </xf>
    <xf numFmtId="213" fontId="0" fillId="0" borderId="42" xfId="0" applyNumberFormat="1" applyFont="1" applyFill="1" applyBorder="1" applyAlignment="1">
      <alignment vertical="center"/>
    </xf>
    <xf numFmtId="213" fontId="0" fillId="0" borderId="29" xfId="0" applyNumberFormat="1" applyFont="1" applyFill="1" applyBorder="1" applyAlignment="1">
      <alignment vertical="center"/>
    </xf>
    <xf numFmtId="213" fontId="0" fillId="0" borderId="29" xfId="0" applyNumberFormat="1" applyFont="1" applyFill="1" applyBorder="1" applyAlignment="1">
      <alignment horizontal="right" vertical="center"/>
    </xf>
    <xf numFmtId="213" fontId="0" fillId="0" borderId="26" xfId="0" applyNumberFormat="1" applyFont="1" applyFill="1" applyBorder="1" applyAlignment="1">
      <alignment vertical="center"/>
    </xf>
    <xf numFmtId="213" fontId="0" fillId="0" borderId="33" xfId="0" applyNumberFormat="1" applyFont="1" applyFill="1" applyBorder="1" applyAlignment="1">
      <alignment vertical="center"/>
    </xf>
    <xf numFmtId="181" fontId="0" fillId="0" borderId="29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81" fontId="0" fillId="0" borderId="30" xfId="0" applyNumberFormat="1" applyFont="1" applyFill="1" applyBorder="1" applyAlignment="1">
      <alignment vertical="center"/>
    </xf>
    <xf numFmtId="38" fontId="0" fillId="0" borderId="11" xfId="80" applyNumberFormat="1" applyFill="1" applyBorder="1" applyAlignment="1">
      <alignment vertical="center"/>
      <protection/>
    </xf>
    <xf numFmtId="38" fontId="0" fillId="0" borderId="0" xfId="80" applyNumberFormat="1" applyFill="1" applyAlignment="1">
      <alignment horizontal="right" vertical="center"/>
      <protection/>
    </xf>
    <xf numFmtId="181" fontId="0" fillId="0" borderId="29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96" fontId="0" fillId="0" borderId="14" xfId="0" applyNumberFormat="1" applyFont="1" applyFill="1" applyBorder="1" applyAlignment="1">
      <alignment horizontal="center"/>
    </xf>
    <xf numFmtId="196" fontId="0" fillId="0" borderId="11" xfId="0" applyNumberFormat="1" applyFont="1" applyFill="1" applyBorder="1" applyAlignment="1">
      <alignment horizontal="center"/>
    </xf>
    <xf numFmtId="196" fontId="0" fillId="0" borderId="11" xfId="0" applyNumberFormat="1" applyFont="1" applyFill="1" applyBorder="1" applyAlignment="1">
      <alignment horizontal="center"/>
    </xf>
    <xf numFmtId="187" fontId="0" fillId="0" borderId="29" xfId="0" applyNumberFormat="1" applyFont="1" applyFill="1" applyBorder="1" applyAlignment="1">
      <alignment/>
    </xf>
    <xf numFmtId="187" fontId="0" fillId="0" borderId="29" xfId="0" applyNumberFormat="1" applyFont="1" applyFill="1" applyBorder="1" applyAlignment="1">
      <alignment horizontal="right"/>
    </xf>
    <xf numFmtId="187" fontId="0" fillId="0" borderId="30" xfId="0" applyNumberFormat="1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205" fontId="0" fillId="0" borderId="29" xfId="104" applyNumberFormat="1" applyFont="1" applyFill="1" applyBorder="1" applyAlignment="1">
      <alignment vertical="center" wrapText="1"/>
      <protection/>
    </xf>
    <xf numFmtId="205" fontId="0" fillId="0" borderId="30" xfId="104" applyNumberFormat="1" applyFont="1" applyFill="1" applyBorder="1" applyAlignment="1">
      <alignment vertical="center" wrapText="1"/>
      <protection/>
    </xf>
    <xf numFmtId="205" fontId="0" fillId="0" borderId="11" xfId="104" applyNumberFormat="1" applyFont="1" applyFill="1" applyBorder="1" applyAlignment="1">
      <alignment vertical="center" wrapText="1"/>
      <protection/>
    </xf>
    <xf numFmtId="196" fontId="0" fillId="0" borderId="14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right"/>
    </xf>
    <xf numFmtId="196" fontId="0" fillId="0" borderId="30" xfId="0" applyNumberFormat="1" applyFon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2" fontId="0" fillId="0" borderId="29" xfId="0" applyNumberFormat="1" applyFill="1" applyBorder="1" applyAlignment="1">
      <alignment/>
    </xf>
    <xf numFmtId="181" fontId="0" fillId="0" borderId="25" xfId="0" applyNumberFormat="1" applyFill="1" applyBorder="1" applyAlignment="1" applyProtection="1">
      <alignment horizontal="right" vertical="center"/>
      <protection locked="0"/>
    </xf>
    <xf numFmtId="41" fontId="0" fillId="0" borderId="11" xfId="104" applyNumberFormat="1" applyFont="1" applyFill="1" applyBorder="1" applyAlignment="1">
      <alignment horizontal="center" vertical="center"/>
      <protection/>
    </xf>
    <xf numFmtId="41" fontId="0" fillId="0" borderId="12" xfId="104" applyNumberFormat="1" applyFont="1" applyFill="1" applyBorder="1" applyAlignment="1">
      <alignment horizontal="center" vertical="center"/>
      <protection/>
    </xf>
    <xf numFmtId="205" fontId="0" fillId="0" borderId="33" xfId="104" applyNumberFormat="1" applyFont="1" applyFill="1" applyBorder="1" applyAlignment="1">
      <alignment vertical="center" wrapText="1"/>
      <protection/>
    </xf>
    <xf numFmtId="205" fontId="0" fillId="0" borderId="33" xfId="104" applyNumberFormat="1" applyFont="1" applyFill="1" applyBorder="1" applyAlignment="1">
      <alignment horizontal="right" vertical="center" wrapText="1"/>
      <protection/>
    </xf>
    <xf numFmtId="205" fontId="0" fillId="0" borderId="34" xfId="104" applyNumberFormat="1" applyFont="1" applyFill="1" applyBorder="1" applyAlignment="1">
      <alignment vertical="center" wrapText="1"/>
      <protection/>
    </xf>
    <xf numFmtId="205" fontId="0" fillId="0" borderId="12" xfId="104" applyNumberFormat="1" applyFont="1" applyFill="1" applyBorder="1" applyAlignment="1">
      <alignment vertical="center" wrapText="1"/>
      <protection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shrinkToFit="1"/>
    </xf>
    <xf numFmtId="196" fontId="0" fillId="0" borderId="14" xfId="0" applyNumberFormat="1" applyFont="1" applyFill="1" applyBorder="1" applyAlignment="1">
      <alignment/>
    </xf>
    <xf numFmtId="189" fontId="0" fillId="0" borderId="26" xfId="0" applyNumberFormat="1" applyFont="1" applyFill="1" applyBorder="1" applyAlignment="1">
      <alignment horizontal="right"/>
    </xf>
    <xf numFmtId="189" fontId="0" fillId="0" borderId="26" xfId="0" applyNumberFormat="1" applyFont="1" applyFill="1" applyBorder="1" applyAlignment="1">
      <alignment/>
    </xf>
    <xf numFmtId="189" fontId="0" fillId="0" borderId="32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shrinkToFit="1"/>
    </xf>
    <xf numFmtId="196" fontId="0" fillId="0" borderId="11" xfId="0" applyNumberFormat="1" applyFont="1" applyFill="1" applyBorder="1" applyAlignment="1">
      <alignment horizontal="right"/>
    </xf>
    <xf numFmtId="189" fontId="0" fillId="0" borderId="29" xfId="0" applyNumberFormat="1" applyFont="1" applyFill="1" applyBorder="1" applyAlignment="1">
      <alignment horizontal="right"/>
    </xf>
    <xf numFmtId="189" fontId="0" fillId="0" borderId="29" xfId="0" applyNumberFormat="1" applyFont="1" applyFill="1" applyBorder="1" applyAlignment="1">
      <alignment/>
    </xf>
    <xf numFmtId="189" fontId="0" fillId="0" borderId="30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 horizontal="right"/>
    </xf>
    <xf numFmtId="49" fontId="0" fillId="0" borderId="36" xfId="0" applyNumberFormat="1" applyFont="1" applyFill="1" applyBorder="1" applyAlignment="1">
      <alignment shrinkToFit="1"/>
    </xf>
    <xf numFmtId="196" fontId="0" fillId="0" borderId="36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31" xfId="0" applyNumberFormat="1" applyFont="1" applyFill="1" applyBorder="1" applyAlignment="1">
      <alignment horizontal="right"/>
    </xf>
    <xf numFmtId="178" fontId="0" fillId="0" borderId="29" xfId="0" applyNumberFormat="1" applyFill="1" applyBorder="1" applyAlignment="1">
      <alignment horizontal="right"/>
    </xf>
    <xf numFmtId="213" fontId="0" fillId="0" borderId="29" xfId="0" applyNumberFormat="1" applyFill="1" applyBorder="1" applyAlignment="1">
      <alignment horizontal="right" vertical="center"/>
    </xf>
    <xf numFmtId="213" fontId="0" fillId="0" borderId="3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36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36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top" wrapText="1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34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181" fontId="0" fillId="0" borderId="35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horizontal="center" vertical="center"/>
    </xf>
    <xf numFmtId="181" fontId="0" fillId="45" borderId="23" xfId="0" applyNumberFormat="1" applyFont="1" applyFill="1" applyBorder="1" applyAlignment="1">
      <alignment horizontal="center" vertical="center"/>
    </xf>
    <xf numFmtId="181" fontId="0" fillId="45" borderId="0" xfId="0" applyNumberFormat="1" applyFont="1" applyFill="1" applyBorder="1" applyAlignment="1">
      <alignment horizontal="center" vertical="center"/>
    </xf>
    <xf numFmtId="181" fontId="0" fillId="45" borderId="35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4" xfId="86"/>
    <cellStyle name="見出し 1" xfId="87"/>
    <cellStyle name="見出し 2" xfId="88"/>
    <cellStyle name="見出し 2 2" xfId="89"/>
    <cellStyle name="見出し 3" xfId="90"/>
    <cellStyle name="見出し 4" xfId="91"/>
    <cellStyle name="集計" xfId="92"/>
    <cellStyle name="集計 2" xfId="93"/>
    <cellStyle name="出力" xfId="94"/>
    <cellStyle name="出力 2" xfId="95"/>
    <cellStyle name="説明文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6" xfId="103"/>
    <cellStyle name="標準_2010西三河の統計(原本) (version 1)" xfId="104"/>
    <cellStyle name="標準_Sheet1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tabSelected="1" view="pageBreakPreview" zoomScale="90" zoomScaleSheetLayoutView="90" workbookViewId="0" topLeftCell="A1">
      <selection activeCell="A1" sqref="A1:C1"/>
    </sheetView>
  </sheetViews>
  <sheetFormatPr defaultColWidth="8.796875" defaultRowHeight="15" customHeight="1"/>
  <cols>
    <col min="1" max="1" width="33.69921875" style="174" customWidth="1"/>
    <col min="2" max="2" width="32.3984375" style="174" customWidth="1"/>
    <col min="3" max="3" width="37.59765625" style="174" customWidth="1"/>
    <col min="4" max="4" width="9.69921875" style="174" bestFit="1" customWidth="1"/>
    <col min="5" max="16384" width="9.09765625" style="174" customWidth="1"/>
  </cols>
  <sheetData>
    <row r="1" spans="1:3" ht="15" customHeight="1">
      <c r="A1" s="590" t="s">
        <v>131</v>
      </c>
      <c r="B1" s="591"/>
      <c r="C1" s="591"/>
    </row>
    <row r="2" spans="1:3" ht="15" customHeight="1">
      <c r="A2" s="114"/>
      <c r="B2" s="114"/>
      <c r="C2" s="194" t="s">
        <v>352</v>
      </c>
    </row>
    <row r="3" spans="1:3" ht="17.25" customHeight="1">
      <c r="A3" s="175"/>
      <c r="B3" s="175"/>
      <c r="C3" s="110" t="s">
        <v>149</v>
      </c>
    </row>
    <row r="4" spans="1:3" ht="17.25" customHeight="1">
      <c r="A4" s="111" t="s">
        <v>128</v>
      </c>
      <c r="B4" s="112" t="s">
        <v>150</v>
      </c>
      <c r="C4" s="113" t="s">
        <v>151</v>
      </c>
    </row>
    <row r="5" spans="1:3" ht="17.25" customHeight="1">
      <c r="A5" s="176"/>
      <c r="B5" s="176"/>
      <c r="C5" s="177" t="s">
        <v>152</v>
      </c>
    </row>
    <row r="6" spans="1:3" ht="15" customHeight="1">
      <c r="A6" s="292"/>
      <c r="B6" s="293"/>
      <c r="C6" s="294"/>
    </row>
    <row r="7" spans="1:3" ht="15" customHeight="1">
      <c r="A7" s="295" t="s">
        <v>269</v>
      </c>
      <c r="B7" s="296" t="s">
        <v>153</v>
      </c>
      <c r="C7" s="297" t="s">
        <v>154</v>
      </c>
    </row>
    <row r="8" spans="1:3" ht="15" customHeight="1">
      <c r="A8" s="296" t="s">
        <v>308</v>
      </c>
      <c r="B8" s="296" t="s">
        <v>282</v>
      </c>
      <c r="C8" s="297" t="s">
        <v>265</v>
      </c>
    </row>
    <row r="9" spans="1:3" ht="15" customHeight="1">
      <c r="A9" s="292"/>
      <c r="B9" s="292"/>
      <c r="C9" s="298" t="s">
        <v>266</v>
      </c>
    </row>
    <row r="10" spans="1:3" ht="15" customHeight="1">
      <c r="A10" s="292"/>
      <c r="B10" s="292"/>
      <c r="C10" s="298"/>
    </row>
    <row r="11" spans="1:3" ht="15" customHeight="1">
      <c r="A11" s="296" t="s">
        <v>129</v>
      </c>
      <c r="B11" s="296" t="s">
        <v>155</v>
      </c>
      <c r="C11" s="297" t="s">
        <v>363</v>
      </c>
    </row>
    <row r="12" spans="1:3" ht="15" customHeight="1">
      <c r="A12" s="296" t="s">
        <v>362</v>
      </c>
      <c r="B12" s="296" t="s">
        <v>287</v>
      </c>
      <c r="C12" s="297" t="s">
        <v>327</v>
      </c>
    </row>
    <row r="13" spans="1:3" ht="15" customHeight="1">
      <c r="A13" s="296"/>
      <c r="B13" s="296"/>
      <c r="C13" s="297" t="s">
        <v>312</v>
      </c>
    </row>
    <row r="14" spans="1:3" ht="15" customHeight="1">
      <c r="A14" s="296"/>
      <c r="B14" s="296"/>
      <c r="C14" s="297"/>
    </row>
    <row r="15" spans="1:3" ht="15" customHeight="1">
      <c r="A15" s="296" t="s">
        <v>178</v>
      </c>
      <c r="B15" s="296" t="s">
        <v>156</v>
      </c>
      <c r="C15" s="297" t="s">
        <v>157</v>
      </c>
    </row>
    <row r="16" spans="1:3" ht="15" customHeight="1">
      <c r="A16" s="296" t="s">
        <v>179</v>
      </c>
      <c r="B16" s="296" t="s">
        <v>284</v>
      </c>
      <c r="C16" s="297" t="s">
        <v>158</v>
      </c>
    </row>
    <row r="17" spans="1:3" ht="15" customHeight="1">
      <c r="A17" s="296"/>
      <c r="B17" s="296"/>
      <c r="C17" s="297" t="s">
        <v>299</v>
      </c>
    </row>
    <row r="18" spans="1:3" ht="15" customHeight="1">
      <c r="A18" s="296"/>
      <c r="B18" s="296"/>
      <c r="C18" s="297"/>
    </row>
    <row r="19" spans="1:3" ht="15" customHeight="1">
      <c r="A19" s="296" t="s">
        <v>130</v>
      </c>
      <c r="B19" s="296" t="s">
        <v>159</v>
      </c>
      <c r="C19" s="298" t="s">
        <v>138</v>
      </c>
    </row>
    <row r="20" spans="1:3" ht="15" customHeight="1">
      <c r="A20" s="296" t="s">
        <v>260</v>
      </c>
      <c r="B20" s="296" t="s">
        <v>291</v>
      </c>
      <c r="C20" s="298" t="s">
        <v>180</v>
      </c>
    </row>
    <row r="21" spans="1:3" ht="15" customHeight="1">
      <c r="A21" s="296"/>
      <c r="B21" s="296"/>
      <c r="C21" s="297" t="s">
        <v>160</v>
      </c>
    </row>
    <row r="22" spans="1:3" ht="15" customHeight="1">
      <c r="A22" s="296"/>
      <c r="B22" s="296"/>
      <c r="C22" s="297"/>
    </row>
    <row r="23" spans="1:3" ht="15" customHeight="1">
      <c r="A23" s="296" t="s">
        <v>161</v>
      </c>
      <c r="B23" s="296" t="s">
        <v>162</v>
      </c>
      <c r="C23" s="297" t="s">
        <v>139</v>
      </c>
    </row>
    <row r="24" spans="1:3" ht="15" customHeight="1">
      <c r="A24" s="296" t="s">
        <v>343</v>
      </c>
      <c r="B24" s="296" t="s">
        <v>290</v>
      </c>
      <c r="C24" s="297" t="s">
        <v>163</v>
      </c>
    </row>
    <row r="25" spans="1:3" ht="15" customHeight="1">
      <c r="A25" s="296"/>
      <c r="B25" s="296"/>
      <c r="C25" s="298" t="s">
        <v>296</v>
      </c>
    </row>
    <row r="26" spans="1:3" ht="15" customHeight="1">
      <c r="A26" s="296"/>
      <c r="B26" s="296"/>
      <c r="C26" s="297"/>
    </row>
    <row r="27" spans="1:3" ht="15" customHeight="1">
      <c r="A27" s="292" t="s">
        <v>297</v>
      </c>
      <c r="B27" s="296" t="s">
        <v>164</v>
      </c>
      <c r="C27" s="297" t="s">
        <v>347</v>
      </c>
    </row>
    <row r="28" spans="1:3" ht="15" customHeight="1">
      <c r="A28" s="292" t="s">
        <v>344</v>
      </c>
      <c r="B28" s="296" t="s">
        <v>285</v>
      </c>
      <c r="C28" s="297" t="s">
        <v>165</v>
      </c>
    </row>
    <row r="29" spans="1:3" ht="15" customHeight="1">
      <c r="A29" s="292"/>
      <c r="B29" s="296"/>
      <c r="C29" s="299" t="s">
        <v>307</v>
      </c>
    </row>
    <row r="30" spans="1:3" ht="15" customHeight="1">
      <c r="A30" s="296"/>
      <c r="B30" s="296"/>
      <c r="C30" s="297"/>
    </row>
    <row r="31" spans="1:3" ht="15" customHeight="1">
      <c r="A31" s="300" t="s">
        <v>370</v>
      </c>
      <c r="B31" s="300" t="s">
        <v>166</v>
      </c>
      <c r="C31" s="301" t="s">
        <v>371</v>
      </c>
    </row>
    <row r="32" spans="1:3" ht="15" customHeight="1">
      <c r="A32" s="302" t="s">
        <v>372</v>
      </c>
      <c r="B32" s="300" t="s">
        <v>373</v>
      </c>
      <c r="C32" s="301" t="s">
        <v>374</v>
      </c>
    </row>
    <row r="33" spans="1:3" ht="15" customHeight="1">
      <c r="A33" s="300"/>
      <c r="B33" s="300"/>
      <c r="C33" s="303" t="s">
        <v>167</v>
      </c>
    </row>
    <row r="34" spans="1:3" ht="15" customHeight="1">
      <c r="A34" s="300"/>
      <c r="B34" s="300"/>
      <c r="C34" s="301"/>
    </row>
    <row r="35" spans="1:3" ht="15" customHeight="1">
      <c r="A35" s="296" t="s">
        <v>261</v>
      </c>
      <c r="B35" s="296" t="s">
        <v>168</v>
      </c>
      <c r="C35" s="297" t="s">
        <v>392</v>
      </c>
    </row>
    <row r="36" spans="1:3" ht="15" customHeight="1">
      <c r="A36" s="296" t="s">
        <v>306</v>
      </c>
      <c r="B36" s="296" t="s">
        <v>288</v>
      </c>
      <c r="C36" s="297" t="s">
        <v>262</v>
      </c>
    </row>
    <row r="37" spans="1:3" ht="15" customHeight="1">
      <c r="A37" s="296"/>
      <c r="B37" s="296"/>
      <c r="C37" s="304" t="s">
        <v>298</v>
      </c>
    </row>
    <row r="38" spans="1:3" ht="15" customHeight="1">
      <c r="A38" s="296"/>
      <c r="B38" s="296"/>
      <c r="C38" s="297"/>
    </row>
    <row r="39" spans="1:3" ht="15" customHeight="1">
      <c r="A39" s="296" t="s">
        <v>364</v>
      </c>
      <c r="B39" s="296" t="s">
        <v>169</v>
      </c>
      <c r="C39" s="297" t="s">
        <v>170</v>
      </c>
    </row>
    <row r="40" spans="1:3" ht="15" customHeight="1">
      <c r="A40" s="296" t="s">
        <v>171</v>
      </c>
      <c r="B40" s="296" t="s">
        <v>286</v>
      </c>
      <c r="C40" s="297" t="s">
        <v>305</v>
      </c>
    </row>
    <row r="41" spans="1:3" ht="15" customHeight="1">
      <c r="A41" s="292"/>
      <c r="B41" s="292"/>
      <c r="C41" s="297" t="s">
        <v>295</v>
      </c>
    </row>
    <row r="42" spans="1:3" ht="15" customHeight="1">
      <c r="A42" s="296"/>
      <c r="B42" s="296"/>
      <c r="C42" s="297"/>
    </row>
    <row r="43" spans="1:3" ht="15" customHeight="1">
      <c r="A43" s="292" t="s">
        <v>259</v>
      </c>
      <c r="B43" s="292" t="s">
        <v>172</v>
      </c>
      <c r="C43" s="298" t="s">
        <v>346</v>
      </c>
    </row>
    <row r="44" spans="1:3" ht="15" customHeight="1">
      <c r="A44" s="292" t="s">
        <v>345</v>
      </c>
      <c r="B44" s="292" t="s">
        <v>289</v>
      </c>
      <c r="C44" s="298" t="s">
        <v>173</v>
      </c>
    </row>
    <row r="45" spans="1:3" ht="15" customHeight="1">
      <c r="A45" s="292" t="s">
        <v>174</v>
      </c>
      <c r="B45" s="292"/>
      <c r="C45" s="298" t="s">
        <v>175</v>
      </c>
    </row>
    <row r="46" spans="1:3" ht="15" customHeight="1">
      <c r="A46" s="305"/>
      <c r="B46" s="305"/>
      <c r="C46" s="306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firstPageNumber="1" useFirstPageNumber="1" horizontalDpi="600" verticalDpi="600" orientation="portrait" paperSize="9" scale="84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9.09765625" style="1" customWidth="1"/>
    <col min="2" max="2" width="7.69921875" style="1" customWidth="1"/>
    <col min="3" max="3" width="6.69921875" style="1" customWidth="1"/>
    <col min="4" max="4" width="7.69921875" style="1" customWidth="1"/>
    <col min="5" max="9" width="6.69921875" style="1" customWidth="1"/>
    <col min="10" max="11" width="3.69921875" style="1" customWidth="1"/>
    <col min="12" max="12" width="3.59765625" style="1" customWidth="1"/>
    <col min="13" max="13" width="3.69921875" style="1" customWidth="1"/>
    <col min="14" max="16" width="6.69921875" style="1" customWidth="1"/>
    <col min="17" max="18" width="10.8984375" style="1" customWidth="1"/>
    <col min="19" max="16384" width="9.09765625" style="1" customWidth="1"/>
  </cols>
  <sheetData>
    <row r="1" spans="1:18" ht="18" customHeight="1" thickBot="1">
      <c r="A1" s="76" t="s">
        <v>241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 t="s">
        <v>309</v>
      </c>
    </row>
    <row r="2" spans="1:18" s="2" customFormat="1" ht="21" customHeight="1">
      <c r="A2" s="639"/>
      <c r="B2" s="641" t="s">
        <v>313</v>
      </c>
      <c r="C2" s="643" t="s">
        <v>242</v>
      </c>
      <c r="D2" s="645" t="s">
        <v>314</v>
      </c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7"/>
      <c r="Q2" s="650" t="s">
        <v>310</v>
      </c>
      <c r="R2" s="650" t="s">
        <v>311</v>
      </c>
    </row>
    <row r="3" spans="1:18" s="2" customFormat="1" ht="42.75" customHeight="1">
      <c r="A3" s="640"/>
      <c r="B3" s="642"/>
      <c r="C3" s="644"/>
      <c r="D3" s="80" t="s">
        <v>243</v>
      </c>
      <c r="E3" s="79" t="s">
        <v>317</v>
      </c>
      <c r="F3" s="134" t="s">
        <v>316</v>
      </c>
      <c r="G3" s="133" t="s">
        <v>315</v>
      </c>
      <c r="H3" s="133" t="s">
        <v>318</v>
      </c>
      <c r="I3" s="81" t="s">
        <v>244</v>
      </c>
      <c r="J3" s="652" t="s">
        <v>319</v>
      </c>
      <c r="K3" s="653"/>
      <c r="L3" s="654" t="s">
        <v>320</v>
      </c>
      <c r="M3" s="655"/>
      <c r="N3" s="82" t="s">
        <v>321</v>
      </c>
      <c r="O3" s="133" t="s">
        <v>245</v>
      </c>
      <c r="P3" s="79" t="s">
        <v>246</v>
      </c>
      <c r="Q3" s="651"/>
      <c r="R3" s="651"/>
    </row>
    <row r="4" spans="1:18" ht="21" customHeight="1">
      <c r="A4" s="83" t="s">
        <v>247</v>
      </c>
      <c r="B4" s="207">
        <v>3156</v>
      </c>
      <c r="C4" s="167">
        <v>846</v>
      </c>
      <c r="D4" s="167">
        <v>714</v>
      </c>
      <c r="E4" s="208">
        <v>503</v>
      </c>
      <c r="F4" s="167">
        <v>1</v>
      </c>
      <c r="G4" s="167">
        <v>1</v>
      </c>
      <c r="H4" s="167">
        <v>8</v>
      </c>
      <c r="I4" s="167">
        <v>54</v>
      </c>
      <c r="J4" s="656">
        <v>62</v>
      </c>
      <c r="K4" s="657"/>
      <c r="L4" s="656">
        <v>39</v>
      </c>
      <c r="M4" s="657"/>
      <c r="N4" s="209">
        <v>24</v>
      </c>
      <c r="O4" s="167">
        <v>4</v>
      </c>
      <c r="P4" s="167">
        <v>18</v>
      </c>
      <c r="Q4" s="209">
        <v>94</v>
      </c>
      <c r="R4" s="210">
        <v>38</v>
      </c>
    </row>
    <row r="5" spans="1:18" ht="21" customHeight="1">
      <c r="A5" s="84" t="s">
        <v>248</v>
      </c>
      <c r="B5" s="211">
        <v>728</v>
      </c>
      <c r="C5" s="168">
        <v>403</v>
      </c>
      <c r="D5" s="168">
        <v>329</v>
      </c>
      <c r="E5" s="212">
        <v>43</v>
      </c>
      <c r="F5" s="213" t="s">
        <v>323</v>
      </c>
      <c r="G5" s="168">
        <v>3</v>
      </c>
      <c r="H5" s="213" t="s">
        <v>323</v>
      </c>
      <c r="I5" s="168">
        <v>177</v>
      </c>
      <c r="J5" s="632">
        <v>28</v>
      </c>
      <c r="K5" s="633"/>
      <c r="L5" s="632">
        <v>23</v>
      </c>
      <c r="M5" s="633"/>
      <c r="N5" s="215">
        <v>46</v>
      </c>
      <c r="O5" s="168">
        <v>5</v>
      </c>
      <c r="P5" s="168">
        <v>4</v>
      </c>
      <c r="Q5" s="214">
        <v>55</v>
      </c>
      <c r="R5" s="216">
        <v>19</v>
      </c>
    </row>
    <row r="6" spans="1:18" ht="21" customHeight="1">
      <c r="A6" s="84" t="s">
        <v>249</v>
      </c>
      <c r="B6" s="211">
        <v>1094</v>
      </c>
      <c r="C6" s="168">
        <v>357</v>
      </c>
      <c r="D6" s="168">
        <v>287</v>
      </c>
      <c r="E6" s="212">
        <v>238</v>
      </c>
      <c r="F6" s="168">
        <v>1</v>
      </c>
      <c r="G6" s="213" t="s">
        <v>323</v>
      </c>
      <c r="H6" s="213" t="s">
        <v>323</v>
      </c>
      <c r="I6" s="168">
        <v>20</v>
      </c>
      <c r="J6" s="632">
        <v>4</v>
      </c>
      <c r="K6" s="633"/>
      <c r="L6" s="632">
        <v>20</v>
      </c>
      <c r="M6" s="633"/>
      <c r="N6" s="168">
        <v>3</v>
      </c>
      <c r="O6" s="213" t="s">
        <v>323</v>
      </c>
      <c r="P6" s="168">
        <v>1</v>
      </c>
      <c r="Q6" s="214">
        <v>45</v>
      </c>
      <c r="R6" s="216">
        <v>25</v>
      </c>
    </row>
    <row r="7" spans="1:18" ht="21" customHeight="1">
      <c r="A7" s="84" t="s">
        <v>250</v>
      </c>
      <c r="B7" s="211">
        <v>5304</v>
      </c>
      <c r="C7" s="168">
        <v>1580</v>
      </c>
      <c r="D7" s="168">
        <v>1319</v>
      </c>
      <c r="E7" s="212">
        <v>934</v>
      </c>
      <c r="F7" s="168">
        <v>2</v>
      </c>
      <c r="G7" s="213">
        <v>9</v>
      </c>
      <c r="H7" s="213">
        <v>17</v>
      </c>
      <c r="I7" s="168">
        <v>101</v>
      </c>
      <c r="J7" s="632">
        <v>22</v>
      </c>
      <c r="K7" s="633"/>
      <c r="L7" s="632">
        <v>127</v>
      </c>
      <c r="M7" s="633"/>
      <c r="N7" s="213">
        <v>55</v>
      </c>
      <c r="O7" s="213">
        <v>16</v>
      </c>
      <c r="P7" s="168">
        <v>36</v>
      </c>
      <c r="Q7" s="214">
        <v>184</v>
      </c>
      <c r="R7" s="216">
        <v>77</v>
      </c>
    </row>
    <row r="8" spans="1:18" ht="21" customHeight="1">
      <c r="A8" s="84" t="s">
        <v>251</v>
      </c>
      <c r="B8" s="211">
        <v>1660</v>
      </c>
      <c r="C8" s="168">
        <v>761</v>
      </c>
      <c r="D8" s="168">
        <v>614</v>
      </c>
      <c r="E8" s="212">
        <v>279</v>
      </c>
      <c r="F8" s="168">
        <v>2</v>
      </c>
      <c r="G8" s="168">
        <v>3</v>
      </c>
      <c r="H8" s="168">
        <v>8</v>
      </c>
      <c r="I8" s="168">
        <v>80</v>
      </c>
      <c r="J8" s="632">
        <v>65</v>
      </c>
      <c r="K8" s="633"/>
      <c r="L8" s="632">
        <v>134</v>
      </c>
      <c r="M8" s="633"/>
      <c r="N8" s="168">
        <v>34</v>
      </c>
      <c r="O8" s="213">
        <v>1</v>
      </c>
      <c r="P8" s="168">
        <v>8</v>
      </c>
      <c r="Q8" s="214">
        <v>99</v>
      </c>
      <c r="R8" s="214">
        <v>48</v>
      </c>
    </row>
    <row r="9" spans="1:18" ht="21" customHeight="1">
      <c r="A9" s="84" t="s">
        <v>252</v>
      </c>
      <c r="B9" s="211">
        <v>3277</v>
      </c>
      <c r="C9" s="168">
        <v>1000</v>
      </c>
      <c r="D9" s="168">
        <v>848</v>
      </c>
      <c r="E9" s="212">
        <v>186</v>
      </c>
      <c r="F9" s="213" t="s">
        <v>323</v>
      </c>
      <c r="G9" s="168">
        <v>2</v>
      </c>
      <c r="H9" s="168">
        <v>67</v>
      </c>
      <c r="I9" s="168">
        <v>113</v>
      </c>
      <c r="J9" s="632">
        <v>153</v>
      </c>
      <c r="K9" s="633"/>
      <c r="L9" s="632">
        <v>112</v>
      </c>
      <c r="M9" s="633"/>
      <c r="N9" s="168">
        <v>174</v>
      </c>
      <c r="O9" s="168">
        <v>8</v>
      </c>
      <c r="P9" s="168">
        <v>33</v>
      </c>
      <c r="Q9" s="214">
        <v>113</v>
      </c>
      <c r="R9" s="214">
        <v>39</v>
      </c>
    </row>
    <row r="10" spans="1:18" ht="21" customHeight="1">
      <c r="A10" s="267" t="s">
        <v>253</v>
      </c>
      <c r="B10" s="268">
        <v>328</v>
      </c>
      <c r="C10" s="269">
        <v>118</v>
      </c>
      <c r="D10" s="269">
        <v>105</v>
      </c>
      <c r="E10" s="270">
        <v>95</v>
      </c>
      <c r="F10" s="271">
        <v>2</v>
      </c>
      <c r="G10" s="271">
        <v>1</v>
      </c>
      <c r="H10" s="271" t="s">
        <v>323</v>
      </c>
      <c r="I10" s="271" t="s">
        <v>323</v>
      </c>
      <c r="J10" s="648" t="s">
        <v>380</v>
      </c>
      <c r="K10" s="649"/>
      <c r="L10" s="648">
        <v>3</v>
      </c>
      <c r="M10" s="649"/>
      <c r="N10" s="269">
        <v>2</v>
      </c>
      <c r="O10" s="271">
        <v>2</v>
      </c>
      <c r="P10" s="271" t="s">
        <v>380</v>
      </c>
      <c r="Q10" s="272">
        <v>10</v>
      </c>
      <c r="R10" s="273">
        <v>3</v>
      </c>
    </row>
    <row r="11" spans="1:18" ht="21" customHeight="1">
      <c r="A11" s="84" t="s">
        <v>254</v>
      </c>
      <c r="B11" s="211">
        <v>142</v>
      </c>
      <c r="C11" s="168">
        <v>42</v>
      </c>
      <c r="D11" s="168">
        <v>32</v>
      </c>
      <c r="E11" s="212">
        <v>25</v>
      </c>
      <c r="F11" s="213" t="s">
        <v>323</v>
      </c>
      <c r="G11" s="213" t="s">
        <v>323</v>
      </c>
      <c r="H11" s="213" t="s">
        <v>323</v>
      </c>
      <c r="I11" s="213">
        <v>2</v>
      </c>
      <c r="J11" s="635" t="s">
        <v>267</v>
      </c>
      <c r="K11" s="636"/>
      <c r="L11" s="635">
        <v>1</v>
      </c>
      <c r="M11" s="636"/>
      <c r="N11" s="213">
        <v>1</v>
      </c>
      <c r="O11" s="213" t="s">
        <v>323</v>
      </c>
      <c r="P11" s="168">
        <v>3</v>
      </c>
      <c r="Q11" s="214">
        <v>7</v>
      </c>
      <c r="R11" s="216">
        <v>3</v>
      </c>
    </row>
    <row r="12" spans="1:18" ht="21" customHeight="1">
      <c r="A12" s="144" t="s">
        <v>189</v>
      </c>
      <c r="B12" s="211">
        <v>596</v>
      </c>
      <c r="C12" s="168">
        <v>252</v>
      </c>
      <c r="D12" s="168">
        <v>193</v>
      </c>
      <c r="E12" s="212">
        <v>97</v>
      </c>
      <c r="F12" s="213" t="s">
        <v>323</v>
      </c>
      <c r="G12" s="213">
        <v>1</v>
      </c>
      <c r="H12" s="213">
        <v>2</v>
      </c>
      <c r="I12" s="168">
        <v>13</v>
      </c>
      <c r="J12" s="635">
        <v>3</v>
      </c>
      <c r="K12" s="636"/>
      <c r="L12" s="635">
        <v>66</v>
      </c>
      <c r="M12" s="636"/>
      <c r="N12" s="213">
        <v>6</v>
      </c>
      <c r="O12" s="213">
        <v>1</v>
      </c>
      <c r="P12" s="168">
        <v>4</v>
      </c>
      <c r="Q12" s="214">
        <v>38</v>
      </c>
      <c r="R12" s="216">
        <v>21</v>
      </c>
    </row>
    <row r="13" spans="1:18" ht="21" customHeight="1" thickBot="1">
      <c r="A13" s="85" t="s">
        <v>255</v>
      </c>
      <c r="B13" s="217">
        <v>837</v>
      </c>
      <c r="C13" s="169">
        <v>281</v>
      </c>
      <c r="D13" s="169">
        <v>235</v>
      </c>
      <c r="E13" s="218">
        <v>98</v>
      </c>
      <c r="F13" s="219" t="s">
        <v>323</v>
      </c>
      <c r="G13" s="219">
        <v>3</v>
      </c>
      <c r="H13" s="219" t="s">
        <v>323</v>
      </c>
      <c r="I13" s="169">
        <v>12</v>
      </c>
      <c r="J13" s="637">
        <v>35</v>
      </c>
      <c r="K13" s="638"/>
      <c r="L13" s="637">
        <v>72</v>
      </c>
      <c r="M13" s="638"/>
      <c r="N13" s="169">
        <v>9</v>
      </c>
      <c r="O13" s="169">
        <v>1</v>
      </c>
      <c r="P13" s="169">
        <v>5</v>
      </c>
      <c r="Q13" s="220">
        <v>29</v>
      </c>
      <c r="R13" s="221">
        <v>17</v>
      </c>
    </row>
    <row r="14" spans="1:18" s="86" customFormat="1" ht="87" customHeight="1">
      <c r="A14" s="634" t="s">
        <v>339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</row>
    <row r="15" spans="19:20" ht="12.75">
      <c r="S15" s="65"/>
      <c r="T15" s="65"/>
    </row>
    <row r="17" spans="9:10" ht="12.75">
      <c r="I17" s="224"/>
      <c r="J17" s="224"/>
    </row>
  </sheetData>
  <sheetProtection/>
  <mergeCells count="29">
    <mergeCell ref="Q2:Q3"/>
    <mergeCell ref="J7:K7"/>
    <mergeCell ref="R2:R3"/>
    <mergeCell ref="J3:K3"/>
    <mergeCell ref="L3:M3"/>
    <mergeCell ref="J4:K4"/>
    <mergeCell ref="L4:M4"/>
    <mergeCell ref="J5:K5"/>
    <mergeCell ref="L5:M5"/>
    <mergeCell ref="J6:K6"/>
    <mergeCell ref="A2:A3"/>
    <mergeCell ref="B2:B3"/>
    <mergeCell ref="C2:C3"/>
    <mergeCell ref="D2:P2"/>
    <mergeCell ref="J10:K10"/>
    <mergeCell ref="L10:M10"/>
    <mergeCell ref="L7:M7"/>
    <mergeCell ref="J8:K8"/>
    <mergeCell ref="L8:M8"/>
    <mergeCell ref="J9:K9"/>
    <mergeCell ref="L9:M9"/>
    <mergeCell ref="L6:M6"/>
    <mergeCell ref="A14:R14"/>
    <mergeCell ref="J12:K12"/>
    <mergeCell ref="L12:M12"/>
    <mergeCell ref="J13:K13"/>
    <mergeCell ref="L13:M13"/>
    <mergeCell ref="J11:K11"/>
    <mergeCell ref="L11:M11"/>
  </mergeCells>
  <printOptions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showGridLines="0" view="pageBreakPreview" zoomScale="96" zoomScaleSheetLayoutView="96" workbookViewId="0" topLeftCell="A1">
      <selection activeCell="A1" sqref="A1"/>
    </sheetView>
  </sheetViews>
  <sheetFormatPr defaultColWidth="8.796875" defaultRowHeight="12.75"/>
  <cols>
    <col min="1" max="1" width="10.3984375" style="5" customWidth="1"/>
    <col min="2" max="2" width="11.59765625" style="5" customWidth="1"/>
    <col min="3" max="3" width="12.09765625" style="5" customWidth="1"/>
    <col min="4" max="4" width="10.3984375" style="5" customWidth="1"/>
    <col min="5" max="5" width="10.09765625" style="5" customWidth="1"/>
    <col min="6" max="6" width="14" style="5" customWidth="1"/>
    <col min="7" max="7" width="10.09765625" style="5" bestFit="1" customWidth="1"/>
    <col min="8" max="8" width="10.3984375" style="5" customWidth="1"/>
    <col min="9" max="9" width="11.296875" style="5" customWidth="1"/>
    <col min="10" max="10" width="10.3984375" style="5" customWidth="1"/>
    <col min="11" max="16384" width="9.09765625" style="5" customWidth="1"/>
  </cols>
  <sheetData>
    <row r="1" spans="1:10" s="4" customFormat="1" ht="21" customHeight="1" thickBot="1">
      <c r="A1" s="122" t="s">
        <v>99</v>
      </c>
      <c r="B1" s="66"/>
      <c r="C1" s="66"/>
      <c r="D1" s="66"/>
      <c r="E1" s="66"/>
      <c r="F1" s="66"/>
      <c r="G1" s="66"/>
      <c r="H1" s="66"/>
      <c r="I1" s="66"/>
      <c r="J1" s="145" t="s">
        <v>393</v>
      </c>
    </row>
    <row r="2" spans="1:20" s="6" customFormat="1" ht="21" customHeight="1">
      <c r="A2" s="660"/>
      <c r="B2" s="661" t="s">
        <v>98</v>
      </c>
      <c r="C2" s="658" t="s">
        <v>100</v>
      </c>
      <c r="D2" s="71"/>
      <c r="E2" s="663" t="s">
        <v>101</v>
      </c>
      <c r="F2" s="663"/>
      <c r="G2" s="663"/>
      <c r="H2" s="663"/>
      <c r="I2" s="663"/>
      <c r="J2" s="663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s="6" customFormat="1" ht="24">
      <c r="A3" s="602"/>
      <c r="B3" s="662"/>
      <c r="C3" s="659"/>
      <c r="D3" s="72" t="s">
        <v>102</v>
      </c>
      <c r="E3" s="53" t="s">
        <v>126</v>
      </c>
      <c r="F3" s="53" t="s">
        <v>117</v>
      </c>
      <c r="G3" s="53" t="s">
        <v>127</v>
      </c>
      <c r="H3" s="53" t="s">
        <v>256</v>
      </c>
      <c r="I3" s="70" t="s">
        <v>258</v>
      </c>
      <c r="J3" s="70" t="s">
        <v>257</v>
      </c>
      <c r="K3" s="137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21" customHeight="1">
      <c r="A4" s="30" t="s">
        <v>42</v>
      </c>
      <c r="B4" s="504">
        <v>919034</v>
      </c>
      <c r="C4" s="504">
        <v>530807</v>
      </c>
      <c r="D4" s="504">
        <v>388228</v>
      </c>
      <c r="E4" s="504">
        <v>13360</v>
      </c>
      <c r="F4" s="504">
        <v>20376</v>
      </c>
      <c r="G4" s="504">
        <v>120268</v>
      </c>
      <c r="H4" s="504">
        <v>109602</v>
      </c>
      <c r="I4" s="504">
        <v>107261</v>
      </c>
      <c r="J4" s="505">
        <v>17361</v>
      </c>
      <c r="K4" s="138"/>
      <c r="L4" s="136"/>
      <c r="M4" s="136"/>
      <c r="N4" s="136"/>
      <c r="O4" s="136"/>
      <c r="P4" s="136"/>
      <c r="Q4" s="136"/>
      <c r="R4" s="136"/>
      <c r="S4" s="136"/>
      <c r="T4" s="138"/>
    </row>
    <row r="5" spans="1:20" ht="21" customHeight="1">
      <c r="A5" s="30" t="s">
        <v>46</v>
      </c>
      <c r="B5" s="504">
        <v>92289</v>
      </c>
      <c r="C5" s="504">
        <v>35038</v>
      </c>
      <c r="D5" s="504">
        <v>57251</v>
      </c>
      <c r="E5" s="504">
        <v>29</v>
      </c>
      <c r="F5" s="504">
        <v>1182</v>
      </c>
      <c r="G5" s="504">
        <v>25576</v>
      </c>
      <c r="H5" s="504">
        <v>12825</v>
      </c>
      <c r="I5" s="504">
        <v>17482</v>
      </c>
      <c r="J5" s="505">
        <v>157</v>
      </c>
      <c r="K5" s="138"/>
      <c r="L5" s="136"/>
      <c r="M5" s="136"/>
      <c r="N5" s="136"/>
      <c r="O5" s="136"/>
      <c r="P5" s="136"/>
      <c r="Q5" s="136"/>
      <c r="R5" s="136"/>
      <c r="S5" s="136"/>
      <c r="T5" s="138"/>
    </row>
    <row r="6" spans="1:20" ht="21" customHeight="1">
      <c r="A6" s="30" t="s">
        <v>47</v>
      </c>
      <c r="B6" s="504">
        <v>734969</v>
      </c>
      <c r="C6" s="504">
        <v>581379</v>
      </c>
      <c r="D6" s="504">
        <v>153591</v>
      </c>
      <c r="E6" s="504">
        <v>2147</v>
      </c>
      <c r="F6" s="504">
        <v>3023</v>
      </c>
      <c r="G6" s="538">
        <v>58842</v>
      </c>
      <c r="H6" s="504">
        <v>47987</v>
      </c>
      <c r="I6" s="504">
        <v>36352</v>
      </c>
      <c r="J6" s="505">
        <v>5240</v>
      </c>
      <c r="K6" s="138"/>
      <c r="L6" s="136"/>
      <c r="M6" s="136"/>
      <c r="N6" s="136"/>
      <c r="O6" s="136"/>
      <c r="P6" s="136"/>
      <c r="Q6" s="136"/>
      <c r="R6" s="136"/>
      <c r="S6" s="136"/>
      <c r="T6" s="138"/>
    </row>
    <row r="7" spans="1:20" ht="21" customHeight="1">
      <c r="A7" s="30" t="s">
        <v>55</v>
      </c>
      <c r="B7" s="527">
        <v>2052323</v>
      </c>
      <c r="C7" s="527">
        <v>1686346</v>
      </c>
      <c r="D7" s="527">
        <v>365977</v>
      </c>
      <c r="E7" s="527">
        <v>15503</v>
      </c>
      <c r="F7" s="527">
        <v>22008</v>
      </c>
      <c r="G7" s="527">
        <v>103819</v>
      </c>
      <c r="H7" s="527">
        <v>97617</v>
      </c>
      <c r="I7" s="538">
        <v>113164</v>
      </c>
      <c r="J7" s="539">
        <v>13866</v>
      </c>
      <c r="K7" s="138"/>
      <c r="L7" s="136"/>
      <c r="M7" s="136"/>
      <c r="N7" s="136"/>
      <c r="O7" s="136"/>
      <c r="P7" s="136"/>
      <c r="Q7" s="136"/>
      <c r="R7" s="136"/>
      <c r="S7" s="136"/>
      <c r="T7" s="138"/>
    </row>
    <row r="8" spans="1:20" ht="21" customHeight="1">
      <c r="A8" s="30" t="s">
        <v>41</v>
      </c>
      <c r="B8" s="504">
        <v>641799</v>
      </c>
      <c r="C8" s="504">
        <v>450700</v>
      </c>
      <c r="D8" s="504">
        <v>191099</v>
      </c>
      <c r="E8" s="504">
        <v>2863</v>
      </c>
      <c r="F8" s="504">
        <v>7385</v>
      </c>
      <c r="G8" s="527">
        <v>70090</v>
      </c>
      <c r="H8" s="504">
        <v>47744</v>
      </c>
      <c r="I8" s="504">
        <v>52279</v>
      </c>
      <c r="J8" s="505">
        <v>10737</v>
      </c>
      <c r="K8" s="138"/>
      <c r="L8" s="136"/>
      <c r="M8" s="136"/>
      <c r="N8" s="136"/>
      <c r="O8" s="136"/>
      <c r="P8" s="136"/>
      <c r="Q8" s="136"/>
      <c r="R8" s="136"/>
      <c r="S8" s="136"/>
      <c r="T8" s="138"/>
    </row>
    <row r="9" spans="1:20" ht="21" customHeight="1">
      <c r="A9" s="30" t="s">
        <v>48</v>
      </c>
      <c r="B9" s="504">
        <v>279348</v>
      </c>
      <c r="C9" s="504">
        <v>138788</v>
      </c>
      <c r="D9" s="504">
        <v>140561</v>
      </c>
      <c r="E9" s="527">
        <v>141</v>
      </c>
      <c r="F9" s="527">
        <v>10189</v>
      </c>
      <c r="G9" s="527">
        <v>46941</v>
      </c>
      <c r="H9" s="527">
        <v>30501</v>
      </c>
      <c r="I9" s="527">
        <v>45280</v>
      </c>
      <c r="J9" s="539">
        <v>7510</v>
      </c>
      <c r="K9" s="138"/>
      <c r="L9" s="136"/>
      <c r="M9" s="136"/>
      <c r="N9" s="136"/>
      <c r="O9" s="136"/>
      <c r="P9" s="136"/>
      <c r="Q9" s="136"/>
      <c r="R9" s="136"/>
      <c r="S9" s="136"/>
      <c r="T9" s="138"/>
    </row>
    <row r="10" spans="1:20" s="114" customFormat="1" ht="21" customHeight="1">
      <c r="A10" s="261" t="s">
        <v>375</v>
      </c>
      <c r="B10" s="504">
        <v>170830</v>
      </c>
      <c r="C10" s="504">
        <v>103547</v>
      </c>
      <c r="D10" s="504">
        <v>67283</v>
      </c>
      <c r="E10" s="504" t="s">
        <v>380</v>
      </c>
      <c r="F10" s="538">
        <v>2774</v>
      </c>
      <c r="G10" s="538">
        <v>24176</v>
      </c>
      <c r="H10" s="538">
        <v>16499</v>
      </c>
      <c r="I10" s="504">
        <v>22497</v>
      </c>
      <c r="J10" s="567">
        <v>1337</v>
      </c>
      <c r="K10" s="138"/>
      <c r="L10" s="262"/>
      <c r="M10" s="262"/>
      <c r="N10" s="262"/>
      <c r="O10" s="262"/>
      <c r="P10" s="262"/>
      <c r="Q10" s="262"/>
      <c r="R10" s="262"/>
      <c r="S10" s="262"/>
      <c r="T10" s="138"/>
    </row>
    <row r="11" spans="1:20" ht="21" customHeight="1">
      <c r="A11" s="288" t="s">
        <v>45</v>
      </c>
      <c r="B11" s="504">
        <v>47977</v>
      </c>
      <c r="C11" s="504">
        <v>18672</v>
      </c>
      <c r="D11" s="504">
        <v>29305</v>
      </c>
      <c r="E11" s="504" t="s">
        <v>351</v>
      </c>
      <c r="F11" s="504">
        <v>898</v>
      </c>
      <c r="G11" s="504">
        <v>12596</v>
      </c>
      <c r="H11" s="504">
        <v>4007</v>
      </c>
      <c r="I11" s="504" t="s">
        <v>351</v>
      </c>
      <c r="J11" s="505">
        <v>2438</v>
      </c>
      <c r="K11" s="139"/>
      <c r="L11" s="136"/>
      <c r="M11" s="136"/>
      <c r="N11" s="136"/>
      <c r="O11" s="136"/>
      <c r="P11" s="136"/>
      <c r="Q11" s="136"/>
      <c r="R11" s="136"/>
      <c r="S11" s="136"/>
      <c r="T11" s="138"/>
    </row>
    <row r="12" spans="1:11" ht="21" customHeight="1">
      <c r="A12" s="30" t="s">
        <v>135</v>
      </c>
      <c r="B12" s="504">
        <v>258238</v>
      </c>
      <c r="C12" s="504">
        <v>188735</v>
      </c>
      <c r="D12" s="504">
        <v>69503</v>
      </c>
      <c r="E12" s="504" t="s">
        <v>351</v>
      </c>
      <c r="F12" s="504">
        <v>1688</v>
      </c>
      <c r="G12" s="504">
        <v>20586</v>
      </c>
      <c r="H12" s="504">
        <v>14091</v>
      </c>
      <c r="I12" s="504" t="s">
        <v>351</v>
      </c>
      <c r="J12" s="505">
        <v>8411</v>
      </c>
      <c r="K12" s="10"/>
    </row>
    <row r="13" spans="1:11" ht="21" customHeight="1" thickBot="1">
      <c r="A13" s="31" t="s">
        <v>44</v>
      </c>
      <c r="B13" s="568">
        <v>49414</v>
      </c>
      <c r="C13" s="568">
        <v>17076</v>
      </c>
      <c r="D13" s="568">
        <v>32338</v>
      </c>
      <c r="E13" s="568" t="s">
        <v>267</v>
      </c>
      <c r="F13" s="568">
        <v>744</v>
      </c>
      <c r="G13" s="568">
        <v>17673</v>
      </c>
      <c r="H13" s="568">
        <v>3264</v>
      </c>
      <c r="I13" s="568">
        <v>9645</v>
      </c>
      <c r="J13" s="569">
        <v>1011</v>
      </c>
      <c r="K13" s="10"/>
    </row>
    <row r="14" ht="12.75">
      <c r="A14" s="73"/>
    </row>
    <row r="15" spans="1:11" ht="21" customHeight="1">
      <c r="A15" s="18"/>
      <c r="C15" s="36"/>
      <c r="D15" s="36"/>
      <c r="E15" s="37"/>
      <c r="F15" s="36"/>
      <c r="G15" s="36"/>
      <c r="H15" s="36"/>
      <c r="I15" s="36"/>
      <c r="J15" s="36"/>
      <c r="K15" s="10"/>
    </row>
    <row r="16" ht="21" customHeight="1">
      <c r="A16" s="18"/>
    </row>
    <row r="20" spans="18:19" ht="12.75">
      <c r="R20" s="4"/>
      <c r="S20" s="4"/>
    </row>
  </sheetData>
  <sheetProtection/>
  <mergeCells count="4">
    <mergeCell ref="C2:C3"/>
    <mergeCell ref="A2:A3"/>
    <mergeCell ref="B2:B3"/>
    <mergeCell ref="E2:J2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Normal="115" zoomScaleSheetLayoutView="100" workbookViewId="0" topLeftCell="A1">
      <selection activeCell="A1" sqref="A1"/>
    </sheetView>
  </sheetViews>
  <sheetFormatPr defaultColWidth="8.796875" defaultRowHeight="12.75"/>
  <cols>
    <col min="1" max="1" width="9.09765625" style="5" customWidth="1"/>
    <col min="2" max="2" width="6.09765625" style="5" customWidth="1"/>
    <col min="3" max="3" width="4.296875" style="5" customWidth="1"/>
    <col min="4" max="4" width="9.09765625" style="5" customWidth="1"/>
    <col min="5" max="5" width="9.09765625" style="11" customWidth="1"/>
    <col min="6" max="8" width="9.09765625" style="12" customWidth="1"/>
    <col min="9" max="16384" width="9.09765625" style="5" customWidth="1"/>
  </cols>
  <sheetData>
    <row r="1" spans="1:11" ht="15">
      <c r="A1" s="62" t="s">
        <v>112</v>
      </c>
      <c r="B1" s="55"/>
      <c r="C1" s="55"/>
      <c r="K1" s="69"/>
    </row>
    <row r="2" spans="1:11" ht="15" thickBot="1">
      <c r="A2" s="54" t="s">
        <v>271</v>
      </c>
      <c r="B2" s="42"/>
      <c r="C2" s="42"/>
      <c r="K2" s="123" t="s">
        <v>357</v>
      </c>
    </row>
    <row r="3" spans="1:11" s="6" customFormat="1" ht="12.75" customHeight="1">
      <c r="A3" s="613"/>
      <c r="B3" s="679" t="s">
        <v>272</v>
      </c>
      <c r="C3" s="680"/>
      <c r="D3" s="664" t="s">
        <v>283</v>
      </c>
      <c r="E3" s="666" t="s">
        <v>103</v>
      </c>
      <c r="F3" s="667"/>
      <c r="G3" s="667"/>
      <c r="H3" s="667"/>
      <c r="I3" s="667"/>
      <c r="J3" s="667"/>
      <c r="K3" s="667"/>
    </row>
    <row r="4" spans="1:15" s="6" customFormat="1" ht="34.5" customHeight="1">
      <c r="A4" s="614"/>
      <c r="B4" s="681"/>
      <c r="C4" s="682"/>
      <c r="D4" s="665"/>
      <c r="E4" s="56" t="s">
        <v>104</v>
      </c>
      <c r="F4" s="57" t="s">
        <v>326</v>
      </c>
      <c r="G4" s="57" t="s">
        <v>4</v>
      </c>
      <c r="H4" s="57" t="s">
        <v>5</v>
      </c>
      <c r="I4" s="43" t="s">
        <v>6</v>
      </c>
      <c r="J4" s="43" t="s">
        <v>7</v>
      </c>
      <c r="K4" s="46" t="s">
        <v>8</v>
      </c>
      <c r="O4" s="135"/>
    </row>
    <row r="5" spans="1:11" ht="15" customHeight="1">
      <c r="A5" s="668" t="s">
        <v>42</v>
      </c>
      <c r="B5" s="349" t="s">
        <v>395</v>
      </c>
      <c r="C5" s="350" t="s">
        <v>394</v>
      </c>
      <c r="D5" s="351">
        <v>640</v>
      </c>
      <c r="E5" s="352">
        <v>6870</v>
      </c>
      <c r="F5" s="352">
        <v>216</v>
      </c>
      <c r="G5" s="352">
        <v>880</v>
      </c>
      <c r="H5" s="352">
        <v>1104</v>
      </c>
      <c r="I5" s="352">
        <v>1505</v>
      </c>
      <c r="J5" s="352">
        <v>1531</v>
      </c>
      <c r="K5" s="353">
        <v>1634</v>
      </c>
    </row>
    <row r="6" spans="1:11" ht="15" customHeight="1">
      <c r="A6" s="669"/>
      <c r="B6" s="354" t="s">
        <v>388</v>
      </c>
      <c r="C6" s="355" t="s">
        <v>396</v>
      </c>
      <c r="D6" s="356">
        <v>79</v>
      </c>
      <c r="E6" s="357">
        <v>671</v>
      </c>
      <c r="F6" s="357">
        <v>6</v>
      </c>
      <c r="G6" s="357">
        <v>24</v>
      </c>
      <c r="H6" s="357">
        <v>18</v>
      </c>
      <c r="I6" s="357">
        <v>192</v>
      </c>
      <c r="J6" s="357">
        <v>204</v>
      </c>
      <c r="K6" s="358">
        <v>227</v>
      </c>
    </row>
    <row r="7" spans="1:11" ht="15" customHeight="1">
      <c r="A7" s="671"/>
      <c r="B7" s="359" t="s">
        <v>390</v>
      </c>
      <c r="C7" s="360" t="s">
        <v>397</v>
      </c>
      <c r="D7" s="361">
        <v>259</v>
      </c>
      <c r="E7" s="362">
        <v>3839</v>
      </c>
      <c r="F7" s="362">
        <v>0</v>
      </c>
      <c r="G7" s="362">
        <v>0</v>
      </c>
      <c r="H7" s="362">
        <v>0</v>
      </c>
      <c r="I7" s="362">
        <v>1157</v>
      </c>
      <c r="J7" s="362">
        <v>1290</v>
      </c>
      <c r="K7" s="363">
        <v>1392</v>
      </c>
    </row>
    <row r="8" spans="1:11" ht="15" customHeight="1">
      <c r="A8" s="668" t="s">
        <v>46</v>
      </c>
      <c r="B8" s="349" t="s">
        <v>385</v>
      </c>
      <c r="C8" s="364" t="s">
        <v>386</v>
      </c>
      <c r="D8" s="365">
        <v>204</v>
      </c>
      <c r="E8" s="357">
        <v>1481</v>
      </c>
      <c r="F8" s="352">
        <v>21</v>
      </c>
      <c r="G8" s="352">
        <v>132</v>
      </c>
      <c r="H8" s="352">
        <v>211</v>
      </c>
      <c r="I8" s="352">
        <v>357</v>
      </c>
      <c r="J8" s="352">
        <v>369</v>
      </c>
      <c r="K8" s="353">
        <v>391</v>
      </c>
    </row>
    <row r="9" spans="1:12" ht="15" customHeight="1">
      <c r="A9" s="669"/>
      <c r="B9" s="366" t="s">
        <v>387</v>
      </c>
      <c r="C9" s="367" t="s">
        <v>397</v>
      </c>
      <c r="D9" s="368">
        <v>54</v>
      </c>
      <c r="E9" s="357">
        <v>354</v>
      </c>
      <c r="F9" s="357">
        <v>10</v>
      </c>
      <c r="G9" s="357">
        <v>46</v>
      </c>
      <c r="H9" s="357">
        <v>62</v>
      </c>
      <c r="I9" s="357">
        <v>90</v>
      </c>
      <c r="J9" s="357">
        <v>77</v>
      </c>
      <c r="K9" s="358">
        <v>69</v>
      </c>
      <c r="L9" s="147"/>
    </row>
    <row r="10" spans="1:11" ht="15" customHeight="1">
      <c r="A10" s="671"/>
      <c r="B10" s="359" t="s">
        <v>388</v>
      </c>
      <c r="C10" s="369" t="s">
        <v>389</v>
      </c>
      <c r="D10" s="370">
        <v>36</v>
      </c>
      <c r="E10" s="357">
        <v>396</v>
      </c>
      <c r="F10" s="371" t="s">
        <v>267</v>
      </c>
      <c r="G10" s="371" t="s">
        <v>267</v>
      </c>
      <c r="H10" s="371" t="s">
        <v>267</v>
      </c>
      <c r="I10" s="362">
        <v>120</v>
      </c>
      <c r="J10" s="362">
        <v>132</v>
      </c>
      <c r="K10" s="363">
        <v>144</v>
      </c>
    </row>
    <row r="11" spans="1:14" ht="15" customHeight="1">
      <c r="A11" s="668" t="s">
        <v>47</v>
      </c>
      <c r="B11" s="441" t="s">
        <v>400</v>
      </c>
      <c r="C11" s="506" t="s">
        <v>398</v>
      </c>
      <c r="D11" s="550">
        <v>340</v>
      </c>
      <c r="E11" s="444">
        <v>2293</v>
      </c>
      <c r="F11" s="476">
        <v>83</v>
      </c>
      <c r="G11" s="476">
        <v>416</v>
      </c>
      <c r="H11" s="476">
        <v>493</v>
      </c>
      <c r="I11" s="444">
        <v>452</v>
      </c>
      <c r="J11" s="444">
        <v>434</v>
      </c>
      <c r="K11" s="446">
        <v>415</v>
      </c>
      <c r="N11" s="123"/>
    </row>
    <row r="12" spans="1:11" ht="15" customHeight="1">
      <c r="A12" s="669"/>
      <c r="B12" s="447" t="s">
        <v>401</v>
      </c>
      <c r="C12" s="510" t="s">
        <v>399</v>
      </c>
      <c r="D12" s="551">
        <v>142</v>
      </c>
      <c r="E12" s="450">
        <v>2153</v>
      </c>
      <c r="F12" s="482" t="s">
        <v>267</v>
      </c>
      <c r="G12" s="482" t="s">
        <v>267</v>
      </c>
      <c r="H12" s="482" t="s">
        <v>267</v>
      </c>
      <c r="I12" s="450">
        <v>646</v>
      </c>
      <c r="J12" s="450">
        <v>729</v>
      </c>
      <c r="K12" s="552">
        <v>778</v>
      </c>
    </row>
    <row r="13" spans="1:11" ht="15" customHeight="1">
      <c r="A13" s="671"/>
      <c r="B13" s="453" t="s">
        <v>365</v>
      </c>
      <c r="C13" s="511" t="s">
        <v>397</v>
      </c>
      <c r="D13" s="551">
        <v>28</v>
      </c>
      <c r="E13" s="553">
        <v>248</v>
      </c>
      <c r="F13" s="482" t="s">
        <v>267</v>
      </c>
      <c r="G13" s="482" t="s">
        <v>267</v>
      </c>
      <c r="H13" s="482" t="s">
        <v>267</v>
      </c>
      <c r="I13" s="554">
        <v>84</v>
      </c>
      <c r="J13" s="450">
        <v>80</v>
      </c>
      <c r="K13" s="484">
        <v>84</v>
      </c>
    </row>
    <row r="14" spans="1:11" ht="15" customHeight="1">
      <c r="A14" s="672" t="s">
        <v>55</v>
      </c>
      <c r="B14" s="441" t="s">
        <v>404</v>
      </c>
      <c r="C14" s="506" t="s">
        <v>402</v>
      </c>
      <c r="D14" s="540">
        <v>804</v>
      </c>
      <c r="E14" s="444">
        <v>5503</v>
      </c>
      <c r="F14" s="476">
        <v>120</v>
      </c>
      <c r="G14" s="476">
        <v>607</v>
      </c>
      <c r="H14" s="476">
        <v>758</v>
      </c>
      <c r="I14" s="476">
        <v>1151</v>
      </c>
      <c r="J14" s="476">
        <v>1337</v>
      </c>
      <c r="K14" s="478">
        <v>1530</v>
      </c>
    </row>
    <row r="15" spans="1:11" ht="15" customHeight="1">
      <c r="A15" s="669"/>
      <c r="B15" s="447" t="s">
        <v>405</v>
      </c>
      <c r="C15" s="510" t="s">
        <v>397</v>
      </c>
      <c r="D15" s="541">
        <v>585</v>
      </c>
      <c r="E15" s="450">
        <v>4261</v>
      </c>
      <c r="F15" s="482">
        <v>64</v>
      </c>
      <c r="G15" s="482">
        <v>344</v>
      </c>
      <c r="H15" s="482">
        <v>462</v>
      </c>
      <c r="I15" s="482">
        <v>1087</v>
      </c>
      <c r="J15" s="482">
        <v>1141</v>
      </c>
      <c r="K15" s="484">
        <v>1163</v>
      </c>
    </row>
    <row r="16" spans="1:11" ht="15" customHeight="1">
      <c r="A16" s="671"/>
      <c r="B16" s="453" t="s">
        <v>406</v>
      </c>
      <c r="C16" s="511" t="s">
        <v>403</v>
      </c>
      <c r="D16" s="542">
        <v>139</v>
      </c>
      <c r="E16" s="456">
        <v>1639</v>
      </c>
      <c r="F16" s="457">
        <v>0</v>
      </c>
      <c r="G16" s="457">
        <v>0</v>
      </c>
      <c r="H16" s="457">
        <v>0</v>
      </c>
      <c r="I16" s="457">
        <v>481</v>
      </c>
      <c r="J16" s="457">
        <v>541</v>
      </c>
      <c r="K16" s="488">
        <v>617</v>
      </c>
    </row>
    <row r="17" spans="1:11" ht="15" customHeight="1">
      <c r="A17" s="668" t="s">
        <v>41</v>
      </c>
      <c r="B17" s="349" t="s">
        <v>408</v>
      </c>
      <c r="C17" s="350" t="s">
        <v>407</v>
      </c>
      <c r="D17" s="372">
        <v>630</v>
      </c>
      <c r="E17" s="352">
        <f>SUM(F17:K17)</f>
        <v>3207</v>
      </c>
      <c r="F17" s="372">
        <v>90</v>
      </c>
      <c r="G17" s="372">
        <v>483</v>
      </c>
      <c r="H17" s="372">
        <v>587</v>
      </c>
      <c r="I17" s="352">
        <v>647</v>
      </c>
      <c r="J17" s="352">
        <v>670</v>
      </c>
      <c r="K17" s="353">
        <v>730</v>
      </c>
    </row>
    <row r="18" spans="1:11" ht="15" customHeight="1">
      <c r="A18" s="669"/>
      <c r="B18" s="354" t="s">
        <v>409</v>
      </c>
      <c r="C18" s="355" t="s">
        <v>386</v>
      </c>
      <c r="D18" s="373">
        <v>317</v>
      </c>
      <c r="E18" s="357">
        <f>SUM(F18:K18)</f>
        <v>2005</v>
      </c>
      <c r="F18" s="373">
        <v>19</v>
      </c>
      <c r="G18" s="373">
        <v>108</v>
      </c>
      <c r="H18" s="373">
        <v>113</v>
      </c>
      <c r="I18" s="373">
        <v>567</v>
      </c>
      <c r="J18" s="373">
        <v>619</v>
      </c>
      <c r="K18" s="374">
        <v>579</v>
      </c>
    </row>
    <row r="19" spans="1:11" ht="15" customHeight="1">
      <c r="A19" s="671"/>
      <c r="B19" s="359" t="s">
        <v>388</v>
      </c>
      <c r="C19" s="360" t="s">
        <v>397</v>
      </c>
      <c r="D19" s="361">
        <v>53</v>
      </c>
      <c r="E19" s="362">
        <f>SUM(F19:K19)</f>
        <v>1109</v>
      </c>
      <c r="F19" s="371">
        <v>0</v>
      </c>
      <c r="G19" s="371">
        <v>0</v>
      </c>
      <c r="H19" s="371" t="s">
        <v>267</v>
      </c>
      <c r="I19" s="362">
        <v>322</v>
      </c>
      <c r="J19" s="362">
        <v>383</v>
      </c>
      <c r="K19" s="363">
        <v>404</v>
      </c>
    </row>
    <row r="20" spans="1:20" ht="15" customHeight="1">
      <c r="A20" s="668" t="s">
        <v>48</v>
      </c>
      <c r="B20" s="570" t="s">
        <v>411</v>
      </c>
      <c r="C20" s="571" t="s">
        <v>410</v>
      </c>
      <c r="D20" s="572">
        <v>462</v>
      </c>
      <c r="E20" s="554">
        <v>3959</v>
      </c>
      <c r="F20" s="573">
        <v>62</v>
      </c>
      <c r="G20" s="573">
        <v>369</v>
      </c>
      <c r="H20" s="573">
        <v>500</v>
      </c>
      <c r="I20" s="574">
        <v>963</v>
      </c>
      <c r="J20" s="574">
        <v>1010</v>
      </c>
      <c r="K20" s="575">
        <v>1055</v>
      </c>
      <c r="M20" s="13"/>
      <c r="S20" s="4"/>
      <c r="T20" s="4"/>
    </row>
    <row r="21" spans="1:13" ht="15" customHeight="1">
      <c r="A21" s="669"/>
      <c r="B21" s="576" t="s">
        <v>391</v>
      </c>
      <c r="C21" s="577" t="s">
        <v>397</v>
      </c>
      <c r="D21" s="578">
        <v>85</v>
      </c>
      <c r="E21" s="554">
        <v>485</v>
      </c>
      <c r="F21" s="579">
        <v>15</v>
      </c>
      <c r="G21" s="579">
        <v>47</v>
      </c>
      <c r="H21" s="579">
        <v>64</v>
      </c>
      <c r="I21" s="580">
        <v>90</v>
      </c>
      <c r="J21" s="580">
        <v>99</v>
      </c>
      <c r="K21" s="581">
        <v>105</v>
      </c>
      <c r="M21" s="13"/>
    </row>
    <row r="22" spans="1:13" ht="15" customHeight="1">
      <c r="A22" s="671"/>
      <c r="B22" s="582" t="s">
        <v>388</v>
      </c>
      <c r="C22" s="583" t="s">
        <v>396</v>
      </c>
      <c r="D22" s="584">
        <v>88</v>
      </c>
      <c r="E22" s="554">
        <v>495</v>
      </c>
      <c r="F22" s="553">
        <v>0</v>
      </c>
      <c r="G22" s="553">
        <v>0</v>
      </c>
      <c r="H22" s="553">
        <v>0</v>
      </c>
      <c r="I22" s="585">
        <v>132</v>
      </c>
      <c r="J22" s="585">
        <v>158</v>
      </c>
      <c r="K22" s="586">
        <v>205</v>
      </c>
      <c r="M22" s="14"/>
    </row>
    <row r="23" spans="1:11" ht="15" customHeight="1">
      <c r="A23" s="672" t="s">
        <v>375</v>
      </c>
      <c r="B23" s="473" t="s">
        <v>412</v>
      </c>
      <c r="C23" s="474" t="s">
        <v>398</v>
      </c>
      <c r="D23" s="475">
        <v>140</v>
      </c>
      <c r="E23" s="476">
        <f>SUM(F23:K23)</f>
        <v>1306</v>
      </c>
      <c r="F23" s="477">
        <v>15</v>
      </c>
      <c r="G23" s="476">
        <v>160</v>
      </c>
      <c r="H23" s="476">
        <v>224</v>
      </c>
      <c r="I23" s="476">
        <v>284</v>
      </c>
      <c r="J23" s="476">
        <v>311</v>
      </c>
      <c r="K23" s="478">
        <v>312</v>
      </c>
    </row>
    <row r="24" spans="1:11" ht="15" customHeight="1">
      <c r="A24" s="673"/>
      <c r="B24" s="479" t="s">
        <v>382</v>
      </c>
      <c r="C24" s="480" t="s">
        <v>397</v>
      </c>
      <c r="D24" s="481">
        <v>23</v>
      </c>
      <c r="E24" s="482">
        <f>SUM(F24:K24)</f>
        <v>168</v>
      </c>
      <c r="F24" s="483">
        <v>1</v>
      </c>
      <c r="G24" s="482">
        <v>23</v>
      </c>
      <c r="H24" s="482">
        <v>28</v>
      </c>
      <c r="I24" s="482">
        <v>37</v>
      </c>
      <c r="J24" s="482">
        <v>41</v>
      </c>
      <c r="K24" s="484">
        <v>38</v>
      </c>
    </row>
    <row r="25" spans="1:11" ht="15" customHeight="1">
      <c r="A25" s="674"/>
      <c r="B25" s="485" t="s">
        <v>383</v>
      </c>
      <c r="C25" s="486" t="s">
        <v>397</v>
      </c>
      <c r="D25" s="455">
        <v>68</v>
      </c>
      <c r="E25" s="457">
        <f>SUM(F25:K25)</f>
        <v>868</v>
      </c>
      <c r="F25" s="487">
        <v>0</v>
      </c>
      <c r="G25" s="457">
        <v>0</v>
      </c>
      <c r="H25" s="457">
        <v>0</v>
      </c>
      <c r="I25" s="457">
        <v>292</v>
      </c>
      <c r="J25" s="457">
        <v>261</v>
      </c>
      <c r="K25" s="488">
        <v>315</v>
      </c>
    </row>
    <row r="26" spans="1:11" ht="15" customHeight="1">
      <c r="A26" s="675" t="s">
        <v>45</v>
      </c>
      <c r="B26" s="441" t="s">
        <v>413</v>
      </c>
      <c r="C26" s="442" t="s">
        <v>414</v>
      </c>
      <c r="D26" s="443">
        <v>183</v>
      </c>
      <c r="E26" s="444">
        <f>IF(SUM(F26:K26)=0,"-",SUM(F26:K26))</f>
        <v>850</v>
      </c>
      <c r="F26" s="445">
        <v>24</v>
      </c>
      <c r="G26" s="444">
        <v>114</v>
      </c>
      <c r="H26" s="445">
        <v>147</v>
      </c>
      <c r="I26" s="444">
        <v>166</v>
      </c>
      <c r="J26" s="445">
        <v>211</v>
      </c>
      <c r="K26" s="446">
        <v>188</v>
      </c>
    </row>
    <row r="27" spans="1:11" ht="15" customHeight="1">
      <c r="A27" s="676"/>
      <c r="B27" s="447" t="s">
        <v>387</v>
      </c>
      <c r="C27" s="448" t="s">
        <v>397</v>
      </c>
      <c r="D27" s="449">
        <v>93</v>
      </c>
      <c r="E27" s="450">
        <f>IF(SUM(F27:K27)=0,"-",SUM(F27:K27))</f>
        <v>349</v>
      </c>
      <c r="F27" s="449">
        <v>8</v>
      </c>
      <c r="G27" s="451">
        <v>40</v>
      </c>
      <c r="H27" s="449">
        <v>57</v>
      </c>
      <c r="I27" s="451">
        <v>65</v>
      </c>
      <c r="J27" s="449">
        <v>91</v>
      </c>
      <c r="K27" s="452">
        <v>88</v>
      </c>
    </row>
    <row r="28" spans="1:11" ht="15" customHeight="1">
      <c r="A28" s="677"/>
      <c r="B28" s="453" t="s">
        <v>387</v>
      </c>
      <c r="C28" s="454" t="s">
        <v>415</v>
      </c>
      <c r="D28" s="455">
        <v>28</v>
      </c>
      <c r="E28" s="456">
        <f>IF(SUM(F28:K28)=0,"-",SUM(F28:K28))</f>
        <v>213</v>
      </c>
      <c r="F28" s="457" t="s">
        <v>267</v>
      </c>
      <c r="G28" s="457" t="s">
        <v>267</v>
      </c>
      <c r="H28" s="455" t="s">
        <v>267</v>
      </c>
      <c r="I28" s="458">
        <v>48</v>
      </c>
      <c r="J28" s="459">
        <v>85</v>
      </c>
      <c r="K28" s="460">
        <v>80</v>
      </c>
    </row>
    <row r="29" spans="1:11" ht="15" customHeight="1">
      <c r="A29" s="668" t="s">
        <v>135</v>
      </c>
      <c r="B29" s="441" t="s">
        <v>417</v>
      </c>
      <c r="C29" s="506" t="s">
        <v>416</v>
      </c>
      <c r="D29" s="507">
        <v>275</v>
      </c>
      <c r="E29" s="450">
        <f>SUM(F29:K29)</f>
        <v>1239</v>
      </c>
      <c r="F29" s="476">
        <v>23</v>
      </c>
      <c r="G29" s="476">
        <v>168</v>
      </c>
      <c r="H29" s="476">
        <v>205</v>
      </c>
      <c r="I29" s="508">
        <v>258</v>
      </c>
      <c r="J29" s="508">
        <v>293</v>
      </c>
      <c r="K29" s="509">
        <v>292</v>
      </c>
    </row>
    <row r="30" spans="1:11" ht="15" customHeight="1">
      <c r="A30" s="669"/>
      <c r="B30" s="447" t="s">
        <v>267</v>
      </c>
      <c r="C30" s="510" t="s">
        <v>397</v>
      </c>
      <c r="D30" s="483" t="s">
        <v>267</v>
      </c>
      <c r="E30" s="482" t="s">
        <v>267</v>
      </c>
      <c r="F30" s="482" t="s">
        <v>267</v>
      </c>
      <c r="G30" s="482" t="s">
        <v>267</v>
      </c>
      <c r="H30" s="482" t="s">
        <v>267</v>
      </c>
      <c r="I30" s="482" t="s">
        <v>267</v>
      </c>
      <c r="J30" s="482" t="s">
        <v>267</v>
      </c>
      <c r="K30" s="484" t="s">
        <v>267</v>
      </c>
    </row>
    <row r="31" spans="1:11" ht="15" customHeight="1">
      <c r="A31" s="670"/>
      <c r="B31" s="453" t="s">
        <v>368</v>
      </c>
      <c r="C31" s="511" t="s">
        <v>397</v>
      </c>
      <c r="D31" s="512">
        <v>103</v>
      </c>
      <c r="E31" s="456">
        <f>SUM(I31:K31)</f>
        <v>1409</v>
      </c>
      <c r="F31" s="482" t="s">
        <v>267</v>
      </c>
      <c r="G31" s="482" t="s">
        <v>267</v>
      </c>
      <c r="H31" s="482" t="s">
        <v>267</v>
      </c>
      <c r="I31" s="513">
        <v>421</v>
      </c>
      <c r="J31" s="513">
        <v>481</v>
      </c>
      <c r="K31" s="514">
        <v>507</v>
      </c>
    </row>
    <row r="32" spans="1:11" ht="15" customHeight="1">
      <c r="A32" s="668" t="s">
        <v>44</v>
      </c>
      <c r="B32" s="349" t="s">
        <v>413</v>
      </c>
      <c r="C32" s="350" t="s">
        <v>407</v>
      </c>
      <c r="D32" s="365">
        <v>159</v>
      </c>
      <c r="E32" s="352">
        <v>961</v>
      </c>
      <c r="F32" s="352">
        <v>4</v>
      </c>
      <c r="G32" s="352">
        <v>91</v>
      </c>
      <c r="H32" s="352">
        <v>98</v>
      </c>
      <c r="I32" s="352">
        <v>240</v>
      </c>
      <c r="J32" s="352">
        <v>251</v>
      </c>
      <c r="K32" s="353">
        <v>277</v>
      </c>
    </row>
    <row r="33" spans="1:11" ht="15" customHeight="1">
      <c r="A33" s="669"/>
      <c r="B33" s="354" t="s">
        <v>382</v>
      </c>
      <c r="C33" s="355" t="s">
        <v>397</v>
      </c>
      <c r="D33" s="368">
        <v>19</v>
      </c>
      <c r="E33" s="357">
        <v>149</v>
      </c>
      <c r="F33" s="409">
        <v>1</v>
      </c>
      <c r="G33" s="409">
        <v>9</v>
      </c>
      <c r="H33" s="409">
        <v>17</v>
      </c>
      <c r="I33" s="409">
        <v>41</v>
      </c>
      <c r="J33" s="409">
        <v>38</v>
      </c>
      <c r="K33" s="410">
        <v>43</v>
      </c>
    </row>
    <row r="34" spans="1:11" ht="15" customHeight="1" thickBot="1">
      <c r="A34" s="678"/>
      <c r="B34" s="411" t="s">
        <v>387</v>
      </c>
      <c r="C34" s="412" t="s">
        <v>397</v>
      </c>
      <c r="D34" s="413">
        <v>36</v>
      </c>
      <c r="E34" s="414">
        <v>510</v>
      </c>
      <c r="F34" s="415" t="s">
        <v>267</v>
      </c>
      <c r="G34" s="415" t="s">
        <v>267</v>
      </c>
      <c r="H34" s="415" t="s">
        <v>267</v>
      </c>
      <c r="I34" s="416">
        <v>136</v>
      </c>
      <c r="J34" s="416">
        <v>187</v>
      </c>
      <c r="K34" s="417">
        <v>187</v>
      </c>
    </row>
    <row r="35" ht="12.75">
      <c r="A35" s="5" t="s">
        <v>273</v>
      </c>
    </row>
    <row r="36" ht="12.75">
      <c r="A36" s="5" t="s">
        <v>274</v>
      </c>
    </row>
    <row r="37" ht="12.75">
      <c r="A37" s="5" t="s">
        <v>275</v>
      </c>
    </row>
    <row r="38" ht="12.75">
      <c r="A38" s="5" t="s">
        <v>136</v>
      </c>
    </row>
    <row r="39" spans="1:11" ht="12.75" customHeight="1">
      <c r="A39" s="173"/>
      <c r="B39" s="74"/>
      <c r="C39" s="74"/>
      <c r="D39" s="74"/>
      <c r="E39" s="74"/>
      <c r="F39" s="74"/>
      <c r="G39" s="74"/>
      <c r="H39" s="74"/>
      <c r="I39" s="74"/>
      <c r="J39" s="74"/>
      <c r="K39" s="74"/>
    </row>
  </sheetData>
  <sheetProtection/>
  <mergeCells count="14">
    <mergeCell ref="A32:A34"/>
    <mergeCell ref="A5:A7"/>
    <mergeCell ref="A8:A10"/>
    <mergeCell ref="A11:A13"/>
    <mergeCell ref="A17:A19"/>
    <mergeCell ref="B3:C4"/>
    <mergeCell ref="D3:D4"/>
    <mergeCell ref="E3:K3"/>
    <mergeCell ref="A3:A4"/>
    <mergeCell ref="A29:A31"/>
    <mergeCell ref="A20:A22"/>
    <mergeCell ref="A23:A25"/>
    <mergeCell ref="A26:A28"/>
    <mergeCell ref="A14:A1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0.69921875" style="5" customWidth="1"/>
    <col min="2" max="10" width="8.69921875" style="5" customWidth="1"/>
    <col min="11" max="16384" width="9.09765625" style="5" customWidth="1"/>
  </cols>
  <sheetData>
    <row r="1" spans="1:10" ht="15" thickBot="1">
      <c r="A1" s="54" t="s">
        <v>110</v>
      </c>
      <c r="B1" s="42"/>
      <c r="C1" s="42"/>
      <c r="D1" s="42"/>
      <c r="E1" s="42"/>
      <c r="F1" s="42"/>
      <c r="G1" s="42"/>
      <c r="H1" s="42"/>
      <c r="I1" s="42"/>
      <c r="J1" s="123" t="s">
        <v>358</v>
      </c>
    </row>
    <row r="2" spans="1:10" s="6" customFormat="1" ht="15" customHeight="1">
      <c r="A2" s="613"/>
      <c r="B2" s="612" t="s">
        <v>118</v>
      </c>
      <c r="C2" s="612"/>
      <c r="D2" s="612"/>
      <c r="E2" s="612" t="s">
        <v>119</v>
      </c>
      <c r="F2" s="612"/>
      <c r="G2" s="612"/>
      <c r="H2" s="612" t="s">
        <v>105</v>
      </c>
      <c r="I2" s="592"/>
      <c r="J2" s="592"/>
    </row>
    <row r="3" spans="1:10" s="6" customFormat="1" ht="15" customHeight="1">
      <c r="A3" s="614"/>
      <c r="B3" s="43" t="s">
        <v>106</v>
      </c>
      <c r="C3" s="43" t="s">
        <v>111</v>
      </c>
      <c r="D3" s="43" t="s">
        <v>107</v>
      </c>
      <c r="E3" s="43" t="s">
        <v>106</v>
      </c>
      <c r="F3" s="43" t="s">
        <v>111</v>
      </c>
      <c r="G3" s="43" t="s">
        <v>108</v>
      </c>
      <c r="H3" s="43" t="s">
        <v>106</v>
      </c>
      <c r="I3" s="46" t="s">
        <v>111</v>
      </c>
      <c r="J3" s="46" t="s">
        <v>108</v>
      </c>
    </row>
    <row r="4" spans="1:14" ht="15" customHeight="1">
      <c r="A4" s="275" t="s">
        <v>42</v>
      </c>
      <c r="B4" s="375">
        <v>48</v>
      </c>
      <c r="C4" s="376">
        <v>1347</v>
      </c>
      <c r="D4" s="375">
        <v>22057</v>
      </c>
      <c r="E4" s="375">
        <v>22</v>
      </c>
      <c r="F4" s="375">
        <v>766</v>
      </c>
      <c r="G4" s="375">
        <v>11561</v>
      </c>
      <c r="H4" s="375">
        <v>11</v>
      </c>
      <c r="I4" s="377">
        <v>720</v>
      </c>
      <c r="J4" s="377">
        <v>10963</v>
      </c>
      <c r="N4" s="147"/>
    </row>
    <row r="5" spans="1:10" s="380" customFormat="1" ht="15" customHeight="1">
      <c r="A5" s="289" t="s">
        <v>46</v>
      </c>
      <c r="B5" s="378">
        <v>7</v>
      </c>
      <c r="C5" s="378">
        <v>251</v>
      </c>
      <c r="D5" s="378">
        <v>3951</v>
      </c>
      <c r="E5" s="378">
        <v>5</v>
      </c>
      <c r="F5" s="378">
        <v>152</v>
      </c>
      <c r="G5" s="378">
        <v>2054</v>
      </c>
      <c r="H5" s="378">
        <v>2</v>
      </c>
      <c r="I5" s="379">
        <v>117</v>
      </c>
      <c r="J5" s="379">
        <v>1633</v>
      </c>
    </row>
    <row r="6" spans="1:10" ht="15" customHeight="1">
      <c r="A6" s="38" t="s">
        <v>47</v>
      </c>
      <c r="B6" s="461">
        <v>15</v>
      </c>
      <c r="C6" s="461">
        <v>492</v>
      </c>
      <c r="D6" s="461">
        <v>8723</v>
      </c>
      <c r="E6" s="461">
        <v>6</v>
      </c>
      <c r="F6" s="461">
        <v>263</v>
      </c>
      <c r="G6" s="461">
        <v>4149</v>
      </c>
      <c r="H6" s="461">
        <v>5</v>
      </c>
      <c r="I6" s="462">
        <v>263</v>
      </c>
      <c r="J6" s="462">
        <v>3925</v>
      </c>
    </row>
    <row r="7" spans="1:10" ht="15" customHeight="1">
      <c r="A7" s="39" t="s">
        <v>55</v>
      </c>
      <c r="B7" s="543">
        <v>75</v>
      </c>
      <c r="C7" s="543">
        <v>1609</v>
      </c>
      <c r="D7" s="543">
        <v>22365</v>
      </c>
      <c r="E7" s="543">
        <v>28</v>
      </c>
      <c r="F7" s="544">
        <v>873</v>
      </c>
      <c r="G7" s="544">
        <v>11955</v>
      </c>
      <c r="H7" s="544">
        <v>14</v>
      </c>
      <c r="I7" s="545">
        <v>685</v>
      </c>
      <c r="J7" s="545">
        <v>9640</v>
      </c>
    </row>
    <row r="8" spans="1:10" s="380" customFormat="1" ht="15" customHeight="1">
      <c r="A8" s="289" t="s">
        <v>41</v>
      </c>
      <c r="B8" s="378">
        <v>21</v>
      </c>
      <c r="C8" s="378">
        <v>678</v>
      </c>
      <c r="D8" s="378">
        <v>10912</v>
      </c>
      <c r="E8" s="378">
        <v>8</v>
      </c>
      <c r="F8" s="378">
        <v>362</v>
      </c>
      <c r="G8" s="378">
        <v>5659</v>
      </c>
      <c r="H8" s="378">
        <v>5</v>
      </c>
      <c r="I8" s="379">
        <v>322</v>
      </c>
      <c r="J8" s="379">
        <v>5249</v>
      </c>
    </row>
    <row r="9" spans="1:10" ht="15" customHeight="1">
      <c r="A9" s="683" t="s">
        <v>48</v>
      </c>
      <c r="B9" s="461">
        <v>25</v>
      </c>
      <c r="C9" s="461">
        <v>649</v>
      </c>
      <c r="D9" s="461">
        <v>9703</v>
      </c>
      <c r="E9" s="461">
        <v>9</v>
      </c>
      <c r="F9" s="461">
        <v>346</v>
      </c>
      <c r="G9" s="461">
        <v>5119</v>
      </c>
      <c r="H9" s="461">
        <v>5</v>
      </c>
      <c r="I9" s="462">
        <v>271</v>
      </c>
      <c r="J9" s="462">
        <v>3757</v>
      </c>
    </row>
    <row r="10" spans="1:10" ht="15" customHeight="1">
      <c r="A10" s="683"/>
      <c r="B10" s="461">
        <v>1</v>
      </c>
      <c r="C10" s="587">
        <v>-16</v>
      </c>
      <c r="D10" s="461">
        <v>13</v>
      </c>
      <c r="E10" s="461">
        <v>1</v>
      </c>
      <c r="F10" s="587">
        <v>-16</v>
      </c>
      <c r="G10" s="461">
        <v>11</v>
      </c>
      <c r="H10" s="544" t="s">
        <v>267</v>
      </c>
      <c r="I10" s="545" t="s">
        <v>267</v>
      </c>
      <c r="J10" s="545" t="s">
        <v>267</v>
      </c>
    </row>
    <row r="11" spans="1:10" ht="15" customHeight="1">
      <c r="A11" s="261" t="s">
        <v>369</v>
      </c>
      <c r="B11" s="489">
        <v>7</v>
      </c>
      <c r="C11" s="489">
        <v>246</v>
      </c>
      <c r="D11" s="489">
        <v>3845</v>
      </c>
      <c r="E11" s="489">
        <v>3</v>
      </c>
      <c r="F11" s="489">
        <v>139</v>
      </c>
      <c r="G11" s="489">
        <v>1928</v>
      </c>
      <c r="H11" s="489">
        <v>2</v>
      </c>
      <c r="I11" s="490">
        <v>116</v>
      </c>
      <c r="J11" s="490">
        <v>1771</v>
      </c>
    </row>
    <row r="12" spans="1:10" ht="15" customHeight="1">
      <c r="A12" s="289" t="s">
        <v>45</v>
      </c>
      <c r="B12" s="461">
        <v>5</v>
      </c>
      <c r="C12" s="461">
        <v>176</v>
      </c>
      <c r="D12" s="461">
        <v>2985</v>
      </c>
      <c r="E12" s="461">
        <v>2</v>
      </c>
      <c r="F12" s="461">
        <v>100</v>
      </c>
      <c r="G12" s="461">
        <v>1563</v>
      </c>
      <c r="H12" s="461">
        <v>1</v>
      </c>
      <c r="I12" s="462">
        <v>53</v>
      </c>
      <c r="J12" s="462">
        <v>557</v>
      </c>
    </row>
    <row r="13" spans="1:10" ht="15" customHeight="1">
      <c r="A13" s="38" t="s">
        <v>135</v>
      </c>
      <c r="B13" s="461">
        <v>8</v>
      </c>
      <c r="C13" s="461">
        <v>235</v>
      </c>
      <c r="D13" s="461">
        <v>3646</v>
      </c>
      <c r="E13" s="461">
        <v>4</v>
      </c>
      <c r="F13" s="461">
        <v>136</v>
      </c>
      <c r="G13" s="461">
        <v>1855</v>
      </c>
      <c r="H13" s="461">
        <v>1</v>
      </c>
      <c r="I13" s="462">
        <v>59</v>
      </c>
      <c r="J13" s="462">
        <v>777</v>
      </c>
    </row>
    <row r="14" spans="1:10" ht="15" customHeight="1" thickBot="1">
      <c r="A14" s="276" t="s">
        <v>44</v>
      </c>
      <c r="B14" s="418">
        <v>6</v>
      </c>
      <c r="C14" s="418">
        <v>184</v>
      </c>
      <c r="D14" s="418">
        <v>2898</v>
      </c>
      <c r="E14" s="418">
        <v>3</v>
      </c>
      <c r="F14" s="418">
        <v>96</v>
      </c>
      <c r="G14" s="418">
        <v>1408</v>
      </c>
      <c r="H14" s="418">
        <v>1</v>
      </c>
      <c r="I14" s="419">
        <v>49</v>
      </c>
      <c r="J14" s="419">
        <v>594</v>
      </c>
    </row>
    <row r="15" spans="1:10" ht="12.75">
      <c r="A15" s="75" t="s">
        <v>134</v>
      </c>
      <c r="D15" s="28"/>
      <c r="E15" s="28"/>
      <c r="F15" s="28"/>
      <c r="G15" s="28"/>
      <c r="H15" s="29"/>
      <c r="I15" s="29"/>
      <c r="J15" s="29"/>
    </row>
    <row r="16" ht="12.75">
      <c r="A16" s="5" t="s">
        <v>301</v>
      </c>
    </row>
    <row r="17" ht="12.75">
      <c r="A17" s="5" t="s">
        <v>302</v>
      </c>
    </row>
    <row r="18" ht="12.75">
      <c r="A18" s="5" t="s">
        <v>303</v>
      </c>
    </row>
    <row r="21" spans="5:19" ht="12.75">
      <c r="E21" s="15"/>
      <c r="F21" s="15"/>
      <c r="R21" s="4"/>
      <c r="S21" s="4"/>
    </row>
  </sheetData>
  <sheetProtection/>
  <mergeCells count="5">
    <mergeCell ref="A2:A3"/>
    <mergeCell ref="B2:D2"/>
    <mergeCell ref="E2:G2"/>
    <mergeCell ref="H2:J2"/>
    <mergeCell ref="A9:A10"/>
  </mergeCells>
  <printOptions/>
  <pageMargins left="0.7480314960629921" right="0.7480314960629921" top="0.984251968503937" bottom="0.984251968503937" header="0.5118110236220472" footer="0.5118110236220472"/>
  <pageSetup firstPageNumber="16" useFirstPageNumber="1" horizontalDpi="300" verticalDpi="3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9.5" customHeight="1"/>
  <cols>
    <col min="1" max="1" width="26.09765625" style="4" customWidth="1"/>
    <col min="2" max="11" width="14.296875" style="4" customWidth="1"/>
    <col min="12" max="16384" width="9.09765625" style="4" customWidth="1"/>
  </cols>
  <sheetData>
    <row r="1" s="16" customFormat="1" ht="21.75" customHeight="1">
      <c r="A1" s="63" t="s">
        <v>361</v>
      </c>
    </row>
    <row r="2" spans="1:11" s="58" customFormat="1" ht="21" customHeight="1" thickBot="1">
      <c r="A2" s="64" t="s">
        <v>109</v>
      </c>
      <c r="K2" s="52" t="s">
        <v>43</v>
      </c>
    </row>
    <row r="3" spans="1:11" s="16" customFormat="1" ht="18.75" customHeight="1">
      <c r="A3" s="59"/>
      <c r="B3" s="49" t="s">
        <v>42</v>
      </c>
      <c r="C3" s="49" t="s">
        <v>60</v>
      </c>
      <c r="D3" s="49" t="s">
        <v>143</v>
      </c>
      <c r="E3" s="49" t="s">
        <v>55</v>
      </c>
      <c r="F3" s="50" t="s">
        <v>41</v>
      </c>
      <c r="G3" s="49" t="s">
        <v>177</v>
      </c>
      <c r="H3" s="274" t="s">
        <v>384</v>
      </c>
      <c r="I3" s="291" t="s">
        <v>144</v>
      </c>
      <c r="J3" s="50" t="s">
        <v>145</v>
      </c>
      <c r="K3" s="50" t="s">
        <v>146</v>
      </c>
    </row>
    <row r="4" spans="1:14" ht="20.25" customHeight="1">
      <c r="A4" s="67" t="s">
        <v>36</v>
      </c>
      <c r="B4" s="382">
        <v>69980254</v>
      </c>
      <c r="C4" s="386">
        <v>18424671</v>
      </c>
      <c r="D4" s="522">
        <v>36604573</v>
      </c>
      <c r="E4" s="531">
        <v>121306134</v>
      </c>
      <c r="F4" s="391">
        <v>40759861</v>
      </c>
      <c r="G4" s="522">
        <v>31571645</v>
      </c>
      <c r="H4" s="491">
        <v>12815836</v>
      </c>
      <c r="I4" s="522">
        <v>9285607</v>
      </c>
      <c r="J4" s="515">
        <v>17046913</v>
      </c>
      <c r="K4" s="391">
        <v>8731006</v>
      </c>
      <c r="N4" s="17"/>
    </row>
    <row r="5" spans="1:11" ht="20.25" customHeight="1">
      <c r="A5" s="33" t="s">
        <v>9</v>
      </c>
      <c r="B5" s="382">
        <v>971540</v>
      </c>
      <c r="C5" s="382">
        <v>265764</v>
      </c>
      <c r="D5" s="523">
        <v>406636</v>
      </c>
      <c r="E5" s="529">
        <v>1355693</v>
      </c>
      <c r="F5" s="388">
        <v>552566</v>
      </c>
      <c r="G5" s="523">
        <v>619261</v>
      </c>
      <c r="H5" s="492">
        <v>155989</v>
      </c>
      <c r="I5" s="523">
        <v>112558</v>
      </c>
      <c r="J5" s="516">
        <v>153899</v>
      </c>
      <c r="K5" s="388">
        <v>149753</v>
      </c>
    </row>
    <row r="6" spans="1:11" ht="20.25" customHeight="1">
      <c r="A6" s="33" t="s">
        <v>10</v>
      </c>
      <c r="B6" s="382">
        <v>23000</v>
      </c>
      <c r="C6" s="382">
        <v>5458</v>
      </c>
      <c r="D6" s="523">
        <v>13839</v>
      </c>
      <c r="E6" s="529">
        <v>35994</v>
      </c>
      <c r="F6" s="388">
        <v>15632</v>
      </c>
      <c r="G6" s="523">
        <v>12424</v>
      </c>
      <c r="H6" s="492">
        <v>6019</v>
      </c>
      <c r="I6" s="523">
        <v>3534</v>
      </c>
      <c r="J6" s="516">
        <v>5622</v>
      </c>
      <c r="K6" s="388">
        <v>3022</v>
      </c>
    </row>
    <row r="7" spans="1:11" ht="20.25" customHeight="1">
      <c r="A7" s="33" t="s">
        <v>59</v>
      </c>
      <c r="B7" s="382">
        <v>528000</v>
      </c>
      <c r="C7" s="382">
        <v>95630</v>
      </c>
      <c r="D7" s="523">
        <v>242604</v>
      </c>
      <c r="E7" s="529">
        <v>630995</v>
      </c>
      <c r="F7" s="388">
        <v>274120</v>
      </c>
      <c r="G7" s="523">
        <v>217585</v>
      </c>
      <c r="H7" s="492">
        <v>105646</v>
      </c>
      <c r="I7" s="523">
        <v>61986</v>
      </c>
      <c r="J7" s="516">
        <v>98771</v>
      </c>
      <c r="K7" s="388">
        <v>53054</v>
      </c>
    </row>
    <row r="8" spans="1:11" ht="20.25" customHeight="1">
      <c r="A8" s="33" t="s">
        <v>113</v>
      </c>
      <c r="B8" s="382">
        <v>365000</v>
      </c>
      <c r="C8" s="382">
        <v>65653</v>
      </c>
      <c r="D8" s="523">
        <v>166701</v>
      </c>
      <c r="E8" s="529">
        <v>433585</v>
      </c>
      <c r="F8" s="388">
        <v>188422</v>
      </c>
      <c r="G8" s="523">
        <v>149292</v>
      </c>
      <c r="H8" s="492">
        <v>72682</v>
      </c>
      <c r="I8" s="523">
        <v>42595</v>
      </c>
      <c r="J8" s="516">
        <v>68064</v>
      </c>
      <c r="K8" s="388">
        <v>36519</v>
      </c>
    </row>
    <row r="9" spans="1:11" ht="20.25" customHeight="1">
      <c r="A9" s="33" t="s">
        <v>114</v>
      </c>
      <c r="B9" s="382">
        <v>9319000</v>
      </c>
      <c r="C9" s="382">
        <v>1861351</v>
      </c>
      <c r="D9" s="523">
        <v>4299300</v>
      </c>
      <c r="E9" s="529">
        <v>11229638</v>
      </c>
      <c r="F9" s="388">
        <v>4943078</v>
      </c>
      <c r="G9" s="523">
        <v>4252579</v>
      </c>
      <c r="H9" s="493">
        <v>1697970</v>
      </c>
      <c r="I9" s="523">
        <v>1146149</v>
      </c>
      <c r="J9" s="516">
        <v>1623105</v>
      </c>
      <c r="K9" s="388">
        <v>1056141</v>
      </c>
    </row>
    <row r="10" spans="1:11" ht="20.25" customHeight="1">
      <c r="A10" s="33" t="s">
        <v>324</v>
      </c>
      <c r="B10" s="382">
        <v>86000</v>
      </c>
      <c r="C10" s="385" t="s">
        <v>267</v>
      </c>
      <c r="D10" s="530" t="s">
        <v>267</v>
      </c>
      <c r="E10" s="530">
        <v>366804</v>
      </c>
      <c r="F10" s="392">
        <v>0</v>
      </c>
      <c r="G10" s="523">
        <v>31057</v>
      </c>
      <c r="H10" s="493">
        <v>0</v>
      </c>
      <c r="I10" s="524">
        <v>0</v>
      </c>
      <c r="J10" s="516">
        <v>17044</v>
      </c>
      <c r="K10" s="388">
        <v>18030</v>
      </c>
    </row>
    <row r="11" spans="1:11" ht="20.25" customHeight="1">
      <c r="A11" s="33" t="s">
        <v>11</v>
      </c>
      <c r="B11" s="382">
        <v>1</v>
      </c>
      <c r="C11" s="382">
        <v>3</v>
      </c>
      <c r="D11" s="523">
        <v>5</v>
      </c>
      <c r="E11" s="529">
        <v>17</v>
      </c>
      <c r="F11" s="388">
        <v>7</v>
      </c>
      <c r="G11" s="525">
        <v>8</v>
      </c>
      <c r="H11" s="494">
        <v>0</v>
      </c>
      <c r="I11" s="525">
        <v>0</v>
      </c>
      <c r="J11" s="517" t="s">
        <v>267</v>
      </c>
      <c r="K11" s="388">
        <v>2</v>
      </c>
    </row>
    <row r="12" spans="1:11" ht="20.25" customHeight="1">
      <c r="A12" s="33" t="s">
        <v>304</v>
      </c>
      <c r="B12" s="382">
        <v>241000</v>
      </c>
      <c r="C12" s="385">
        <v>45270</v>
      </c>
      <c r="D12" s="530">
        <v>92240</v>
      </c>
      <c r="E12" s="529">
        <v>281120</v>
      </c>
      <c r="F12" s="388">
        <v>125904</v>
      </c>
      <c r="G12" s="523">
        <v>141942</v>
      </c>
      <c r="H12" s="492">
        <v>35034</v>
      </c>
      <c r="I12" s="523">
        <v>23217</v>
      </c>
      <c r="J12" s="516">
        <v>34646</v>
      </c>
      <c r="K12" s="388">
        <v>33853</v>
      </c>
    </row>
    <row r="13" spans="1:11" ht="20.25" customHeight="1">
      <c r="A13" s="33" t="s">
        <v>325</v>
      </c>
      <c r="B13" s="382">
        <v>921000</v>
      </c>
      <c r="C13" s="385">
        <v>355582</v>
      </c>
      <c r="D13" s="530">
        <v>822590</v>
      </c>
      <c r="E13" s="529">
        <v>3090777</v>
      </c>
      <c r="F13" s="388">
        <v>754919</v>
      </c>
      <c r="G13" s="523">
        <v>509593</v>
      </c>
      <c r="H13" s="492">
        <v>174764</v>
      </c>
      <c r="I13" s="523">
        <v>149479</v>
      </c>
      <c r="J13" s="516">
        <v>396636</v>
      </c>
      <c r="K13" s="388">
        <v>132310</v>
      </c>
    </row>
    <row r="14" spans="1:11" ht="20.25" customHeight="1">
      <c r="A14" s="33" t="s">
        <v>12</v>
      </c>
      <c r="B14" s="382">
        <v>573927</v>
      </c>
      <c r="C14" s="382">
        <v>127646</v>
      </c>
      <c r="D14" s="523">
        <v>216634</v>
      </c>
      <c r="E14" s="529">
        <v>563678</v>
      </c>
      <c r="F14" s="388">
        <v>291005</v>
      </c>
      <c r="G14" s="523">
        <v>270029</v>
      </c>
      <c r="H14" s="492">
        <v>117703</v>
      </c>
      <c r="I14" s="523">
        <v>99586</v>
      </c>
      <c r="J14" s="516">
        <v>94422</v>
      </c>
      <c r="K14" s="388">
        <v>85016</v>
      </c>
    </row>
    <row r="15" spans="1:11" ht="20.25" customHeight="1">
      <c r="A15" s="33" t="s">
        <v>34</v>
      </c>
      <c r="B15" s="382">
        <v>50000</v>
      </c>
      <c r="C15" s="382">
        <v>41735</v>
      </c>
      <c r="D15" s="523">
        <v>54360</v>
      </c>
      <c r="E15" s="529">
        <v>273862</v>
      </c>
      <c r="F15" s="388">
        <v>48401</v>
      </c>
      <c r="G15" s="523">
        <v>1998401</v>
      </c>
      <c r="H15" s="492">
        <v>740605</v>
      </c>
      <c r="I15" s="523">
        <v>127549</v>
      </c>
      <c r="J15" s="516">
        <v>15019</v>
      </c>
      <c r="K15" s="388">
        <v>26646</v>
      </c>
    </row>
    <row r="16" spans="1:11" ht="20.25" customHeight="1">
      <c r="A16" s="33" t="s">
        <v>13</v>
      </c>
      <c r="B16" s="382">
        <v>54124</v>
      </c>
      <c r="C16" s="382">
        <v>9349</v>
      </c>
      <c r="D16" s="523">
        <v>22925</v>
      </c>
      <c r="E16" s="529">
        <v>50058</v>
      </c>
      <c r="F16" s="388">
        <v>25105</v>
      </c>
      <c r="G16" s="523">
        <v>24918</v>
      </c>
      <c r="H16" s="492">
        <v>8715</v>
      </c>
      <c r="I16" s="523">
        <v>5875</v>
      </c>
      <c r="J16" s="516">
        <v>7458</v>
      </c>
      <c r="K16" s="388">
        <v>4402</v>
      </c>
    </row>
    <row r="17" spans="1:11" ht="20.25" customHeight="1">
      <c r="A17" s="33" t="s">
        <v>14</v>
      </c>
      <c r="B17" s="382">
        <v>1031055</v>
      </c>
      <c r="C17" s="382">
        <v>83908</v>
      </c>
      <c r="D17" s="523">
        <v>145632</v>
      </c>
      <c r="E17" s="529">
        <v>169470</v>
      </c>
      <c r="F17" s="388">
        <v>386048</v>
      </c>
      <c r="G17" s="523">
        <v>137678</v>
      </c>
      <c r="H17" s="492">
        <v>138293</v>
      </c>
      <c r="I17" s="523">
        <v>85045</v>
      </c>
      <c r="J17" s="516">
        <v>204318</v>
      </c>
      <c r="K17" s="388">
        <v>1031</v>
      </c>
    </row>
    <row r="18" spans="1:11" ht="20.25" customHeight="1">
      <c r="A18" s="33" t="s">
        <v>15</v>
      </c>
      <c r="B18" s="382">
        <v>2028589</v>
      </c>
      <c r="C18" s="382">
        <v>394207</v>
      </c>
      <c r="D18" s="523">
        <v>1311423</v>
      </c>
      <c r="E18" s="529">
        <v>2634773</v>
      </c>
      <c r="F18" s="388">
        <v>1042545</v>
      </c>
      <c r="G18" s="523">
        <v>884933</v>
      </c>
      <c r="H18" s="492">
        <v>234296</v>
      </c>
      <c r="I18" s="523">
        <v>138110</v>
      </c>
      <c r="J18" s="516">
        <v>246974</v>
      </c>
      <c r="K18" s="388">
        <v>282602</v>
      </c>
    </row>
    <row r="19" spans="1:11" ht="20.25" customHeight="1">
      <c r="A19" s="33" t="s">
        <v>16</v>
      </c>
      <c r="B19" s="382">
        <v>20657230</v>
      </c>
      <c r="C19" s="382">
        <v>4589335</v>
      </c>
      <c r="D19" s="523">
        <v>8459977</v>
      </c>
      <c r="E19" s="529">
        <v>30049050</v>
      </c>
      <c r="F19" s="388">
        <v>11615104</v>
      </c>
      <c r="G19" s="523">
        <v>9799871</v>
      </c>
      <c r="H19" s="492">
        <v>4441719</v>
      </c>
      <c r="I19" s="523">
        <v>3320482</v>
      </c>
      <c r="J19" s="516">
        <v>3433770</v>
      </c>
      <c r="K19" s="388">
        <v>2420165</v>
      </c>
    </row>
    <row r="20" spans="1:11" ht="20.25" customHeight="1">
      <c r="A20" s="33" t="s">
        <v>35</v>
      </c>
      <c r="B20" s="382">
        <v>11589374</v>
      </c>
      <c r="C20" s="382">
        <v>2361074</v>
      </c>
      <c r="D20" s="523">
        <v>3797034</v>
      </c>
      <c r="E20" s="529">
        <v>14806809</v>
      </c>
      <c r="F20" s="388">
        <v>5038683</v>
      </c>
      <c r="G20" s="523">
        <v>4640955</v>
      </c>
      <c r="H20" s="492">
        <v>1710280</v>
      </c>
      <c r="I20" s="523">
        <v>1353780</v>
      </c>
      <c r="J20" s="516">
        <v>1321595</v>
      </c>
      <c r="K20" s="388">
        <v>1158803</v>
      </c>
    </row>
    <row r="21" spans="1:11" ht="20.25" customHeight="1">
      <c r="A21" s="33" t="s">
        <v>17</v>
      </c>
      <c r="B21" s="382">
        <v>1184680</v>
      </c>
      <c r="C21" s="382">
        <v>159251</v>
      </c>
      <c r="D21" s="523">
        <v>166639</v>
      </c>
      <c r="E21" s="529">
        <v>415931</v>
      </c>
      <c r="F21" s="388">
        <v>250771</v>
      </c>
      <c r="G21" s="523">
        <v>102052</v>
      </c>
      <c r="H21" s="492">
        <v>53829</v>
      </c>
      <c r="I21" s="523">
        <v>31262</v>
      </c>
      <c r="J21" s="516">
        <v>36696</v>
      </c>
      <c r="K21" s="388">
        <v>18063</v>
      </c>
    </row>
    <row r="22" spans="1:11" ht="20.25" customHeight="1">
      <c r="A22" s="33" t="s">
        <v>62</v>
      </c>
      <c r="B22" s="382">
        <v>332905</v>
      </c>
      <c r="C22" s="382">
        <v>3212223</v>
      </c>
      <c r="D22" s="523">
        <v>77394</v>
      </c>
      <c r="E22" s="529">
        <v>513731</v>
      </c>
      <c r="F22" s="388">
        <v>108144</v>
      </c>
      <c r="G22" s="523">
        <v>2186908</v>
      </c>
      <c r="H22" s="492">
        <v>49097</v>
      </c>
      <c r="I22" s="523">
        <v>89159</v>
      </c>
      <c r="J22" s="516">
        <v>75797</v>
      </c>
      <c r="K22" s="388">
        <v>3328688</v>
      </c>
    </row>
    <row r="23" spans="1:11" ht="20.25" customHeight="1">
      <c r="A23" s="33" t="s">
        <v>18</v>
      </c>
      <c r="B23" s="382">
        <v>5416003</v>
      </c>
      <c r="C23" s="382">
        <v>270233</v>
      </c>
      <c r="D23" s="523">
        <v>1303084</v>
      </c>
      <c r="E23" s="529">
        <v>3710351</v>
      </c>
      <c r="F23" s="388">
        <v>6853</v>
      </c>
      <c r="G23" s="523">
        <v>175414</v>
      </c>
      <c r="H23" s="493">
        <v>118975</v>
      </c>
      <c r="I23" s="523">
        <v>291683</v>
      </c>
      <c r="J23" s="516">
        <v>2312713</v>
      </c>
      <c r="K23" s="388">
        <v>184038</v>
      </c>
    </row>
    <row r="24" spans="1:11" ht="20.25" customHeight="1">
      <c r="A24" s="33" t="s">
        <v>19</v>
      </c>
      <c r="B24" s="382">
        <v>1</v>
      </c>
      <c r="C24" s="382">
        <v>2958086</v>
      </c>
      <c r="D24" s="523">
        <v>7600833</v>
      </c>
      <c r="E24" s="529">
        <v>14256693</v>
      </c>
      <c r="F24" s="388">
        <v>5432206</v>
      </c>
      <c r="G24" s="523">
        <v>4153983</v>
      </c>
      <c r="H24" s="492">
        <v>1767575</v>
      </c>
      <c r="I24" s="523">
        <v>930653</v>
      </c>
      <c r="J24" s="516">
        <v>2511869</v>
      </c>
      <c r="K24" s="388">
        <v>1379464</v>
      </c>
    </row>
    <row r="25" spans="1:11" ht="20.25" customHeight="1">
      <c r="A25" s="33" t="s">
        <v>20</v>
      </c>
      <c r="B25" s="382">
        <v>5400317</v>
      </c>
      <c r="C25" s="382">
        <v>897282</v>
      </c>
      <c r="D25" s="523">
        <v>2351172</v>
      </c>
      <c r="E25" s="529">
        <v>6054801</v>
      </c>
      <c r="F25" s="388">
        <v>3540200</v>
      </c>
      <c r="G25" s="523">
        <v>2406593</v>
      </c>
      <c r="H25" s="492">
        <v>858122</v>
      </c>
      <c r="I25" s="523">
        <v>450545</v>
      </c>
      <c r="J25" s="516">
        <v>996097</v>
      </c>
      <c r="K25" s="388">
        <v>618240</v>
      </c>
    </row>
    <row r="26" spans="1:11" ht="20.25" customHeight="1" thickBot="1">
      <c r="A26" s="68" t="s">
        <v>37</v>
      </c>
      <c r="B26" s="384">
        <v>3467000</v>
      </c>
      <c r="C26" s="384">
        <v>996000</v>
      </c>
      <c r="D26" s="253">
        <v>1372900</v>
      </c>
      <c r="E26" s="532">
        <v>4422800</v>
      </c>
      <c r="F26" s="393">
        <v>1721200</v>
      </c>
      <c r="G26" s="253">
        <v>3047500</v>
      </c>
      <c r="H26" s="495">
        <v>762600</v>
      </c>
      <c r="I26" s="253">
        <v>490500</v>
      </c>
      <c r="J26" s="254">
        <v>804000</v>
      </c>
      <c r="K26" s="393">
        <v>736800</v>
      </c>
    </row>
    <row r="27" spans="1:11" ht="21.75" customHeight="1" thickBot="1">
      <c r="A27" s="32" t="s">
        <v>38</v>
      </c>
      <c r="B27" s="253">
        <f aca="true" t="shared" si="0" ref="B27:G27">SUM(B4:B26)</f>
        <v>134220000</v>
      </c>
      <c r="C27" s="253">
        <f t="shared" si="0"/>
        <v>37219711</v>
      </c>
      <c r="D27" s="253">
        <f t="shared" si="0"/>
        <v>69528495</v>
      </c>
      <c r="E27" s="255">
        <f t="shared" si="0"/>
        <v>216652764</v>
      </c>
      <c r="F27" s="254">
        <f t="shared" si="0"/>
        <v>77120774</v>
      </c>
      <c r="G27" s="253">
        <f t="shared" si="0"/>
        <v>67334621</v>
      </c>
      <c r="H27" s="263">
        <f>SUM(H4:H26)</f>
        <v>26065749</v>
      </c>
      <c r="I27" s="253">
        <f>SUM(I4:I26)</f>
        <v>18239354</v>
      </c>
      <c r="J27" s="254">
        <f>SUM(J4:J26)</f>
        <v>31505428</v>
      </c>
      <c r="K27" s="254">
        <f>SUM(K4:K26)</f>
        <v>20457648</v>
      </c>
    </row>
    <row r="28" spans="1:11" ht="11.25" customHeight="1">
      <c r="A28" s="171"/>
      <c r="B28" s="172"/>
      <c r="C28" s="40"/>
      <c r="D28" s="40"/>
      <c r="E28" s="40"/>
      <c r="F28" s="40"/>
      <c r="G28" s="94"/>
      <c r="H28" s="94"/>
      <c r="I28" s="94"/>
      <c r="J28" s="94"/>
      <c r="K28" s="40"/>
    </row>
    <row r="29" spans="1:11" s="58" customFormat="1" ht="21" customHeight="1" thickBot="1">
      <c r="A29" s="64" t="s">
        <v>293</v>
      </c>
      <c r="B29" s="94"/>
      <c r="C29" s="40"/>
      <c r="D29" s="40"/>
      <c r="E29" s="40"/>
      <c r="F29" s="40"/>
      <c r="G29" s="94"/>
      <c r="H29" s="94"/>
      <c r="I29" s="94"/>
      <c r="J29" s="66"/>
      <c r="K29" s="41" t="s">
        <v>43</v>
      </c>
    </row>
    <row r="30" spans="1:11" ht="20.25" customHeight="1">
      <c r="A30" s="34" t="s">
        <v>21</v>
      </c>
      <c r="B30" s="381">
        <v>698981</v>
      </c>
      <c r="C30" s="381">
        <v>253956</v>
      </c>
      <c r="D30" s="526">
        <v>387182</v>
      </c>
      <c r="E30" s="528">
        <v>837956</v>
      </c>
      <c r="F30" s="387">
        <v>400693</v>
      </c>
      <c r="G30" s="526">
        <v>381759</v>
      </c>
      <c r="H30" s="496">
        <v>236259</v>
      </c>
      <c r="I30" s="526">
        <v>170230</v>
      </c>
      <c r="J30" s="518">
        <v>282928</v>
      </c>
      <c r="K30" s="387">
        <v>134497</v>
      </c>
    </row>
    <row r="31" spans="1:11" ht="20.25" customHeight="1">
      <c r="A31" s="33" t="s">
        <v>22</v>
      </c>
      <c r="B31" s="382">
        <v>10491812</v>
      </c>
      <c r="C31" s="382">
        <v>5319380</v>
      </c>
      <c r="D31" s="523">
        <v>7482696</v>
      </c>
      <c r="E31" s="529">
        <v>31723309</v>
      </c>
      <c r="F31" s="388">
        <v>8461073</v>
      </c>
      <c r="G31" s="523">
        <v>6766977</v>
      </c>
      <c r="H31" s="497">
        <v>2290585</v>
      </c>
      <c r="I31" s="523">
        <v>1903187</v>
      </c>
      <c r="J31" s="516">
        <v>4986110</v>
      </c>
      <c r="K31" s="388">
        <v>3961405</v>
      </c>
    </row>
    <row r="32" spans="1:11" ht="20.25" customHeight="1">
      <c r="A32" s="33" t="s">
        <v>23</v>
      </c>
      <c r="B32" s="382">
        <v>53865235</v>
      </c>
      <c r="C32" s="382">
        <v>11189770</v>
      </c>
      <c r="D32" s="523">
        <v>23900047</v>
      </c>
      <c r="E32" s="529">
        <v>65018997</v>
      </c>
      <c r="F32" s="388">
        <v>29384521</v>
      </c>
      <c r="G32" s="523">
        <v>25101159</v>
      </c>
      <c r="H32" s="497">
        <v>9932940</v>
      </c>
      <c r="I32" s="523">
        <v>7554460</v>
      </c>
      <c r="J32" s="516">
        <v>8559492</v>
      </c>
      <c r="K32" s="388">
        <v>6590053</v>
      </c>
    </row>
    <row r="33" spans="1:11" ht="20.25" customHeight="1">
      <c r="A33" s="33" t="s">
        <v>24</v>
      </c>
      <c r="B33" s="382">
        <v>20095951</v>
      </c>
      <c r="C33" s="382">
        <v>5214988</v>
      </c>
      <c r="D33" s="523">
        <v>5648524</v>
      </c>
      <c r="E33" s="529">
        <v>22906332</v>
      </c>
      <c r="F33" s="388">
        <v>8952294</v>
      </c>
      <c r="G33" s="523">
        <v>8586316</v>
      </c>
      <c r="H33" s="497">
        <v>2481088</v>
      </c>
      <c r="I33" s="523">
        <v>2209099</v>
      </c>
      <c r="J33" s="516">
        <v>3512554</v>
      </c>
      <c r="K33" s="388">
        <v>1562132</v>
      </c>
    </row>
    <row r="34" spans="1:11" ht="20.25" customHeight="1">
      <c r="A34" s="33" t="s">
        <v>25</v>
      </c>
      <c r="B34" s="382">
        <v>102465</v>
      </c>
      <c r="C34" s="382">
        <v>77199</v>
      </c>
      <c r="D34" s="523">
        <v>109801</v>
      </c>
      <c r="E34" s="529">
        <v>473973</v>
      </c>
      <c r="F34" s="388">
        <v>68947</v>
      </c>
      <c r="G34" s="523">
        <v>79886</v>
      </c>
      <c r="H34" s="497">
        <v>5221</v>
      </c>
      <c r="I34" s="523">
        <v>596</v>
      </c>
      <c r="J34" s="519">
        <v>10517</v>
      </c>
      <c r="K34" s="388">
        <v>28981</v>
      </c>
    </row>
    <row r="35" spans="1:11" ht="20.25" customHeight="1">
      <c r="A35" s="33" t="s">
        <v>26</v>
      </c>
      <c r="B35" s="382">
        <v>1776746</v>
      </c>
      <c r="C35" s="382">
        <v>1006573</v>
      </c>
      <c r="D35" s="523">
        <v>930878</v>
      </c>
      <c r="E35" s="529">
        <v>3031205</v>
      </c>
      <c r="F35" s="388">
        <v>1410882</v>
      </c>
      <c r="G35" s="523">
        <v>1403895</v>
      </c>
      <c r="H35" s="497">
        <v>117776</v>
      </c>
      <c r="I35" s="523">
        <v>45372</v>
      </c>
      <c r="J35" s="516">
        <v>456899</v>
      </c>
      <c r="K35" s="388">
        <v>725818</v>
      </c>
    </row>
    <row r="36" spans="1:11" ht="20.25" customHeight="1">
      <c r="A36" s="33" t="s">
        <v>27</v>
      </c>
      <c r="B36" s="382">
        <v>3723221</v>
      </c>
      <c r="C36" s="382">
        <v>555046</v>
      </c>
      <c r="D36" s="523">
        <v>1858334</v>
      </c>
      <c r="E36" s="529">
        <v>4605176</v>
      </c>
      <c r="F36" s="388">
        <v>996070</v>
      </c>
      <c r="G36" s="523">
        <v>2111423</v>
      </c>
      <c r="H36" s="497">
        <v>469211</v>
      </c>
      <c r="I36" s="523">
        <v>329516</v>
      </c>
      <c r="J36" s="516">
        <v>380993</v>
      </c>
      <c r="K36" s="388">
        <v>273689</v>
      </c>
    </row>
    <row r="37" spans="1:11" ht="20.25" customHeight="1">
      <c r="A37" s="33" t="s">
        <v>28</v>
      </c>
      <c r="B37" s="382">
        <v>18257924</v>
      </c>
      <c r="C37" s="382">
        <v>3906471</v>
      </c>
      <c r="D37" s="523">
        <v>9550317</v>
      </c>
      <c r="E37" s="529">
        <v>22839510</v>
      </c>
      <c r="F37" s="388">
        <v>7554387</v>
      </c>
      <c r="G37" s="523">
        <v>4859518</v>
      </c>
      <c r="H37" s="497">
        <v>3455164</v>
      </c>
      <c r="I37" s="523">
        <v>1460263</v>
      </c>
      <c r="J37" s="516">
        <v>3377579</v>
      </c>
      <c r="K37" s="388">
        <v>1874339</v>
      </c>
    </row>
    <row r="38" spans="1:11" ht="20.25" customHeight="1">
      <c r="A38" s="33" t="s">
        <v>29</v>
      </c>
      <c r="B38" s="382">
        <v>4359263</v>
      </c>
      <c r="C38" s="382">
        <v>1111922</v>
      </c>
      <c r="D38" s="523">
        <v>1781572</v>
      </c>
      <c r="E38" s="529">
        <v>6927966</v>
      </c>
      <c r="F38" s="388">
        <v>1999250</v>
      </c>
      <c r="G38" s="523">
        <v>2802757</v>
      </c>
      <c r="H38" s="497">
        <v>735338</v>
      </c>
      <c r="I38" s="523">
        <v>507185</v>
      </c>
      <c r="J38" s="516">
        <v>1102467</v>
      </c>
      <c r="K38" s="388">
        <v>702759</v>
      </c>
    </row>
    <row r="39" spans="1:11" ht="20.25" customHeight="1">
      <c r="A39" s="33" t="s">
        <v>30</v>
      </c>
      <c r="B39" s="382">
        <v>13643773</v>
      </c>
      <c r="C39" s="382">
        <v>4182021</v>
      </c>
      <c r="D39" s="523">
        <v>9893199</v>
      </c>
      <c r="E39" s="529">
        <v>33387606</v>
      </c>
      <c r="F39" s="388">
        <v>9788947</v>
      </c>
      <c r="G39" s="523">
        <v>8612858</v>
      </c>
      <c r="H39" s="497">
        <v>3038998</v>
      </c>
      <c r="I39" s="523">
        <v>2183152</v>
      </c>
      <c r="J39" s="516">
        <v>5434235</v>
      </c>
      <c r="K39" s="388">
        <v>2584629</v>
      </c>
    </row>
    <row r="40" spans="1:11" ht="20.25" customHeight="1">
      <c r="A40" s="33" t="s">
        <v>31</v>
      </c>
      <c r="B40" s="383">
        <v>75000</v>
      </c>
      <c r="C40" s="385">
        <v>15587</v>
      </c>
      <c r="D40" s="530" t="s">
        <v>267</v>
      </c>
      <c r="E40" s="530">
        <v>352605</v>
      </c>
      <c r="F40" s="389">
        <v>0</v>
      </c>
      <c r="G40" s="588" t="s">
        <v>267</v>
      </c>
      <c r="H40" s="498">
        <v>0</v>
      </c>
      <c r="I40" s="525">
        <v>27115</v>
      </c>
      <c r="J40" s="517" t="s">
        <v>267</v>
      </c>
      <c r="K40" s="388">
        <v>82164</v>
      </c>
    </row>
    <row r="41" spans="1:11" ht="20.25" customHeight="1">
      <c r="A41" s="33" t="s">
        <v>32</v>
      </c>
      <c r="B41" s="382">
        <v>7029627</v>
      </c>
      <c r="C41" s="382">
        <v>1185397</v>
      </c>
      <c r="D41" s="523">
        <v>1299761</v>
      </c>
      <c r="E41" s="529">
        <v>7777800</v>
      </c>
      <c r="F41" s="388">
        <v>3182137</v>
      </c>
      <c r="G41" s="523">
        <v>3388248</v>
      </c>
      <c r="H41" s="497">
        <v>1799856</v>
      </c>
      <c r="I41" s="523">
        <v>980362</v>
      </c>
      <c r="J41" s="520">
        <v>798124</v>
      </c>
      <c r="K41" s="388">
        <v>478833</v>
      </c>
    </row>
    <row r="42" spans="1:11" ht="20.25" customHeight="1" thickBot="1">
      <c r="A42" s="33" t="s">
        <v>33</v>
      </c>
      <c r="B42" s="382">
        <v>2</v>
      </c>
      <c r="C42" s="385" t="s">
        <v>267</v>
      </c>
      <c r="D42" s="530" t="s">
        <v>267</v>
      </c>
      <c r="E42" s="530" t="s">
        <v>267</v>
      </c>
      <c r="F42" s="390">
        <v>0</v>
      </c>
      <c r="G42" s="589">
        <v>580</v>
      </c>
      <c r="H42" s="498">
        <v>0</v>
      </c>
      <c r="I42" s="525">
        <v>0</v>
      </c>
      <c r="J42" s="521" t="s">
        <v>267</v>
      </c>
      <c r="K42" s="388">
        <v>1179</v>
      </c>
    </row>
    <row r="43" spans="1:11" ht="21.75" customHeight="1" thickBot="1">
      <c r="A43" s="35" t="s">
        <v>39</v>
      </c>
      <c r="B43" s="256">
        <f aca="true" t="shared" si="1" ref="B43:G43">SUM(B30:B42)</f>
        <v>134120000</v>
      </c>
      <c r="C43" s="256">
        <f t="shared" si="1"/>
        <v>34018310</v>
      </c>
      <c r="D43" s="256">
        <f t="shared" si="1"/>
        <v>62842311</v>
      </c>
      <c r="E43" s="257">
        <f t="shared" si="1"/>
        <v>199882435</v>
      </c>
      <c r="F43" s="258">
        <f t="shared" si="1"/>
        <v>72199201</v>
      </c>
      <c r="G43" s="256">
        <f t="shared" si="1"/>
        <v>64095376</v>
      </c>
      <c r="H43" s="264">
        <f>SUM(H30:H42)</f>
        <v>24562436</v>
      </c>
      <c r="I43" s="256">
        <f>SUM(I30:I42)</f>
        <v>17370537</v>
      </c>
      <c r="J43" s="290">
        <v>28901900</v>
      </c>
      <c r="K43" s="258">
        <f>SUM(K30:K42)</f>
        <v>19000478</v>
      </c>
    </row>
  </sheetData>
  <sheetProtection/>
  <printOptions/>
  <pageMargins left="0.7480314960629921" right="0.7480314960629921" top="0.4330708661417323" bottom="0.15748031496062992" header="0.15748031496062992" footer="0.8267716535433072"/>
  <pageSetup firstPageNumber="17" useFirstPageNumber="1" horizontalDpi="600" verticalDpi="600" orientation="portrait" paperSize="9" scale="90" r:id="rId1"/>
  <headerFooter alignWithMargins="0">
    <oddFooter>&amp;C&amp;P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view="pageBreakPreview" zoomScaleSheetLayoutView="100" workbookViewId="0" topLeftCell="A1">
      <selection activeCell="A1" sqref="A1"/>
    </sheetView>
  </sheetViews>
  <sheetFormatPr defaultColWidth="11.296875" defaultRowHeight="12.75"/>
  <cols>
    <col min="1" max="1" width="11.296875" style="5" customWidth="1"/>
    <col min="2" max="8" width="11.09765625" style="5" customWidth="1"/>
    <col min="9" max="16384" width="11.296875" style="5" customWidth="1"/>
  </cols>
  <sheetData>
    <row r="1" s="178" customFormat="1" ht="18" customHeight="1">
      <c r="A1" s="54" t="s">
        <v>115</v>
      </c>
    </row>
    <row r="2" spans="1:8" ht="18" customHeight="1" thickBot="1">
      <c r="A2" s="6" t="s">
        <v>64</v>
      </c>
      <c r="H2" s="123" t="s">
        <v>353</v>
      </c>
    </row>
    <row r="3" spans="1:8" s="6" customFormat="1" ht="18" customHeight="1">
      <c r="A3" s="179"/>
      <c r="B3" s="106" t="s">
        <v>66</v>
      </c>
      <c r="C3" s="106" t="s">
        <v>276</v>
      </c>
      <c r="D3" s="106" t="s">
        <v>67</v>
      </c>
      <c r="E3" s="106" t="s">
        <v>68</v>
      </c>
      <c r="F3" s="106" t="s">
        <v>69</v>
      </c>
      <c r="G3" s="106" t="s">
        <v>70</v>
      </c>
      <c r="H3" s="107" t="s">
        <v>71</v>
      </c>
    </row>
    <row r="4" spans="1:14" ht="18" customHeight="1">
      <c r="A4" s="277" t="s">
        <v>42</v>
      </c>
      <c r="B4" s="307">
        <v>387.2</v>
      </c>
      <c r="C4" s="307">
        <v>26.52</v>
      </c>
      <c r="D4" s="307">
        <v>9.45</v>
      </c>
      <c r="E4" s="307">
        <v>45.99</v>
      </c>
      <c r="F4" s="307">
        <v>98.2</v>
      </c>
      <c r="G4" s="308">
        <v>14.54</v>
      </c>
      <c r="H4" s="309">
        <f>B4-SUM(C4:G4)</f>
        <v>192.49999999999997</v>
      </c>
      <c r="I4" s="180"/>
      <c r="N4" s="147"/>
    </row>
    <row r="5" spans="1:9" ht="18" customHeight="1">
      <c r="A5" s="277" t="s">
        <v>46</v>
      </c>
      <c r="B5" s="310">
        <v>36.68</v>
      </c>
      <c r="C5" s="307">
        <v>3.78</v>
      </c>
      <c r="D5" s="307">
        <v>4.98</v>
      </c>
      <c r="E5" s="307">
        <v>15.54</v>
      </c>
      <c r="F5" s="308" t="s">
        <v>267</v>
      </c>
      <c r="G5" s="308">
        <v>2.32</v>
      </c>
      <c r="H5" s="309">
        <v>10.06</v>
      </c>
      <c r="I5" s="180"/>
    </row>
    <row r="6" spans="1:9" ht="18" customHeight="1">
      <c r="A6" s="277" t="s">
        <v>47</v>
      </c>
      <c r="B6" s="420">
        <v>50.39</v>
      </c>
      <c r="C6" s="420">
        <v>9.66</v>
      </c>
      <c r="D6" s="420">
        <v>2.79</v>
      </c>
      <c r="E6" s="420">
        <v>17.97</v>
      </c>
      <c r="F6" s="420">
        <v>0.01</v>
      </c>
      <c r="G6" s="420">
        <v>4.7</v>
      </c>
      <c r="H6" s="421">
        <f>B6-C6-D6-E6-F6-G6</f>
        <v>15.260000000000005</v>
      </c>
      <c r="I6" s="180"/>
    </row>
    <row r="7" spans="1:9" ht="18" customHeight="1">
      <c r="A7" s="277" t="s">
        <v>55</v>
      </c>
      <c r="B7" s="420">
        <v>918.32</v>
      </c>
      <c r="C7" s="420">
        <v>47.36</v>
      </c>
      <c r="D7" s="420">
        <v>20.66</v>
      </c>
      <c r="E7" s="420">
        <v>66.38</v>
      </c>
      <c r="F7" s="420">
        <v>253.24</v>
      </c>
      <c r="G7" s="420">
        <v>40.64</v>
      </c>
      <c r="H7" s="421">
        <v>490.0400000000001</v>
      </c>
      <c r="I7" s="180"/>
    </row>
    <row r="8" spans="1:9" ht="18" customHeight="1">
      <c r="A8" s="277" t="s">
        <v>41</v>
      </c>
      <c r="B8" s="307">
        <v>86.05</v>
      </c>
      <c r="C8" s="307">
        <v>30.73</v>
      </c>
      <c r="D8" s="307">
        <v>5.73</v>
      </c>
      <c r="E8" s="307">
        <v>23.81</v>
      </c>
      <c r="F8" s="307">
        <v>0.14</v>
      </c>
      <c r="G8" s="307">
        <v>4.83</v>
      </c>
      <c r="H8" s="309">
        <v>20.81</v>
      </c>
      <c r="I8" s="180"/>
    </row>
    <row r="9" spans="1:9" ht="18" customHeight="1">
      <c r="A9" s="277" t="s">
        <v>48</v>
      </c>
      <c r="B9" s="555">
        <v>161.22</v>
      </c>
      <c r="C9" s="555">
        <v>34.12</v>
      </c>
      <c r="D9" s="555">
        <v>21.31</v>
      </c>
      <c r="E9" s="555">
        <v>30.5</v>
      </c>
      <c r="F9" s="555">
        <v>13.18</v>
      </c>
      <c r="G9" s="556">
        <v>10.26</v>
      </c>
      <c r="H9" s="421">
        <v>51.85</v>
      </c>
      <c r="I9" s="180"/>
    </row>
    <row r="10" spans="1:9" ht="18" customHeight="1">
      <c r="A10" s="277" t="s">
        <v>375</v>
      </c>
      <c r="B10" s="420">
        <v>16.31</v>
      </c>
      <c r="C10" s="420">
        <v>3.19</v>
      </c>
      <c r="D10" s="420">
        <v>0.61</v>
      </c>
      <c r="E10" s="420">
        <v>6.68</v>
      </c>
      <c r="F10" s="420">
        <v>0.01</v>
      </c>
      <c r="G10" s="420">
        <v>1.22</v>
      </c>
      <c r="H10" s="421">
        <v>4.6</v>
      </c>
      <c r="I10" s="180"/>
    </row>
    <row r="11" spans="1:9" ht="18" customHeight="1">
      <c r="A11" s="277" t="s">
        <v>45</v>
      </c>
      <c r="B11" s="420">
        <v>13.11</v>
      </c>
      <c r="C11" s="420">
        <v>1.58</v>
      </c>
      <c r="D11" s="420">
        <v>0.34</v>
      </c>
      <c r="E11" s="420">
        <v>6.83</v>
      </c>
      <c r="F11" s="420">
        <v>0.01</v>
      </c>
      <c r="G11" s="420">
        <v>1.06</v>
      </c>
      <c r="H11" s="421">
        <v>3.29</v>
      </c>
      <c r="I11" s="180"/>
    </row>
    <row r="12" spans="1:9" ht="18" customHeight="1">
      <c r="A12" s="278" t="s">
        <v>135</v>
      </c>
      <c r="B12" s="499">
        <v>32.19</v>
      </c>
      <c r="C12" s="499">
        <v>4.11</v>
      </c>
      <c r="D12" s="499">
        <v>4.08</v>
      </c>
      <c r="E12" s="499">
        <v>9.78</v>
      </c>
      <c r="F12" s="499">
        <v>1.25</v>
      </c>
      <c r="G12" s="500">
        <v>2.49</v>
      </c>
      <c r="H12" s="421">
        <v>10.48</v>
      </c>
      <c r="I12" s="180"/>
    </row>
    <row r="13" spans="1:9" ht="18" customHeight="1" thickBot="1">
      <c r="A13" s="279" t="s">
        <v>44</v>
      </c>
      <c r="B13" s="394">
        <v>56.72</v>
      </c>
      <c r="C13" s="394">
        <v>7.61</v>
      </c>
      <c r="D13" s="394">
        <v>4.06</v>
      </c>
      <c r="E13" s="394">
        <v>6.85</v>
      </c>
      <c r="F13" s="394">
        <v>11.62</v>
      </c>
      <c r="G13" s="394">
        <v>2.06</v>
      </c>
      <c r="H13" s="395">
        <v>24.52</v>
      </c>
      <c r="I13" s="180"/>
    </row>
    <row r="20" spans="18:19" ht="12.75">
      <c r="R20" s="4"/>
      <c r="S20" s="4"/>
    </row>
  </sheetData>
  <sheetProtection/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2.75"/>
  <cols>
    <col min="1" max="1" width="9.3984375" style="5" customWidth="1"/>
    <col min="2" max="6" width="6.3984375" style="5" customWidth="1"/>
    <col min="7" max="7" width="6.69921875" style="5" customWidth="1"/>
    <col min="8" max="15" width="6.3984375" style="5" customWidth="1"/>
    <col min="16" max="16384" width="9.09765625" style="5" customWidth="1"/>
  </cols>
  <sheetData>
    <row r="1" spans="1:15" ht="18" customHeight="1" thickBot="1">
      <c r="A1" s="6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23" t="s">
        <v>354</v>
      </c>
    </row>
    <row r="2" spans="1:16" s="6" customFormat="1" ht="120" customHeight="1">
      <c r="A2" s="181"/>
      <c r="B2" s="182" t="s">
        <v>72</v>
      </c>
      <c r="C2" s="183" t="s">
        <v>56</v>
      </c>
      <c r="D2" s="183" t="s">
        <v>57</v>
      </c>
      <c r="E2" s="183" t="s">
        <v>73</v>
      </c>
      <c r="F2" s="183" t="s">
        <v>74</v>
      </c>
      <c r="G2" s="184" t="s">
        <v>58</v>
      </c>
      <c r="H2" s="184" t="s">
        <v>75</v>
      </c>
      <c r="I2" s="182" t="s">
        <v>76</v>
      </c>
      <c r="J2" s="259" t="s">
        <v>359</v>
      </c>
      <c r="K2" s="184" t="s">
        <v>77</v>
      </c>
      <c r="L2" s="184" t="s">
        <v>78</v>
      </c>
      <c r="M2" s="182" t="s">
        <v>79</v>
      </c>
      <c r="N2" s="184" t="s">
        <v>80</v>
      </c>
      <c r="O2" s="185" t="s">
        <v>81</v>
      </c>
      <c r="P2" s="186"/>
    </row>
    <row r="3" spans="1:16" ht="18" customHeight="1">
      <c r="A3" s="187" t="s">
        <v>42</v>
      </c>
      <c r="B3" s="311">
        <v>5956</v>
      </c>
      <c r="C3" s="311">
        <v>314</v>
      </c>
      <c r="D3" s="311" t="s">
        <v>267</v>
      </c>
      <c r="E3" s="311">
        <v>827</v>
      </c>
      <c r="F3" s="311">
        <v>88</v>
      </c>
      <c r="G3" s="311">
        <v>1927</v>
      </c>
      <c r="H3" s="311">
        <v>62</v>
      </c>
      <c r="I3" s="311">
        <v>126</v>
      </c>
      <c r="J3" s="311" t="s">
        <v>267</v>
      </c>
      <c r="K3" s="311">
        <v>373</v>
      </c>
      <c r="L3" s="311">
        <v>231</v>
      </c>
      <c r="M3" s="311">
        <v>943</v>
      </c>
      <c r="N3" s="311">
        <v>673</v>
      </c>
      <c r="O3" s="312">
        <v>390</v>
      </c>
      <c r="P3" s="188"/>
    </row>
    <row r="4" spans="1:16" ht="18" customHeight="1">
      <c r="A4" s="20" t="s">
        <v>53</v>
      </c>
      <c r="B4" s="313">
        <v>2117</v>
      </c>
      <c r="C4" s="313">
        <v>75</v>
      </c>
      <c r="D4" s="313" t="s">
        <v>267</v>
      </c>
      <c r="E4" s="313">
        <v>266</v>
      </c>
      <c r="F4" s="313">
        <v>25</v>
      </c>
      <c r="G4" s="313">
        <v>493</v>
      </c>
      <c r="H4" s="313">
        <v>19</v>
      </c>
      <c r="I4" s="313">
        <v>33</v>
      </c>
      <c r="J4" s="315" t="s">
        <v>267</v>
      </c>
      <c r="K4" s="313">
        <v>111</v>
      </c>
      <c r="L4" s="313">
        <v>18</v>
      </c>
      <c r="M4" s="313">
        <v>390</v>
      </c>
      <c r="N4" s="313">
        <v>25</v>
      </c>
      <c r="O4" s="314">
        <v>662</v>
      </c>
      <c r="P4" s="188"/>
    </row>
    <row r="5" spans="1:16" ht="18" customHeight="1">
      <c r="A5" s="20" t="s">
        <v>47</v>
      </c>
      <c r="B5" s="422">
        <v>2347</v>
      </c>
      <c r="C5" s="422">
        <v>101</v>
      </c>
      <c r="D5" s="422" t="s">
        <v>267</v>
      </c>
      <c r="E5" s="422">
        <v>571</v>
      </c>
      <c r="F5" s="422">
        <v>56</v>
      </c>
      <c r="G5" s="422">
        <v>725</v>
      </c>
      <c r="H5" s="422">
        <v>141</v>
      </c>
      <c r="I5" s="422" t="s">
        <v>267</v>
      </c>
      <c r="J5" s="422" t="s">
        <v>267</v>
      </c>
      <c r="K5" s="422">
        <v>98</v>
      </c>
      <c r="L5" s="422">
        <v>85</v>
      </c>
      <c r="M5" s="422">
        <v>171</v>
      </c>
      <c r="N5" s="422">
        <v>348</v>
      </c>
      <c r="O5" s="423">
        <v>51</v>
      </c>
      <c r="P5" s="188"/>
    </row>
    <row r="6" spans="1:17" ht="18" customHeight="1">
      <c r="A6" s="20" t="s">
        <v>55</v>
      </c>
      <c r="B6" s="422">
        <v>5324</v>
      </c>
      <c r="C6" s="422">
        <v>1134</v>
      </c>
      <c r="D6" s="422">
        <v>32</v>
      </c>
      <c r="E6" s="422">
        <v>951</v>
      </c>
      <c r="F6" s="422">
        <v>86</v>
      </c>
      <c r="G6" s="422">
        <v>1160</v>
      </c>
      <c r="H6" s="422">
        <v>99</v>
      </c>
      <c r="I6" s="422">
        <v>50</v>
      </c>
      <c r="J6" s="422" t="s">
        <v>267</v>
      </c>
      <c r="K6" s="422">
        <v>160</v>
      </c>
      <c r="L6" s="422">
        <v>108</v>
      </c>
      <c r="M6" s="422">
        <v>364</v>
      </c>
      <c r="N6" s="422">
        <v>246</v>
      </c>
      <c r="O6" s="423">
        <v>934</v>
      </c>
      <c r="P6" s="189"/>
      <c r="Q6" s="188"/>
    </row>
    <row r="7" spans="1:16" ht="18" customHeight="1">
      <c r="A7" s="20" t="s">
        <v>41</v>
      </c>
      <c r="B7" s="313">
        <v>2177</v>
      </c>
      <c r="C7" s="313">
        <v>138</v>
      </c>
      <c r="D7" s="313" t="s">
        <v>267</v>
      </c>
      <c r="E7" s="313">
        <v>416</v>
      </c>
      <c r="F7" s="313">
        <v>29</v>
      </c>
      <c r="G7" s="313">
        <v>568</v>
      </c>
      <c r="H7" s="313" t="s">
        <v>267</v>
      </c>
      <c r="I7" s="313">
        <v>109</v>
      </c>
      <c r="J7" s="313" t="s">
        <v>267</v>
      </c>
      <c r="K7" s="313">
        <v>118</v>
      </c>
      <c r="L7" s="313">
        <v>133</v>
      </c>
      <c r="M7" s="313">
        <v>107</v>
      </c>
      <c r="N7" s="313">
        <v>340</v>
      </c>
      <c r="O7" s="314">
        <v>220</v>
      </c>
      <c r="P7" s="188"/>
    </row>
    <row r="8" spans="1:16" ht="18" customHeight="1">
      <c r="A8" s="20" t="s">
        <v>48</v>
      </c>
      <c r="B8" s="422">
        <v>2885</v>
      </c>
      <c r="C8" s="422">
        <v>63</v>
      </c>
      <c r="D8" s="422">
        <v>73</v>
      </c>
      <c r="E8" s="422">
        <v>403</v>
      </c>
      <c r="F8" s="422">
        <v>35</v>
      </c>
      <c r="G8" s="422">
        <v>1000</v>
      </c>
      <c r="H8" s="422">
        <v>70</v>
      </c>
      <c r="I8" s="422">
        <v>149</v>
      </c>
      <c r="J8" s="422" t="s">
        <v>267</v>
      </c>
      <c r="K8" s="422">
        <v>94</v>
      </c>
      <c r="L8" s="422">
        <v>63</v>
      </c>
      <c r="M8" s="422">
        <v>327</v>
      </c>
      <c r="N8" s="422">
        <v>400</v>
      </c>
      <c r="O8" s="423">
        <v>208</v>
      </c>
      <c r="P8" s="188"/>
    </row>
    <row r="9" spans="1:16" ht="18" customHeight="1">
      <c r="A9" s="20" t="s">
        <v>375</v>
      </c>
      <c r="B9" s="422">
        <v>1108</v>
      </c>
      <c r="C9" s="422">
        <v>100</v>
      </c>
      <c r="D9" s="422" t="s">
        <v>267</v>
      </c>
      <c r="E9" s="422">
        <v>280</v>
      </c>
      <c r="F9" s="422">
        <v>7</v>
      </c>
      <c r="G9" s="422">
        <v>494</v>
      </c>
      <c r="H9" s="422">
        <v>15</v>
      </c>
      <c r="I9" s="422">
        <v>13</v>
      </c>
      <c r="J9" s="422" t="s">
        <v>267</v>
      </c>
      <c r="K9" s="422">
        <v>26</v>
      </c>
      <c r="L9" s="422">
        <v>26</v>
      </c>
      <c r="M9" s="422">
        <v>58</v>
      </c>
      <c r="N9" s="422">
        <v>89</v>
      </c>
      <c r="O9" s="423" t="s">
        <v>267</v>
      </c>
      <c r="P9" s="188"/>
    </row>
    <row r="10" spans="1:16" ht="18" customHeight="1">
      <c r="A10" s="20" t="s">
        <v>45</v>
      </c>
      <c r="B10" s="422">
        <f>SUM(C10:O10)</f>
        <v>1028</v>
      </c>
      <c r="C10" s="422">
        <v>3</v>
      </c>
      <c r="D10" s="422" t="s">
        <v>267</v>
      </c>
      <c r="E10" s="422">
        <v>128</v>
      </c>
      <c r="F10" s="422">
        <v>6</v>
      </c>
      <c r="G10" s="422">
        <v>259</v>
      </c>
      <c r="H10" s="422">
        <v>27</v>
      </c>
      <c r="I10" s="422">
        <v>19</v>
      </c>
      <c r="J10" s="422" t="s">
        <v>267</v>
      </c>
      <c r="K10" s="422">
        <v>19</v>
      </c>
      <c r="L10" s="422">
        <v>8</v>
      </c>
      <c r="M10" s="422">
        <v>330</v>
      </c>
      <c r="N10" s="422">
        <v>70</v>
      </c>
      <c r="O10" s="423">
        <v>159</v>
      </c>
      <c r="P10" s="188"/>
    </row>
    <row r="11" spans="1:15" ht="18" customHeight="1">
      <c r="A11" s="20" t="s">
        <v>135</v>
      </c>
      <c r="B11" s="422">
        <f>SUM(C11:O11)</f>
        <v>1087</v>
      </c>
      <c r="C11" s="422">
        <v>259</v>
      </c>
      <c r="D11" s="422">
        <v>19</v>
      </c>
      <c r="E11" s="422">
        <v>122</v>
      </c>
      <c r="F11" s="422">
        <v>33</v>
      </c>
      <c r="G11" s="422">
        <v>132</v>
      </c>
      <c r="H11" s="422">
        <v>55</v>
      </c>
      <c r="I11" s="422">
        <v>17</v>
      </c>
      <c r="J11" s="422" t="s">
        <v>267</v>
      </c>
      <c r="K11" s="422">
        <v>21</v>
      </c>
      <c r="L11" s="422">
        <v>13</v>
      </c>
      <c r="M11" s="422">
        <v>12</v>
      </c>
      <c r="N11" s="422">
        <v>150</v>
      </c>
      <c r="O11" s="423">
        <v>254</v>
      </c>
    </row>
    <row r="12" spans="1:16" ht="18" customHeight="1" thickBot="1">
      <c r="A12" s="21" t="s">
        <v>44</v>
      </c>
      <c r="B12" s="396">
        <v>613</v>
      </c>
      <c r="C12" s="397">
        <v>39</v>
      </c>
      <c r="D12" s="398" t="s">
        <v>267</v>
      </c>
      <c r="E12" s="397">
        <v>111</v>
      </c>
      <c r="F12" s="398" t="s">
        <v>267</v>
      </c>
      <c r="G12" s="397">
        <v>170</v>
      </c>
      <c r="H12" s="397">
        <v>37</v>
      </c>
      <c r="I12" s="398">
        <v>1</v>
      </c>
      <c r="J12" s="398" t="s">
        <v>267</v>
      </c>
      <c r="K12" s="397">
        <v>39</v>
      </c>
      <c r="L12" s="397">
        <v>29</v>
      </c>
      <c r="M12" s="397">
        <v>29</v>
      </c>
      <c r="N12" s="397">
        <v>79</v>
      </c>
      <c r="O12" s="399">
        <v>79</v>
      </c>
      <c r="P12" s="188"/>
    </row>
    <row r="13" spans="1:15" ht="18" customHeight="1">
      <c r="A13" s="5" t="s">
        <v>1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ht="12.75">
      <c r="A14" s="93"/>
    </row>
    <row r="20" spans="19:20" ht="12.75">
      <c r="S20" s="4"/>
      <c r="T20" s="4"/>
    </row>
  </sheetData>
  <sheetProtection/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view="pageBreakPreview" zoomScale="90" zoomScaleSheetLayoutView="90" workbookViewId="0" topLeftCell="A1">
      <selection activeCell="A1" sqref="A1"/>
    </sheetView>
  </sheetViews>
  <sheetFormatPr defaultColWidth="8.796875" defaultRowHeight="12.75"/>
  <cols>
    <col min="1" max="1" width="9.69921875" style="5" customWidth="1"/>
    <col min="2" max="2" width="11.69921875" style="5" customWidth="1"/>
    <col min="3" max="3" width="13.09765625" style="5" customWidth="1"/>
    <col min="4" max="6" width="11.69921875" style="5" customWidth="1"/>
    <col min="7" max="7" width="13" style="5" customWidth="1"/>
    <col min="8" max="8" width="11.69921875" style="5" customWidth="1"/>
    <col min="9" max="16384" width="9.09765625" style="5" customWidth="1"/>
  </cols>
  <sheetData>
    <row r="1" s="178" customFormat="1" ht="18" customHeight="1">
      <c r="A1" s="54" t="s">
        <v>116</v>
      </c>
    </row>
    <row r="2" spans="1:8" ht="18" customHeight="1" thickBot="1">
      <c r="A2" s="6" t="s">
        <v>82</v>
      </c>
      <c r="B2" s="42"/>
      <c r="C2" s="42"/>
      <c r="D2" s="42"/>
      <c r="E2" s="42"/>
      <c r="F2" s="42"/>
      <c r="G2" s="42"/>
      <c r="H2" s="123" t="s">
        <v>355</v>
      </c>
    </row>
    <row r="3" spans="1:8" s="6" customFormat="1" ht="18" customHeight="1">
      <c r="A3" s="597"/>
      <c r="B3" s="594" t="s">
        <v>83</v>
      </c>
      <c r="C3" s="592" t="s">
        <v>277</v>
      </c>
      <c r="D3" s="593"/>
      <c r="E3" s="593"/>
      <c r="F3" s="593"/>
      <c r="G3" s="593"/>
      <c r="H3" s="593"/>
    </row>
    <row r="4" spans="1:14" s="6" customFormat="1" ht="18" customHeight="1">
      <c r="A4" s="598"/>
      <c r="B4" s="595"/>
      <c r="C4" s="600" t="s">
        <v>278</v>
      </c>
      <c r="D4" s="601" t="s">
        <v>84</v>
      </c>
      <c r="E4" s="602"/>
      <c r="F4" s="601" t="s">
        <v>85</v>
      </c>
      <c r="G4" s="603"/>
      <c r="H4" s="603"/>
      <c r="N4" s="135"/>
    </row>
    <row r="5" spans="1:8" s="6" customFormat="1" ht="18" customHeight="1">
      <c r="A5" s="599"/>
      <c r="B5" s="596"/>
      <c r="C5" s="596"/>
      <c r="D5" s="43" t="s">
        <v>86</v>
      </c>
      <c r="E5" s="43" t="s">
        <v>87</v>
      </c>
      <c r="F5" s="43" t="s">
        <v>88</v>
      </c>
      <c r="G5" s="43" t="s">
        <v>40</v>
      </c>
      <c r="H5" s="46" t="s">
        <v>89</v>
      </c>
    </row>
    <row r="6" spans="1:9" ht="18" customHeight="1">
      <c r="A6" s="280" t="s">
        <v>42</v>
      </c>
      <c r="B6" s="316">
        <v>169295</v>
      </c>
      <c r="C6" s="317">
        <f aca="true" t="shared" si="0" ref="C6:C11">SUM(D6:E6)</f>
        <v>383646</v>
      </c>
      <c r="D6" s="316">
        <v>194490</v>
      </c>
      <c r="E6" s="316">
        <v>189156</v>
      </c>
      <c r="F6" s="316">
        <v>51557</v>
      </c>
      <c r="G6" s="316">
        <v>238364</v>
      </c>
      <c r="H6" s="318">
        <v>93725</v>
      </c>
      <c r="I6" s="10"/>
    </row>
    <row r="7" spans="1:9" ht="18" customHeight="1">
      <c r="A7" s="277" t="s">
        <v>46</v>
      </c>
      <c r="B7" s="317">
        <v>30177</v>
      </c>
      <c r="C7" s="317">
        <f t="shared" si="0"/>
        <v>72524</v>
      </c>
      <c r="D7" s="317">
        <v>37266</v>
      </c>
      <c r="E7" s="317">
        <v>35258</v>
      </c>
      <c r="F7" s="317">
        <v>9611</v>
      </c>
      <c r="G7" s="317">
        <v>45524</v>
      </c>
      <c r="H7" s="319">
        <v>17389</v>
      </c>
      <c r="I7" s="10"/>
    </row>
    <row r="8" spans="1:9" ht="18" customHeight="1">
      <c r="A8" s="277" t="s">
        <v>47</v>
      </c>
      <c r="B8" s="546">
        <v>68934</v>
      </c>
      <c r="C8" s="424">
        <f t="shared" si="0"/>
        <v>152786</v>
      </c>
      <c r="D8" s="424">
        <v>79843</v>
      </c>
      <c r="E8" s="424">
        <v>72943</v>
      </c>
      <c r="F8" s="424">
        <v>20958</v>
      </c>
      <c r="G8" s="424">
        <v>100316</v>
      </c>
      <c r="H8" s="425">
        <v>31512</v>
      </c>
      <c r="I8" s="10"/>
    </row>
    <row r="9" spans="1:9" ht="18" customHeight="1">
      <c r="A9" s="277" t="s">
        <v>55</v>
      </c>
      <c r="B9" s="533">
        <v>186210</v>
      </c>
      <c r="C9" s="424">
        <f t="shared" si="0"/>
        <v>416880</v>
      </c>
      <c r="D9" s="533">
        <v>216940</v>
      </c>
      <c r="E9" s="533">
        <v>199940</v>
      </c>
      <c r="F9" s="533">
        <v>50705</v>
      </c>
      <c r="G9" s="533">
        <v>262180</v>
      </c>
      <c r="H9" s="534">
        <v>103995</v>
      </c>
      <c r="I9" s="10"/>
    </row>
    <row r="10" spans="1:9" ht="18" customHeight="1">
      <c r="A10" s="277" t="s">
        <v>41</v>
      </c>
      <c r="B10" s="317">
        <v>78680</v>
      </c>
      <c r="C10" s="317">
        <f t="shared" si="0"/>
        <v>188456</v>
      </c>
      <c r="D10" s="317">
        <v>96391</v>
      </c>
      <c r="E10" s="317">
        <v>92065</v>
      </c>
      <c r="F10" s="317">
        <v>26077</v>
      </c>
      <c r="G10" s="317">
        <v>121129</v>
      </c>
      <c r="H10" s="319">
        <v>41250</v>
      </c>
      <c r="I10" s="10"/>
    </row>
    <row r="11" spans="1:9" ht="18" customHeight="1">
      <c r="A11" s="277" t="s">
        <v>48</v>
      </c>
      <c r="B11" s="424">
        <v>68062</v>
      </c>
      <c r="C11" s="424">
        <f t="shared" si="0"/>
        <v>170398</v>
      </c>
      <c r="D11" s="424">
        <v>86397</v>
      </c>
      <c r="E11" s="424">
        <v>84001</v>
      </c>
      <c r="F11" s="424">
        <v>22878</v>
      </c>
      <c r="G11" s="424">
        <v>103394</v>
      </c>
      <c r="H11" s="425">
        <v>44126</v>
      </c>
      <c r="I11" s="10"/>
    </row>
    <row r="12" spans="1:9" ht="18" customHeight="1">
      <c r="A12" s="277" t="s">
        <v>375</v>
      </c>
      <c r="B12" s="424">
        <v>33325</v>
      </c>
      <c r="C12" s="424">
        <f>SUM(D12:E12)</f>
        <v>72228</v>
      </c>
      <c r="D12" s="424">
        <v>38059</v>
      </c>
      <c r="E12" s="424">
        <v>34169</v>
      </c>
      <c r="F12" s="424">
        <v>9610</v>
      </c>
      <c r="G12" s="424">
        <v>47884</v>
      </c>
      <c r="H12" s="425">
        <v>14734</v>
      </c>
      <c r="I12" s="10"/>
    </row>
    <row r="13" spans="1:9" ht="18" customHeight="1">
      <c r="A13" s="277" t="s">
        <v>45</v>
      </c>
      <c r="B13" s="424">
        <v>21394</v>
      </c>
      <c r="C13" s="424">
        <f>SUM(D13:E13)</f>
        <v>49276</v>
      </c>
      <c r="D13" s="424">
        <v>25740</v>
      </c>
      <c r="E13" s="424">
        <v>23536</v>
      </c>
      <c r="F13" s="424">
        <v>7070</v>
      </c>
      <c r="G13" s="424">
        <v>32636</v>
      </c>
      <c r="H13" s="425">
        <v>9570</v>
      </c>
      <c r="I13" s="10"/>
    </row>
    <row r="14" spans="1:9" s="7" customFormat="1" ht="20.25" customHeight="1">
      <c r="A14" s="281" t="s">
        <v>135</v>
      </c>
      <c r="B14" s="501">
        <v>25653</v>
      </c>
      <c r="C14" s="424">
        <f>SUM(D14:E14)</f>
        <v>61403</v>
      </c>
      <c r="D14" s="501">
        <v>31471</v>
      </c>
      <c r="E14" s="501">
        <v>29932</v>
      </c>
      <c r="F14" s="501">
        <v>8759</v>
      </c>
      <c r="G14" s="501">
        <v>41076</v>
      </c>
      <c r="H14" s="502">
        <v>11568</v>
      </c>
      <c r="I14" s="193"/>
    </row>
    <row r="15" spans="1:9" ht="18" customHeight="1">
      <c r="A15" s="282" t="s">
        <v>44</v>
      </c>
      <c r="B15" s="400">
        <v>16747</v>
      </c>
      <c r="C15" s="317">
        <f>SUM(D15:E15)</f>
        <v>42255</v>
      </c>
      <c r="D15" s="400">
        <v>21463</v>
      </c>
      <c r="E15" s="400">
        <v>20792</v>
      </c>
      <c r="F15" s="400">
        <v>6719</v>
      </c>
      <c r="G15" s="400">
        <v>26262</v>
      </c>
      <c r="H15" s="401">
        <v>9274</v>
      </c>
      <c r="I15" s="10"/>
    </row>
    <row r="16" spans="1:8" ht="21" customHeight="1" thickBot="1">
      <c r="A16" s="103" t="s">
        <v>120</v>
      </c>
      <c r="B16" s="158">
        <f>SUM(B6:B15)</f>
        <v>698477</v>
      </c>
      <c r="C16" s="225">
        <f>SUM(C6:C15)</f>
        <v>1609852</v>
      </c>
      <c r="D16" s="158">
        <f>SUM(D6:D15)</f>
        <v>828060</v>
      </c>
      <c r="E16" s="158">
        <f>SUM(E6:E14)</f>
        <v>761000</v>
      </c>
      <c r="F16" s="158">
        <f>SUM(F6:F15)</f>
        <v>213944</v>
      </c>
      <c r="G16" s="158">
        <f>SUM(G6:G15)</f>
        <v>1018765</v>
      </c>
      <c r="H16" s="159">
        <f>SUM(H6:H15)</f>
        <v>377143</v>
      </c>
    </row>
    <row r="20" spans="18:19" ht="12.75">
      <c r="R20" s="4"/>
      <c r="S20" s="4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scale="90" r:id="rId1"/>
  <headerFooter alignWithMargins="0">
    <oddFooter>&amp;C&amp;P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2.3984375" style="4" customWidth="1"/>
    <col min="2" max="8" width="11.69921875" style="4" customWidth="1"/>
    <col min="9" max="16384" width="9.09765625" style="4" customWidth="1"/>
  </cols>
  <sheetData>
    <row r="2" spans="1:8" ht="18" customHeight="1" thickBot="1">
      <c r="A2" s="16" t="s">
        <v>147</v>
      </c>
      <c r="B2" s="66"/>
      <c r="C2" s="66"/>
      <c r="D2" s="66"/>
      <c r="E2" s="66"/>
      <c r="F2" s="66"/>
      <c r="G2" s="66"/>
      <c r="H2" s="121" t="s">
        <v>356</v>
      </c>
    </row>
    <row r="3" spans="1:8" s="16" customFormat="1" ht="18" customHeight="1">
      <c r="A3" s="108"/>
      <c r="B3" s="106" t="s">
        <v>132</v>
      </c>
      <c r="C3" s="106" t="s">
        <v>279</v>
      </c>
      <c r="D3" s="106" t="s">
        <v>121</v>
      </c>
      <c r="E3" s="106" t="s">
        <v>122</v>
      </c>
      <c r="F3" s="106" t="s">
        <v>148</v>
      </c>
      <c r="G3" s="106" t="s">
        <v>294</v>
      </c>
      <c r="H3" s="107" t="s">
        <v>123</v>
      </c>
    </row>
    <row r="4" spans="1:14" ht="18.75" customHeight="1">
      <c r="A4" s="283" t="s">
        <v>42</v>
      </c>
      <c r="B4" s="320">
        <v>13331</v>
      </c>
      <c r="C4" s="324">
        <v>4402</v>
      </c>
      <c r="D4" s="324">
        <f>56+1112</f>
        <v>1168</v>
      </c>
      <c r="E4" s="324">
        <v>1532</v>
      </c>
      <c r="F4" s="324">
        <v>2106</v>
      </c>
      <c r="G4" s="324">
        <v>1953</v>
      </c>
      <c r="H4" s="325">
        <f>B4-SUM(C4:G4)</f>
        <v>2170</v>
      </c>
      <c r="I4" s="190"/>
      <c r="N4" s="17"/>
    </row>
    <row r="5" spans="1:9" ht="18.75" customHeight="1">
      <c r="A5" s="284" t="s">
        <v>46</v>
      </c>
      <c r="B5" s="320">
        <v>6143</v>
      </c>
      <c r="C5" s="322">
        <v>2785</v>
      </c>
      <c r="D5" s="322">
        <v>78</v>
      </c>
      <c r="E5" s="322">
        <v>221</v>
      </c>
      <c r="F5" s="322">
        <v>641</v>
      </c>
      <c r="G5" s="322">
        <v>1376</v>
      </c>
      <c r="H5" s="323">
        <v>1042</v>
      </c>
      <c r="I5" s="190"/>
    </row>
    <row r="6" spans="1:9" ht="18.75" customHeight="1">
      <c r="A6" s="284" t="s">
        <v>47</v>
      </c>
      <c r="B6" s="426">
        <v>5476</v>
      </c>
      <c r="C6" s="427">
        <v>800</v>
      </c>
      <c r="D6" s="427">
        <v>320</v>
      </c>
      <c r="E6" s="427">
        <v>803</v>
      </c>
      <c r="F6" s="427">
        <v>1342</v>
      </c>
      <c r="G6" s="427">
        <v>1233</v>
      </c>
      <c r="H6" s="428">
        <v>978</v>
      </c>
      <c r="I6" s="190"/>
    </row>
    <row r="7" spans="1:9" ht="18.75" customHeight="1">
      <c r="A7" s="285" t="s">
        <v>55</v>
      </c>
      <c r="B7" s="427">
        <v>19962</v>
      </c>
      <c r="C7" s="463">
        <v>6988</v>
      </c>
      <c r="D7" s="463">
        <v>977</v>
      </c>
      <c r="E7" s="463">
        <v>2133</v>
      </c>
      <c r="F7" s="463">
        <v>2323</v>
      </c>
      <c r="G7" s="463">
        <v>3311</v>
      </c>
      <c r="H7" s="535">
        <v>4230</v>
      </c>
      <c r="I7" s="190"/>
    </row>
    <row r="8" spans="1:9" ht="18.75" customHeight="1">
      <c r="A8" s="284" t="s">
        <v>41</v>
      </c>
      <c r="B8" s="320">
        <v>8148</v>
      </c>
      <c r="C8" s="321">
        <v>2053</v>
      </c>
      <c r="D8" s="322">
        <v>267</v>
      </c>
      <c r="E8" s="322">
        <v>833</v>
      </c>
      <c r="F8" s="322">
        <v>2004</v>
      </c>
      <c r="G8" s="322">
        <v>1624</v>
      </c>
      <c r="H8" s="323">
        <v>1367</v>
      </c>
      <c r="I8" s="190"/>
    </row>
    <row r="9" spans="1:9" ht="18.75" customHeight="1">
      <c r="A9" s="284" t="s">
        <v>48</v>
      </c>
      <c r="B9" s="426">
        <v>11117</v>
      </c>
      <c r="C9" s="427">
        <v>3711</v>
      </c>
      <c r="D9" s="427">
        <v>227</v>
      </c>
      <c r="E9" s="427">
        <v>486</v>
      </c>
      <c r="F9" s="427">
        <v>1548</v>
      </c>
      <c r="G9" s="427">
        <v>3253</v>
      </c>
      <c r="H9" s="428">
        <v>1892</v>
      </c>
      <c r="I9" s="190"/>
    </row>
    <row r="10" spans="1:9" ht="18.75" customHeight="1">
      <c r="A10" s="284" t="s">
        <v>375</v>
      </c>
      <c r="B10" s="463">
        <v>5420</v>
      </c>
      <c r="C10" s="427">
        <v>2489</v>
      </c>
      <c r="D10" s="427">
        <v>102</v>
      </c>
      <c r="E10" s="427">
        <v>400</v>
      </c>
      <c r="F10" s="427">
        <v>673</v>
      </c>
      <c r="G10" s="427">
        <v>795</v>
      </c>
      <c r="H10" s="428">
        <v>961</v>
      </c>
      <c r="I10" s="190"/>
    </row>
    <row r="11" spans="1:9" ht="18.75" customHeight="1">
      <c r="A11" s="284" t="s">
        <v>45</v>
      </c>
      <c r="B11" s="426">
        <v>4328</v>
      </c>
      <c r="C11" s="427">
        <v>1599</v>
      </c>
      <c r="D11" s="427">
        <v>97</v>
      </c>
      <c r="E11" s="427">
        <v>174</v>
      </c>
      <c r="F11" s="427">
        <v>602</v>
      </c>
      <c r="G11" s="427">
        <v>1373</v>
      </c>
      <c r="H11" s="428">
        <v>483</v>
      </c>
      <c r="I11" s="190"/>
    </row>
    <row r="12" spans="1:9" s="66" customFormat="1" ht="18.75" customHeight="1">
      <c r="A12" s="286" t="s">
        <v>135</v>
      </c>
      <c r="B12" s="426">
        <v>2631</v>
      </c>
      <c r="C12" s="427">
        <v>823</v>
      </c>
      <c r="D12" s="426">
        <v>110</v>
      </c>
      <c r="E12" s="426">
        <v>384</v>
      </c>
      <c r="F12" s="426">
        <v>273</v>
      </c>
      <c r="G12" s="426">
        <v>567</v>
      </c>
      <c r="H12" s="428">
        <v>474</v>
      </c>
      <c r="I12" s="191"/>
    </row>
    <row r="13" spans="1:9" ht="18.75" customHeight="1">
      <c r="A13" s="284" t="s">
        <v>44</v>
      </c>
      <c r="B13" s="402">
        <v>1165</v>
      </c>
      <c r="C13" s="322">
        <v>364</v>
      </c>
      <c r="D13" s="320">
        <v>27</v>
      </c>
      <c r="E13" s="320">
        <v>68</v>
      </c>
      <c r="F13" s="320">
        <v>292</v>
      </c>
      <c r="G13" s="320">
        <v>212</v>
      </c>
      <c r="H13" s="323">
        <v>202</v>
      </c>
      <c r="I13" s="190"/>
    </row>
    <row r="14" spans="1:8" s="192" customFormat="1" ht="18.75" customHeight="1" thickBot="1">
      <c r="A14" s="109" t="s">
        <v>120</v>
      </c>
      <c r="B14" s="225">
        <f aca="true" t="shared" si="0" ref="B14:H14">SUM(B4:B13)</f>
        <v>77721</v>
      </c>
      <c r="C14" s="225">
        <f t="shared" si="0"/>
        <v>26014</v>
      </c>
      <c r="D14" s="225">
        <f t="shared" si="0"/>
        <v>3373</v>
      </c>
      <c r="E14" s="225">
        <f t="shared" si="0"/>
        <v>7034</v>
      </c>
      <c r="F14" s="225">
        <f t="shared" si="0"/>
        <v>11804</v>
      </c>
      <c r="G14" s="225">
        <f t="shared" si="0"/>
        <v>15697</v>
      </c>
      <c r="H14" s="226">
        <f t="shared" si="0"/>
        <v>13799</v>
      </c>
    </row>
    <row r="16" ht="12.75">
      <c r="B16" s="190"/>
    </row>
  </sheetData>
  <sheetProtection/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="90" zoomScaleSheetLayoutView="90" workbookViewId="0" topLeftCell="A1">
      <pane xSplit="1" ySplit="3" topLeftCell="B4" activePane="bottomRight" state="frozen"/>
      <selection pane="topLeft" activeCell="O9" sqref="O9"/>
      <selection pane="topRight" activeCell="O9" sqref="O9"/>
      <selection pane="bottomLeft" activeCell="O9" sqref="O9"/>
      <selection pane="bottomRight" activeCell="A1" sqref="A1"/>
    </sheetView>
  </sheetViews>
  <sheetFormatPr defaultColWidth="8.796875" defaultRowHeight="12.75"/>
  <cols>
    <col min="1" max="1" width="7.69921875" style="114" customWidth="1"/>
    <col min="2" max="2" width="9.3984375" style="114" customWidth="1"/>
    <col min="3" max="4" width="9.59765625" style="114" bestFit="1" customWidth="1"/>
    <col min="5" max="5" width="10.69921875" style="114" bestFit="1" customWidth="1"/>
    <col min="6" max="7" width="9.59765625" style="114" bestFit="1" customWidth="1"/>
    <col min="8" max="8" width="10.09765625" style="114" customWidth="1"/>
    <col min="9" max="10" width="11" style="114" bestFit="1" customWidth="1"/>
    <col min="11" max="16384" width="9.09765625" style="114" customWidth="1"/>
  </cols>
  <sheetData>
    <row r="1" spans="1:10" ht="18" customHeight="1" thickBot="1">
      <c r="A1" s="6" t="s">
        <v>124</v>
      </c>
      <c r="J1" s="145" t="s">
        <v>176</v>
      </c>
    </row>
    <row r="2" spans="1:10" s="6" customFormat="1" ht="20.25" customHeight="1">
      <c r="A2" s="613"/>
      <c r="B2" s="612" t="s">
        <v>90</v>
      </c>
      <c r="C2" s="612" t="s">
        <v>91</v>
      </c>
      <c r="D2" s="612"/>
      <c r="E2" s="612"/>
      <c r="F2" s="612" t="s">
        <v>92</v>
      </c>
      <c r="G2" s="612"/>
      <c r="H2" s="612"/>
      <c r="I2" s="592"/>
      <c r="J2" s="592" t="s">
        <v>93</v>
      </c>
    </row>
    <row r="3" spans="1:10" s="6" customFormat="1" ht="30" customHeight="1">
      <c r="A3" s="614"/>
      <c r="B3" s="615"/>
      <c r="C3" s="43" t="s">
        <v>280</v>
      </c>
      <c r="D3" s="43" t="s">
        <v>94</v>
      </c>
      <c r="E3" s="44" t="s">
        <v>95</v>
      </c>
      <c r="F3" s="43" t="s">
        <v>96</v>
      </c>
      <c r="G3" s="43" t="s">
        <v>97</v>
      </c>
      <c r="H3" s="44" t="s">
        <v>133</v>
      </c>
      <c r="I3" s="45" t="s">
        <v>95</v>
      </c>
      <c r="J3" s="601"/>
    </row>
    <row r="4" spans="1:10" ht="18" customHeight="1">
      <c r="A4" s="604" t="s">
        <v>51</v>
      </c>
      <c r="B4" s="115" t="s">
        <v>137</v>
      </c>
      <c r="C4" s="131">
        <v>3954</v>
      </c>
      <c r="D4" s="131">
        <v>2715</v>
      </c>
      <c r="E4" s="124">
        <v>1239</v>
      </c>
      <c r="F4" s="131">
        <v>13114</v>
      </c>
      <c r="G4" s="131">
        <v>14426</v>
      </c>
      <c r="H4" s="131">
        <v>-63</v>
      </c>
      <c r="I4" s="125">
        <v>-1375</v>
      </c>
      <c r="J4" s="125">
        <v>-136</v>
      </c>
    </row>
    <row r="5" spans="1:10" ht="18" customHeight="1">
      <c r="A5" s="605"/>
      <c r="B5" s="115" t="s">
        <v>263</v>
      </c>
      <c r="C5" s="131">
        <v>3850</v>
      </c>
      <c r="D5" s="131">
        <v>2947</v>
      </c>
      <c r="E5" s="124">
        <v>903</v>
      </c>
      <c r="F5" s="131">
        <v>15359</v>
      </c>
      <c r="G5" s="131">
        <v>13964</v>
      </c>
      <c r="H5" s="131">
        <v>-50</v>
      </c>
      <c r="I5" s="125">
        <v>1345</v>
      </c>
      <c r="J5" s="125">
        <v>2248</v>
      </c>
    </row>
    <row r="6" spans="1:10" ht="18" customHeight="1">
      <c r="A6" s="605"/>
      <c r="B6" s="195" t="s">
        <v>300</v>
      </c>
      <c r="C6" s="130">
        <v>2933</v>
      </c>
      <c r="D6" s="130">
        <v>3142</v>
      </c>
      <c r="E6" s="126">
        <v>-209</v>
      </c>
      <c r="F6" s="130">
        <v>13557</v>
      </c>
      <c r="G6" s="130">
        <v>14794</v>
      </c>
      <c r="H6" s="130">
        <v>-93</v>
      </c>
      <c r="I6" s="127">
        <v>-1330</v>
      </c>
      <c r="J6" s="127">
        <v>-1539</v>
      </c>
    </row>
    <row r="7" spans="1:10" ht="18" customHeight="1">
      <c r="A7" s="606"/>
      <c r="B7" s="195" t="s">
        <v>360</v>
      </c>
      <c r="C7" s="326">
        <v>2611</v>
      </c>
      <c r="D7" s="326">
        <v>3572</v>
      </c>
      <c r="E7" s="327">
        <f>C7-D7</f>
        <v>-961</v>
      </c>
      <c r="F7" s="326">
        <v>15658</v>
      </c>
      <c r="G7" s="326">
        <v>15412</v>
      </c>
      <c r="H7" s="326">
        <f>271-318</f>
        <v>-47</v>
      </c>
      <c r="I7" s="328">
        <f>F7-G7+H7</f>
        <v>199</v>
      </c>
      <c r="J7" s="328">
        <f>E7+I7</f>
        <v>-762</v>
      </c>
    </row>
    <row r="8" spans="1:10" ht="18" customHeight="1">
      <c r="A8" s="604" t="s">
        <v>60</v>
      </c>
      <c r="B8" s="115" t="s">
        <v>137</v>
      </c>
      <c r="C8" s="131">
        <v>732</v>
      </c>
      <c r="D8" s="131">
        <v>608</v>
      </c>
      <c r="E8" s="124">
        <v>124</v>
      </c>
      <c r="F8" s="131">
        <v>2440</v>
      </c>
      <c r="G8" s="131">
        <v>2789</v>
      </c>
      <c r="H8" s="131">
        <v>-4</v>
      </c>
      <c r="I8" s="125">
        <v>-353</v>
      </c>
      <c r="J8" s="125">
        <v>-229</v>
      </c>
    </row>
    <row r="9" spans="1:10" ht="18" customHeight="1">
      <c r="A9" s="605"/>
      <c r="B9" s="115" t="s">
        <v>264</v>
      </c>
      <c r="C9" s="131">
        <v>619</v>
      </c>
      <c r="D9" s="131">
        <v>651</v>
      </c>
      <c r="E9" s="124">
        <v>-32</v>
      </c>
      <c r="F9" s="131">
        <v>2755</v>
      </c>
      <c r="G9" s="131">
        <v>2652</v>
      </c>
      <c r="H9" s="131">
        <v>-142</v>
      </c>
      <c r="I9" s="125">
        <v>-39</v>
      </c>
      <c r="J9" s="125">
        <v>-71</v>
      </c>
    </row>
    <row r="10" spans="1:10" ht="18" customHeight="1">
      <c r="A10" s="605"/>
      <c r="B10" s="195" t="s">
        <v>300</v>
      </c>
      <c r="C10" s="130">
        <v>564</v>
      </c>
      <c r="D10" s="130">
        <v>689</v>
      </c>
      <c r="E10" s="126">
        <v>-125</v>
      </c>
      <c r="F10" s="130">
        <v>2861</v>
      </c>
      <c r="G10" s="130">
        <v>3070</v>
      </c>
      <c r="H10" s="130">
        <v>-122</v>
      </c>
      <c r="I10" s="127">
        <v>-331</v>
      </c>
      <c r="J10" s="127">
        <v>-456</v>
      </c>
    </row>
    <row r="11" spans="1:10" ht="18" customHeight="1">
      <c r="A11" s="606"/>
      <c r="B11" s="195" t="s">
        <v>360</v>
      </c>
      <c r="C11" s="326">
        <v>526</v>
      </c>
      <c r="D11" s="326">
        <v>857</v>
      </c>
      <c r="E11" s="327">
        <v>-331</v>
      </c>
      <c r="F11" s="326">
        <v>3518</v>
      </c>
      <c r="G11" s="326">
        <v>3173</v>
      </c>
      <c r="H11" s="326">
        <v>-120</v>
      </c>
      <c r="I11" s="328">
        <v>225</v>
      </c>
      <c r="J11" s="328">
        <v>-106</v>
      </c>
    </row>
    <row r="12" spans="1:10" ht="18" customHeight="1">
      <c r="A12" s="604" t="s">
        <v>50</v>
      </c>
      <c r="B12" s="115" t="s">
        <v>137</v>
      </c>
      <c r="C12" s="131">
        <v>1790</v>
      </c>
      <c r="D12" s="131">
        <v>905</v>
      </c>
      <c r="E12" s="124">
        <v>885</v>
      </c>
      <c r="F12" s="131">
        <v>7707</v>
      </c>
      <c r="G12" s="131">
        <v>8613</v>
      </c>
      <c r="H12" s="131">
        <v>35</v>
      </c>
      <c r="I12" s="125">
        <v>-871</v>
      </c>
      <c r="J12" s="125">
        <v>14</v>
      </c>
    </row>
    <row r="13" spans="1:10" ht="18" customHeight="1">
      <c r="A13" s="607"/>
      <c r="B13" s="115" t="s">
        <v>264</v>
      </c>
      <c r="C13" s="131">
        <v>1721</v>
      </c>
      <c r="D13" s="131">
        <v>1016</v>
      </c>
      <c r="E13" s="124">
        <v>705</v>
      </c>
      <c r="F13" s="131">
        <v>8441</v>
      </c>
      <c r="G13" s="131">
        <v>8455</v>
      </c>
      <c r="H13" s="131">
        <v>-81</v>
      </c>
      <c r="I13" s="125">
        <v>-95</v>
      </c>
      <c r="J13" s="125">
        <v>610</v>
      </c>
    </row>
    <row r="14" spans="1:10" ht="18" customHeight="1">
      <c r="A14" s="607"/>
      <c r="B14" s="195" t="s">
        <v>300</v>
      </c>
      <c r="C14" s="130">
        <v>1441</v>
      </c>
      <c r="D14" s="130">
        <v>1153</v>
      </c>
      <c r="E14" s="126">
        <v>288</v>
      </c>
      <c r="F14" s="130">
        <v>8526</v>
      </c>
      <c r="G14" s="130">
        <v>8703</v>
      </c>
      <c r="H14" s="130">
        <v>-178</v>
      </c>
      <c r="I14" s="127">
        <v>-355</v>
      </c>
      <c r="J14" s="127">
        <v>-67</v>
      </c>
    </row>
    <row r="15" spans="1:10" ht="18" customHeight="1">
      <c r="A15" s="608"/>
      <c r="B15" s="195" t="s">
        <v>360</v>
      </c>
      <c r="C15" s="429">
        <v>1374</v>
      </c>
      <c r="D15" s="429">
        <v>1321</v>
      </c>
      <c r="E15" s="430">
        <v>53</v>
      </c>
      <c r="F15" s="429">
        <v>9303</v>
      </c>
      <c r="G15" s="429">
        <v>8674</v>
      </c>
      <c r="H15" s="429">
        <f>-106</f>
        <v>-106</v>
      </c>
      <c r="I15" s="431">
        <v>523</v>
      </c>
      <c r="J15" s="431">
        <v>576</v>
      </c>
    </row>
    <row r="16" spans="1:10" ht="18" customHeight="1">
      <c r="A16" s="604" t="s">
        <v>54</v>
      </c>
      <c r="B16" s="115" t="s">
        <v>137</v>
      </c>
      <c r="C16" s="131">
        <v>4412</v>
      </c>
      <c r="D16" s="131">
        <v>2644</v>
      </c>
      <c r="E16" s="124">
        <v>1768</v>
      </c>
      <c r="F16" s="131">
        <v>14949</v>
      </c>
      <c r="G16" s="131">
        <v>16809</v>
      </c>
      <c r="H16" s="131">
        <v>19</v>
      </c>
      <c r="I16" s="125">
        <v>-1841</v>
      </c>
      <c r="J16" s="125">
        <v>-73</v>
      </c>
    </row>
    <row r="17" spans="1:10" ht="18" customHeight="1">
      <c r="A17" s="607"/>
      <c r="B17" s="115" t="s">
        <v>264</v>
      </c>
      <c r="C17" s="131">
        <v>4017</v>
      </c>
      <c r="D17" s="131">
        <v>3032</v>
      </c>
      <c r="E17" s="124">
        <v>985</v>
      </c>
      <c r="F17" s="131">
        <v>17645</v>
      </c>
      <c r="G17" s="131">
        <v>17321</v>
      </c>
      <c r="H17" s="131">
        <v>-485</v>
      </c>
      <c r="I17" s="125">
        <v>-161</v>
      </c>
      <c r="J17" s="125">
        <v>824</v>
      </c>
    </row>
    <row r="18" spans="1:10" ht="18" customHeight="1">
      <c r="A18" s="607"/>
      <c r="B18" s="195" t="s">
        <v>300</v>
      </c>
      <c r="C18" s="130">
        <v>3250</v>
      </c>
      <c r="D18" s="130">
        <v>3197</v>
      </c>
      <c r="E18" s="126">
        <v>53</v>
      </c>
      <c r="F18" s="130">
        <v>14863</v>
      </c>
      <c r="G18" s="130">
        <v>17538</v>
      </c>
      <c r="H18" s="130">
        <v>-234</v>
      </c>
      <c r="I18" s="127">
        <v>-2909</v>
      </c>
      <c r="J18" s="127">
        <v>-2856</v>
      </c>
    </row>
    <row r="19" spans="1:10" ht="18" customHeight="1">
      <c r="A19" s="608"/>
      <c r="B19" s="195" t="s">
        <v>360</v>
      </c>
      <c r="C19" s="429">
        <v>2694</v>
      </c>
      <c r="D19" s="429">
        <v>3880</v>
      </c>
      <c r="E19" s="430">
        <f>C19-D19</f>
        <v>-1186</v>
      </c>
      <c r="F19" s="429">
        <v>18284</v>
      </c>
      <c r="G19" s="429">
        <v>18101</v>
      </c>
      <c r="H19" s="429">
        <v>-72</v>
      </c>
      <c r="I19" s="431">
        <f>F19-G19+H19</f>
        <v>111</v>
      </c>
      <c r="J19" s="431">
        <f>E19+I19</f>
        <v>-1075</v>
      </c>
    </row>
    <row r="20" spans="1:10" ht="18" customHeight="1">
      <c r="A20" s="604" t="s">
        <v>61</v>
      </c>
      <c r="B20" s="143" t="s">
        <v>137</v>
      </c>
      <c r="C20" s="132">
        <v>2073</v>
      </c>
      <c r="D20" s="132">
        <v>1102</v>
      </c>
      <c r="E20" s="128">
        <v>971</v>
      </c>
      <c r="F20" s="132">
        <v>8397</v>
      </c>
      <c r="G20" s="132">
        <v>8402</v>
      </c>
      <c r="H20" s="132">
        <v>-17</v>
      </c>
      <c r="I20" s="129">
        <v>-22</v>
      </c>
      <c r="J20" s="129">
        <v>949</v>
      </c>
    </row>
    <row r="21" spans="1:10" ht="18" customHeight="1">
      <c r="A21" s="607"/>
      <c r="B21" s="115" t="s">
        <v>264</v>
      </c>
      <c r="C21" s="131">
        <v>1913</v>
      </c>
      <c r="D21" s="131">
        <v>1295</v>
      </c>
      <c r="E21" s="124">
        <v>618</v>
      </c>
      <c r="F21" s="131">
        <v>8825</v>
      </c>
      <c r="G21" s="131">
        <v>8283</v>
      </c>
      <c r="H21" s="131">
        <v>-234</v>
      </c>
      <c r="I21" s="125">
        <v>308</v>
      </c>
      <c r="J21" s="125">
        <v>926</v>
      </c>
    </row>
    <row r="22" spans="1:10" ht="18" customHeight="1">
      <c r="A22" s="607"/>
      <c r="B22" s="195" t="s">
        <v>300</v>
      </c>
      <c r="C22" s="130">
        <v>1703</v>
      </c>
      <c r="D22" s="130">
        <v>1436</v>
      </c>
      <c r="E22" s="126">
        <v>267</v>
      </c>
      <c r="F22" s="130">
        <v>8471</v>
      </c>
      <c r="G22" s="130">
        <v>8887</v>
      </c>
      <c r="H22" s="130">
        <v>64</v>
      </c>
      <c r="I22" s="127">
        <v>-352</v>
      </c>
      <c r="J22" s="127">
        <v>-85</v>
      </c>
    </row>
    <row r="23" spans="1:10" ht="18" customHeight="1">
      <c r="A23" s="608"/>
      <c r="B23" s="195" t="s">
        <v>360</v>
      </c>
      <c r="C23" s="329">
        <v>1413</v>
      </c>
      <c r="D23" s="329">
        <v>1691</v>
      </c>
      <c r="E23" s="327">
        <v>-278</v>
      </c>
      <c r="F23" s="329">
        <v>10010</v>
      </c>
      <c r="G23" s="329">
        <v>10218</v>
      </c>
      <c r="H23" s="329">
        <v>61</v>
      </c>
      <c r="I23" s="328">
        <v>-147</v>
      </c>
      <c r="J23" s="328">
        <v>-425</v>
      </c>
    </row>
    <row r="24" spans="1:10" ht="18" customHeight="1">
      <c r="A24" s="604" t="s">
        <v>52</v>
      </c>
      <c r="B24" s="143" t="s">
        <v>137</v>
      </c>
      <c r="C24" s="132">
        <v>1517</v>
      </c>
      <c r="D24" s="132">
        <v>1498</v>
      </c>
      <c r="E24" s="128">
        <v>19</v>
      </c>
      <c r="F24" s="132">
        <v>5904</v>
      </c>
      <c r="G24" s="132">
        <v>5791</v>
      </c>
      <c r="H24" s="132">
        <v>30</v>
      </c>
      <c r="I24" s="129">
        <v>143</v>
      </c>
      <c r="J24" s="129">
        <v>162</v>
      </c>
    </row>
    <row r="25" spans="1:10" ht="18" customHeight="1">
      <c r="A25" s="605"/>
      <c r="B25" s="115" t="s">
        <v>264</v>
      </c>
      <c r="C25" s="131">
        <v>1431</v>
      </c>
      <c r="D25" s="131">
        <v>1597</v>
      </c>
      <c r="E25" s="124">
        <v>-166</v>
      </c>
      <c r="F25" s="131">
        <v>6292</v>
      </c>
      <c r="G25" s="131">
        <v>5660</v>
      </c>
      <c r="H25" s="131">
        <v>97</v>
      </c>
      <c r="I25" s="125">
        <v>729</v>
      </c>
      <c r="J25" s="125">
        <v>563</v>
      </c>
    </row>
    <row r="26" spans="1:10" ht="18" customHeight="1">
      <c r="A26" s="605"/>
      <c r="B26" s="195" t="s">
        <v>300</v>
      </c>
      <c r="C26" s="130">
        <v>1259</v>
      </c>
      <c r="D26" s="130">
        <v>1616</v>
      </c>
      <c r="E26" s="126">
        <v>-357</v>
      </c>
      <c r="F26" s="130">
        <v>5518</v>
      </c>
      <c r="G26" s="130">
        <v>6051</v>
      </c>
      <c r="H26" s="130">
        <v>-21</v>
      </c>
      <c r="I26" s="127">
        <v>-554</v>
      </c>
      <c r="J26" s="127">
        <v>-911</v>
      </c>
    </row>
    <row r="27" spans="1:10" ht="18" customHeight="1">
      <c r="A27" s="606"/>
      <c r="B27" s="195" t="s">
        <v>360</v>
      </c>
      <c r="C27" s="557">
        <v>1122</v>
      </c>
      <c r="D27" s="557">
        <v>1886</v>
      </c>
      <c r="E27" s="430">
        <v>-764</v>
      </c>
      <c r="F27" s="557">
        <v>7200</v>
      </c>
      <c r="G27" s="557">
        <v>6556</v>
      </c>
      <c r="H27" s="557">
        <v>41</v>
      </c>
      <c r="I27" s="431">
        <v>685</v>
      </c>
      <c r="J27" s="431">
        <v>-79</v>
      </c>
    </row>
    <row r="28" spans="1:10" ht="18" customHeight="1">
      <c r="A28" s="604" t="s">
        <v>376</v>
      </c>
      <c r="B28" s="115" t="s">
        <v>377</v>
      </c>
      <c r="C28" s="131">
        <v>816</v>
      </c>
      <c r="D28" s="131">
        <v>442</v>
      </c>
      <c r="E28" s="124">
        <v>374</v>
      </c>
      <c r="F28" s="131">
        <v>4704</v>
      </c>
      <c r="G28" s="131">
        <v>4932</v>
      </c>
      <c r="H28" s="131">
        <v>-5</v>
      </c>
      <c r="I28" s="125">
        <v>-233</v>
      </c>
      <c r="J28" s="125">
        <v>141</v>
      </c>
    </row>
    <row r="29" spans="1:10" ht="18" customHeight="1">
      <c r="A29" s="605"/>
      <c r="B29" s="115" t="s">
        <v>378</v>
      </c>
      <c r="C29" s="131">
        <v>790</v>
      </c>
      <c r="D29" s="131">
        <v>490</v>
      </c>
      <c r="E29" s="124">
        <v>300</v>
      </c>
      <c r="F29" s="131">
        <v>5351</v>
      </c>
      <c r="G29" s="131">
        <v>5059</v>
      </c>
      <c r="H29" s="131">
        <v>-138</v>
      </c>
      <c r="I29" s="125">
        <v>154</v>
      </c>
      <c r="J29" s="125">
        <v>454</v>
      </c>
    </row>
    <row r="30" spans="1:10" ht="18" customHeight="1">
      <c r="A30" s="605"/>
      <c r="B30" s="195" t="s">
        <v>300</v>
      </c>
      <c r="C30" s="130">
        <v>653</v>
      </c>
      <c r="D30" s="130">
        <v>565</v>
      </c>
      <c r="E30" s="126">
        <v>88</v>
      </c>
      <c r="F30" s="130">
        <v>4682</v>
      </c>
      <c r="G30" s="130">
        <v>4673</v>
      </c>
      <c r="H30" s="130">
        <v>-139</v>
      </c>
      <c r="I30" s="127">
        <v>-130</v>
      </c>
      <c r="J30" s="127">
        <v>-42</v>
      </c>
    </row>
    <row r="31" spans="1:10" ht="18" customHeight="1">
      <c r="A31" s="606"/>
      <c r="B31" s="195" t="s">
        <v>379</v>
      </c>
      <c r="C31" s="429">
        <v>620</v>
      </c>
      <c r="D31" s="429">
        <v>632</v>
      </c>
      <c r="E31" s="464">
        <v>-12</v>
      </c>
      <c r="F31" s="429">
        <v>4869</v>
      </c>
      <c r="G31" s="429">
        <v>4616</v>
      </c>
      <c r="H31" s="429">
        <v>-57</v>
      </c>
      <c r="I31" s="465">
        <v>196</v>
      </c>
      <c r="J31" s="465">
        <v>184</v>
      </c>
    </row>
    <row r="32" spans="1:10" ht="18" customHeight="1">
      <c r="A32" s="604" t="s">
        <v>49</v>
      </c>
      <c r="B32" s="115" t="s">
        <v>137</v>
      </c>
      <c r="C32" s="131">
        <v>477</v>
      </c>
      <c r="D32" s="131">
        <v>309</v>
      </c>
      <c r="E32" s="124">
        <v>168</v>
      </c>
      <c r="F32" s="131">
        <v>2301</v>
      </c>
      <c r="G32" s="131">
        <v>2129</v>
      </c>
      <c r="H32" s="131">
        <v>-41</v>
      </c>
      <c r="I32" s="125">
        <v>131</v>
      </c>
      <c r="J32" s="125">
        <v>299</v>
      </c>
    </row>
    <row r="33" spans="1:10" ht="18" customHeight="1">
      <c r="A33" s="605"/>
      <c r="B33" s="115" t="s">
        <v>264</v>
      </c>
      <c r="C33" s="131">
        <v>456</v>
      </c>
      <c r="D33" s="131">
        <v>387</v>
      </c>
      <c r="E33" s="124">
        <v>69</v>
      </c>
      <c r="F33" s="131">
        <v>2667</v>
      </c>
      <c r="G33" s="131">
        <v>2100</v>
      </c>
      <c r="H33" s="131">
        <v>-175</v>
      </c>
      <c r="I33" s="125">
        <v>392</v>
      </c>
      <c r="J33" s="125">
        <v>461</v>
      </c>
    </row>
    <row r="34" spans="1:10" ht="18" customHeight="1">
      <c r="A34" s="605"/>
      <c r="B34" s="195" t="s">
        <v>300</v>
      </c>
      <c r="C34" s="130">
        <v>399</v>
      </c>
      <c r="D34" s="130">
        <v>375</v>
      </c>
      <c r="E34" s="126">
        <v>24</v>
      </c>
      <c r="F34" s="130">
        <v>2567</v>
      </c>
      <c r="G34" s="130">
        <v>2646</v>
      </c>
      <c r="H34" s="130">
        <v>-12</v>
      </c>
      <c r="I34" s="127">
        <v>-91</v>
      </c>
      <c r="J34" s="127">
        <v>-67</v>
      </c>
    </row>
    <row r="35" spans="1:10" ht="18" customHeight="1">
      <c r="A35" s="606"/>
      <c r="B35" s="195" t="s">
        <v>360</v>
      </c>
      <c r="C35" s="429">
        <v>353</v>
      </c>
      <c r="D35" s="429">
        <v>459</v>
      </c>
      <c r="E35" s="430">
        <f>C35-D35</f>
        <v>-106</v>
      </c>
      <c r="F35" s="429">
        <v>3008</v>
      </c>
      <c r="G35" s="429">
        <v>2825</v>
      </c>
      <c r="H35" s="429">
        <v>18</v>
      </c>
      <c r="I35" s="431">
        <f>F35-G35+H35</f>
        <v>201</v>
      </c>
      <c r="J35" s="431">
        <f>E35+I35</f>
        <v>95</v>
      </c>
    </row>
    <row r="36" spans="1:10" ht="18" customHeight="1">
      <c r="A36" s="604" t="s">
        <v>135</v>
      </c>
      <c r="B36" s="115" t="s">
        <v>137</v>
      </c>
      <c r="C36" s="131">
        <v>655</v>
      </c>
      <c r="D36" s="131">
        <v>272</v>
      </c>
      <c r="E36" s="124">
        <v>383</v>
      </c>
      <c r="F36" s="131">
        <v>3270</v>
      </c>
      <c r="G36" s="131">
        <v>3291</v>
      </c>
      <c r="H36" s="131">
        <v>18</v>
      </c>
      <c r="I36" s="125">
        <v>-3</v>
      </c>
      <c r="J36" s="125">
        <v>380</v>
      </c>
    </row>
    <row r="37" spans="1:10" ht="18" customHeight="1">
      <c r="A37" s="605"/>
      <c r="B37" s="115" t="s">
        <v>264</v>
      </c>
      <c r="C37" s="131">
        <v>642</v>
      </c>
      <c r="D37" s="131">
        <v>314</v>
      </c>
      <c r="E37" s="124">
        <v>328</v>
      </c>
      <c r="F37" s="131">
        <v>3713</v>
      </c>
      <c r="G37" s="131">
        <v>3353</v>
      </c>
      <c r="H37" s="131">
        <v>-53</v>
      </c>
      <c r="I37" s="125">
        <v>307</v>
      </c>
      <c r="J37" s="125">
        <v>635</v>
      </c>
    </row>
    <row r="38" spans="1:10" ht="18" customHeight="1">
      <c r="A38" s="605"/>
      <c r="B38" s="195" t="s">
        <v>300</v>
      </c>
      <c r="C38" s="130">
        <v>496</v>
      </c>
      <c r="D38" s="130">
        <v>369</v>
      </c>
      <c r="E38" s="126">
        <v>127</v>
      </c>
      <c r="F38" s="130">
        <v>3210</v>
      </c>
      <c r="G38" s="130">
        <v>3128</v>
      </c>
      <c r="H38" s="130">
        <v>-77</v>
      </c>
      <c r="I38" s="127">
        <v>5</v>
      </c>
      <c r="J38" s="127">
        <v>132</v>
      </c>
    </row>
    <row r="39" spans="1:11" ht="18" customHeight="1">
      <c r="A39" s="606"/>
      <c r="B39" s="195" t="s">
        <v>360</v>
      </c>
      <c r="C39" s="429">
        <v>482</v>
      </c>
      <c r="D39" s="429">
        <v>462</v>
      </c>
      <c r="E39" s="430">
        <v>20</v>
      </c>
      <c r="F39" s="429">
        <v>3422</v>
      </c>
      <c r="G39" s="429">
        <v>3447</v>
      </c>
      <c r="H39" s="429">
        <v>-58</v>
      </c>
      <c r="I39" s="431">
        <v>-83</v>
      </c>
      <c r="J39" s="431">
        <v>-63</v>
      </c>
      <c r="K39" s="5"/>
    </row>
    <row r="40" spans="1:10" ht="18" customHeight="1">
      <c r="A40" s="609" t="s">
        <v>63</v>
      </c>
      <c r="B40" s="143" t="s">
        <v>137</v>
      </c>
      <c r="C40" s="132">
        <v>454</v>
      </c>
      <c r="D40" s="132">
        <v>242</v>
      </c>
      <c r="E40" s="128">
        <v>212</v>
      </c>
      <c r="F40" s="132">
        <v>1933</v>
      </c>
      <c r="G40" s="132">
        <v>1569</v>
      </c>
      <c r="H40" s="132">
        <v>-117</v>
      </c>
      <c r="I40" s="129">
        <v>247</v>
      </c>
      <c r="J40" s="129">
        <v>459</v>
      </c>
    </row>
    <row r="41" spans="1:10" ht="18" customHeight="1">
      <c r="A41" s="610"/>
      <c r="B41" s="115" t="s">
        <v>264</v>
      </c>
      <c r="C41" s="131">
        <v>410</v>
      </c>
      <c r="D41" s="131">
        <v>262</v>
      </c>
      <c r="E41" s="124">
        <v>148</v>
      </c>
      <c r="F41" s="131">
        <v>1837</v>
      </c>
      <c r="G41" s="131">
        <v>1473</v>
      </c>
      <c r="H41" s="131">
        <v>-28</v>
      </c>
      <c r="I41" s="125">
        <v>336</v>
      </c>
      <c r="J41" s="125">
        <v>484</v>
      </c>
    </row>
    <row r="42" spans="1:10" ht="18" customHeight="1">
      <c r="A42" s="610"/>
      <c r="B42" s="195" t="s">
        <v>300</v>
      </c>
      <c r="C42" s="130">
        <v>394</v>
      </c>
      <c r="D42" s="130">
        <v>308</v>
      </c>
      <c r="E42" s="126">
        <v>86</v>
      </c>
      <c r="F42" s="130">
        <v>1874</v>
      </c>
      <c r="G42" s="130">
        <v>1738</v>
      </c>
      <c r="H42" s="130">
        <v>-19</v>
      </c>
      <c r="I42" s="127">
        <v>117</v>
      </c>
      <c r="J42" s="127">
        <v>203</v>
      </c>
    </row>
    <row r="43" spans="1:10" ht="18" customHeight="1" thickBot="1">
      <c r="A43" s="611"/>
      <c r="B43" s="223" t="s">
        <v>360</v>
      </c>
      <c r="C43" s="403">
        <v>314</v>
      </c>
      <c r="D43" s="403">
        <v>344</v>
      </c>
      <c r="E43" s="404">
        <v>-30</v>
      </c>
      <c r="F43" s="403">
        <v>1855</v>
      </c>
      <c r="G43" s="403">
        <v>1807</v>
      </c>
      <c r="H43" s="403">
        <v>-5</v>
      </c>
      <c r="I43" s="405">
        <v>43</v>
      </c>
      <c r="J43" s="405">
        <v>13</v>
      </c>
    </row>
    <row r="44" ht="12.75">
      <c r="A44" s="116"/>
    </row>
  </sheetData>
  <sheetProtection selectLockedCells="1" selectUnlockedCells="1"/>
  <mergeCells count="15">
    <mergeCell ref="C2:E2"/>
    <mergeCell ref="F2:I2"/>
    <mergeCell ref="J2:J3"/>
    <mergeCell ref="A2:A3"/>
    <mergeCell ref="B2:B3"/>
    <mergeCell ref="A4:A7"/>
    <mergeCell ref="A8:A11"/>
    <mergeCell ref="A12:A15"/>
    <mergeCell ref="A16:A19"/>
    <mergeCell ref="A20:A23"/>
    <mergeCell ref="A40:A43"/>
    <mergeCell ref="A36:A39"/>
    <mergeCell ref="A24:A27"/>
    <mergeCell ref="A28:A31"/>
    <mergeCell ref="A32:A35"/>
  </mergeCells>
  <printOptions/>
  <pageMargins left="0.7480314960629921" right="0.7480314960629921" top="0.984251968503937" bottom="0.984251968503937" header="0.5118110236220472" footer="0.5118110236220472"/>
  <pageSetup firstPageNumber="6" useFirstPageNumber="1" horizontalDpi="600" verticalDpi="600" orientation="portrait" paperSize="9" scale="90" r:id="rId1"/>
  <headerFooter alignWithMargins="0">
    <oddFooter>&amp;C&amp;P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view="pageBreakPreview" zoomScale="80" zoomScaleSheetLayoutView="80" workbookViewId="0" topLeftCell="A1">
      <selection activeCell="A1" sqref="A1"/>
    </sheetView>
  </sheetViews>
  <sheetFormatPr defaultColWidth="8.796875" defaultRowHeight="18.75" customHeight="1"/>
  <cols>
    <col min="1" max="1" width="11.69921875" style="3" customWidth="1"/>
    <col min="2" max="15" width="11" style="3" customWidth="1"/>
    <col min="16" max="16" width="13" style="3" bestFit="1" customWidth="1"/>
    <col min="17" max="17" width="14" style="3" bestFit="1" customWidth="1"/>
    <col min="18" max="16384" width="9.09765625" style="3" customWidth="1"/>
  </cols>
  <sheetData>
    <row r="1" spans="1:15" ht="18.75" customHeight="1" thickBot="1">
      <c r="A1" s="60" t="s">
        <v>125</v>
      </c>
      <c r="B1" s="22"/>
      <c r="C1" s="2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17" t="s">
        <v>340</v>
      </c>
    </row>
    <row r="2" spans="1:15" s="9" customFormat="1" ht="30" customHeight="1">
      <c r="A2" s="23"/>
      <c r="B2" s="48" t="s">
        <v>182</v>
      </c>
      <c r="C2" s="49" t="s">
        <v>53</v>
      </c>
      <c r="D2" s="49" t="s">
        <v>183</v>
      </c>
      <c r="E2" s="49" t="s">
        <v>184</v>
      </c>
      <c r="F2" s="49" t="s">
        <v>185</v>
      </c>
      <c r="G2" s="49" t="s">
        <v>186</v>
      </c>
      <c r="H2" s="50" t="s">
        <v>187</v>
      </c>
      <c r="I2" s="141" t="s">
        <v>188</v>
      </c>
      <c r="J2" s="49" t="s">
        <v>189</v>
      </c>
      <c r="K2" s="49" t="s">
        <v>190</v>
      </c>
      <c r="L2" s="49" t="s">
        <v>191</v>
      </c>
      <c r="M2" s="227" t="s">
        <v>348</v>
      </c>
      <c r="N2" s="49" t="s">
        <v>192</v>
      </c>
      <c r="O2" s="50" t="s">
        <v>193</v>
      </c>
    </row>
    <row r="3" spans="1:17" ht="21" customHeight="1">
      <c r="A3" s="620" t="s">
        <v>42</v>
      </c>
      <c r="B3" s="624" t="s">
        <v>181</v>
      </c>
      <c r="C3" s="160">
        <v>693</v>
      </c>
      <c r="D3" s="160">
        <v>4934</v>
      </c>
      <c r="E3" s="160">
        <v>16788</v>
      </c>
      <c r="F3" s="160">
        <v>10291</v>
      </c>
      <c r="G3" s="160">
        <v>6611</v>
      </c>
      <c r="H3" s="161">
        <v>1084</v>
      </c>
      <c r="I3" s="162">
        <v>460</v>
      </c>
      <c r="J3" s="160">
        <v>764</v>
      </c>
      <c r="K3" s="160">
        <v>4601</v>
      </c>
      <c r="L3" s="160">
        <v>9721</v>
      </c>
      <c r="M3" s="160">
        <f>O3-N3-L3-K3-J3-I3-H3-G3-F3-E3-D3-C3</f>
        <v>8212</v>
      </c>
      <c r="N3" s="160">
        <v>1215</v>
      </c>
      <c r="O3" s="161">
        <v>65374</v>
      </c>
      <c r="P3" s="146"/>
      <c r="Q3" s="19"/>
    </row>
    <row r="4" spans="1:16" ht="21" customHeight="1">
      <c r="A4" s="621"/>
      <c r="B4" s="625"/>
      <c r="C4" s="230">
        <v>6</v>
      </c>
      <c r="D4" s="163">
        <v>252</v>
      </c>
      <c r="E4" s="163">
        <v>725</v>
      </c>
      <c r="F4" s="163">
        <v>589</v>
      </c>
      <c r="G4" s="163">
        <v>142</v>
      </c>
      <c r="H4" s="164">
        <v>185</v>
      </c>
      <c r="I4" s="165">
        <v>3</v>
      </c>
      <c r="J4" s="163">
        <v>33</v>
      </c>
      <c r="K4" s="163">
        <v>120</v>
      </c>
      <c r="L4" s="163">
        <v>2359</v>
      </c>
      <c r="M4" s="163">
        <f>O4-N4-L4-K4-J4-I4-H4-G4-F4-E4-D4-C4</f>
        <v>1251</v>
      </c>
      <c r="N4" s="164">
        <v>314</v>
      </c>
      <c r="O4" s="164">
        <v>5979</v>
      </c>
      <c r="P4" s="146"/>
    </row>
    <row r="5" spans="1:16" ht="21" customHeight="1">
      <c r="A5" s="620" t="s">
        <v>46</v>
      </c>
      <c r="B5" s="160">
        <v>692</v>
      </c>
      <c r="C5" s="624" t="s">
        <v>181</v>
      </c>
      <c r="D5" s="160">
        <v>2050</v>
      </c>
      <c r="E5" s="160">
        <v>539</v>
      </c>
      <c r="F5" s="160">
        <v>3606</v>
      </c>
      <c r="G5" s="160">
        <v>3421</v>
      </c>
      <c r="H5" s="161">
        <v>276</v>
      </c>
      <c r="I5" s="162">
        <v>2401</v>
      </c>
      <c r="J5" s="231">
        <v>40</v>
      </c>
      <c r="K5" s="160">
        <v>91</v>
      </c>
      <c r="L5" s="160">
        <v>1078</v>
      </c>
      <c r="M5" s="160">
        <f>O5-N5-L5-K5-J5-I5-H5-G5-F5-E5-D5-B5</f>
        <v>2126</v>
      </c>
      <c r="N5" s="160">
        <v>114</v>
      </c>
      <c r="O5" s="161">
        <v>16434</v>
      </c>
      <c r="P5" s="146"/>
    </row>
    <row r="6" spans="1:16" ht="21" customHeight="1">
      <c r="A6" s="621"/>
      <c r="B6" s="163">
        <v>96</v>
      </c>
      <c r="C6" s="625"/>
      <c r="D6" s="163">
        <v>272</v>
      </c>
      <c r="E6" s="232">
        <v>81</v>
      </c>
      <c r="F6" s="163">
        <v>223</v>
      </c>
      <c r="G6" s="163">
        <v>213</v>
      </c>
      <c r="H6" s="164">
        <v>136</v>
      </c>
      <c r="I6" s="165">
        <v>150</v>
      </c>
      <c r="J6" s="230">
        <v>5</v>
      </c>
      <c r="K6" s="163">
        <v>0</v>
      </c>
      <c r="L6" s="163">
        <v>422</v>
      </c>
      <c r="M6" s="163">
        <f>O6-N6-L6-K6-J6-I6-H6-G6-F6-E6-D6-B6</f>
        <v>266</v>
      </c>
      <c r="N6" s="163">
        <v>48</v>
      </c>
      <c r="O6" s="164">
        <v>1912</v>
      </c>
      <c r="P6" s="146"/>
    </row>
    <row r="7" spans="1:16" ht="21" customHeight="1">
      <c r="A7" s="620" t="s">
        <v>47</v>
      </c>
      <c r="B7" s="160">
        <v>1758</v>
      </c>
      <c r="C7" s="160">
        <v>1291</v>
      </c>
      <c r="D7" s="624" t="s">
        <v>181</v>
      </c>
      <c r="E7" s="160">
        <v>3971</v>
      </c>
      <c r="F7" s="160">
        <v>6074</v>
      </c>
      <c r="G7" s="160">
        <v>1196</v>
      </c>
      <c r="H7" s="161">
        <v>2533</v>
      </c>
      <c r="I7" s="162">
        <v>1964</v>
      </c>
      <c r="J7" s="160">
        <v>648</v>
      </c>
      <c r="K7" s="160">
        <v>214</v>
      </c>
      <c r="L7" s="160">
        <v>6419</v>
      </c>
      <c r="M7" s="160">
        <f>O7-N7-L7-K7-J7-I7-H7-G7-F7-E7-C7-B7</f>
        <v>7982</v>
      </c>
      <c r="N7" s="160">
        <v>503</v>
      </c>
      <c r="O7" s="161">
        <v>34553</v>
      </c>
      <c r="P7" s="146"/>
    </row>
    <row r="8" spans="1:16" ht="21" customHeight="1">
      <c r="A8" s="621"/>
      <c r="B8" s="163">
        <v>316</v>
      </c>
      <c r="C8" s="163">
        <v>114</v>
      </c>
      <c r="D8" s="625"/>
      <c r="E8" s="163">
        <v>187</v>
      </c>
      <c r="F8" s="163">
        <v>301</v>
      </c>
      <c r="G8" s="163">
        <v>9</v>
      </c>
      <c r="H8" s="164">
        <v>513</v>
      </c>
      <c r="I8" s="165">
        <v>81</v>
      </c>
      <c r="J8" s="163">
        <v>45</v>
      </c>
      <c r="K8" s="163">
        <v>6</v>
      </c>
      <c r="L8" s="163">
        <v>1385</v>
      </c>
      <c r="M8" s="163">
        <f>O8-N8-L8-K8-J8-I8-H8-G8-F8-E8-C8-B8</f>
        <v>1111</v>
      </c>
      <c r="N8" s="163">
        <v>160</v>
      </c>
      <c r="O8" s="164">
        <v>4228</v>
      </c>
      <c r="P8" s="146"/>
    </row>
    <row r="9" spans="1:16" ht="21" customHeight="1">
      <c r="A9" s="620" t="s">
        <v>55</v>
      </c>
      <c r="B9" s="160">
        <v>6296</v>
      </c>
      <c r="C9" s="160">
        <v>321</v>
      </c>
      <c r="D9" s="228">
        <v>4339</v>
      </c>
      <c r="E9" s="624" t="s">
        <v>181</v>
      </c>
      <c r="F9" s="160">
        <v>3692</v>
      </c>
      <c r="G9" s="160">
        <v>514</v>
      </c>
      <c r="H9" s="161">
        <v>1429</v>
      </c>
      <c r="I9" s="162">
        <v>262</v>
      </c>
      <c r="J9" s="160">
        <v>6848</v>
      </c>
      <c r="K9" s="160">
        <v>161</v>
      </c>
      <c r="L9" s="160">
        <v>8060</v>
      </c>
      <c r="M9" s="160">
        <f>O9-N9-L9-K9-J9-I9-H9-G9-F9-D9-C9</f>
        <v>13051</v>
      </c>
      <c r="N9" s="160">
        <v>1251</v>
      </c>
      <c r="O9" s="161">
        <v>39928</v>
      </c>
      <c r="P9" s="146"/>
    </row>
    <row r="10" spans="1:16" ht="21" customHeight="1">
      <c r="A10" s="621"/>
      <c r="B10" s="163">
        <v>980</v>
      </c>
      <c r="C10" s="163">
        <v>2</v>
      </c>
      <c r="D10" s="229">
        <v>350</v>
      </c>
      <c r="E10" s="625"/>
      <c r="F10" s="163">
        <v>159</v>
      </c>
      <c r="G10" s="163">
        <v>5</v>
      </c>
      <c r="H10" s="164">
        <v>318</v>
      </c>
      <c r="I10" s="165">
        <v>1</v>
      </c>
      <c r="J10" s="163">
        <v>448</v>
      </c>
      <c r="K10" s="232" t="s">
        <v>323</v>
      </c>
      <c r="L10" s="163">
        <v>2678</v>
      </c>
      <c r="M10" s="163">
        <f>O10-N10-L10-J10-I10-H10-G10-F10-D10-C10-B10</f>
        <v>1682</v>
      </c>
      <c r="N10" s="163">
        <v>232</v>
      </c>
      <c r="O10" s="164">
        <v>6855</v>
      </c>
      <c r="P10" s="146"/>
    </row>
    <row r="11" spans="1:16" ht="21" customHeight="1">
      <c r="A11" s="620" t="s">
        <v>41</v>
      </c>
      <c r="B11" s="160">
        <v>6707</v>
      </c>
      <c r="C11" s="160">
        <v>1837</v>
      </c>
      <c r="D11" s="160">
        <v>7546</v>
      </c>
      <c r="E11" s="160">
        <v>5141</v>
      </c>
      <c r="F11" s="624" t="s">
        <v>181</v>
      </c>
      <c r="G11" s="160">
        <v>4072</v>
      </c>
      <c r="H11" s="161">
        <v>2061</v>
      </c>
      <c r="I11" s="162">
        <v>1364</v>
      </c>
      <c r="J11" s="160">
        <v>355</v>
      </c>
      <c r="K11" s="160">
        <v>543</v>
      </c>
      <c r="L11" s="160">
        <v>5857</v>
      </c>
      <c r="M11" s="160">
        <f>O11-N11-L11-K11-J11-I11-H11-G11-E11-D11-C11-B11</f>
        <v>4061</v>
      </c>
      <c r="N11" s="160">
        <v>561</v>
      </c>
      <c r="O11" s="161">
        <v>40105</v>
      </c>
      <c r="P11" s="146"/>
    </row>
    <row r="12" spans="1:16" ht="21" customHeight="1">
      <c r="A12" s="621"/>
      <c r="B12" s="163">
        <v>662</v>
      </c>
      <c r="C12" s="163">
        <v>77</v>
      </c>
      <c r="D12" s="163">
        <v>433</v>
      </c>
      <c r="E12" s="163">
        <v>212</v>
      </c>
      <c r="F12" s="625"/>
      <c r="G12" s="163">
        <v>427</v>
      </c>
      <c r="H12" s="164">
        <v>400</v>
      </c>
      <c r="I12" s="165">
        <v>55</v>
      </c>
      <c r="J12" s="230">
        <v>16</v>
      </c>
      <c r="K12" s="163">
        <v>12</v>
      </c>
      <c r="L12" s="163">
        <v>1394</v>
      </c>
      <c r="M12" s="163">
        <f>O12-N12-L12-K12-J12-I12-H12-G12-E12-D12-C12-B12</f>
        <v>629</v>
      </c>
      <c r="N12" s="163">
        <v>207</v>
      </c>
      <c r="O12" s="164">
        <v>4524</v>
      </c>
      <c r="P12" s="146"/>
    </row>
    <row r="13" spans="1:16" ht="21" customHeight="1">
      <c r="A13" s="620" t="s">
        <v>0</v>
      </c>
      <c r="B13" s="160">
        <v>3869</v>
      </c>
      <c r="C13" s="160">
        <v>4535</v>
      </c>
      <c r="D13" s="160">
        <v>2041</v>
      </c>
      <c r="E13" s="160">
        <v>946</v>
      </c>
      <c r="F13" s="160">
        <v>7339</v>
      </c>
      <c r="G13" s="624" t="s">
        <v>181</v>
      </c>
      <c r="H13" s="161">
        <v>384</v>
      </c>
      <c r="I13" s="162">
        <v>946</v>
      </c>
      <c r="J13" s="160">
        <v>75</v>
      </c>
      <c r="K13" s="160">
        <v>1308</v>
      </c>
      <c r="L13" s="160">
        <v>2281</v>
      </c>
      <c r="M13" s="160">
        <f>O13-N13-L13-K13-J13-I13-H13-F13-E13-D13-C13-B13</f>
        <v>4003</v>
      </c>
      <c r="N13" s="160">
        <v>217</v>
      </c>
      <c r="O13" s="161">
        <v>27944</v>
      </c>
      <c r="P13" s="146"/>
    </row>
    <row r="14" spans="1:16" ht="21" customHeight="1">
      <c r="A14" s="621"/>
      <c r="B14" s="163">
        <v>416</v>
      </c>
      <c r="C14" s="163">
        <v>250</v>
      </c>
      <c r="D14" s="163">
        <v>173</v>
      </c>
      <c r="E14" s="163">
        <v>88</v>
      </c>
      <c r="F14" s="163">
        <v>477</v>
      </c>
      <c r="G14" s="625"/>
      <c r="H14" s="164">
        <v>35</v>
      </c>
      <c r="I14" s="165">
        <v>6</v>
      </c>
      <c r="J14" s="230">
        <v>19</v>
      </c>
      <c r="K14" s="163">
        <v>17</v>
      </c>
      <c r="L14" s="163">
        <v>1018</v>
      </c>
      <c r="M14" s="163">
        <f>O14-N14-L14-K14-J14-I14-H14-F14-E14-D14-C14-B14</f>
        <v>550</v>
      </c>
      <c r="N14" s="163">
        <v>125</v>
      </c>
      <c r="O14" s="164">
        <v>3174</v>
      </c>
      <c r="P14" s="146"/>
    </row>
    <row r="15" spans="1:16" ht="21" customHeight="1">
      <c r="A15" s="620" t="s">
        <v>375</v>
      </c>
      <c r="B15" s="160">
        <v>1582</v>
      </c>
      <c r="C15" s="160">
        <v>328</v>
      </c>
      <c r="D15" s="160">
        <v>6607</v>
      </c>
      <c r="E15" s="160">
        <v>4478</v>
      </c>
      <c r="F15" s="160">
        <v>4397</v>
      </c>
      <c r="G15" s="160">
        <v>552</v>
      </c>
      <c r="H15" s="627" t="s">
        <v>181</v>
      </c>
      <c r="I15" s="162">
        <v>493</v>
      </c>
      <c r="J15" s="160">
        <v>380</v>
      </c>
      <c r="K15" s="160">
        <v>104</v>
      </c>
      <c r="L15" s="160">
        <v>3194</v>
      </c>
      <c r="M15" s="160">
        <f>O15-N15-L15-K15-J15-I15-G15-F15-E15-D15-C15-B15</f>
        <v>2435</v>
      </c>
      <c r="N15" s="160">
        <v>243</v>
      </c>
      <c r="O15" s="161">
        <v>24793</v>
      </c>
      <c r="P15" s="146"/>
    </row>
    <row r="16" spans="1:20" ht="21" customHeight="1">
      <c r="A16" s="621"/>
      <c r="B16" s="163">
        <v>175</v>
      </c>
      <c r="C16" s="163">
        <v>44</v>
      </c>
      <c r="D16" s="163">
        <v>318</v>
      </c>
      <c r="E16" s="163">
        <v>224</v>
      </c>
      <c r="F16" s="163">
        <v>209</v>
      </c>
      <c r="G16" s="163">
        <v>7</v>
      </c>
      <c r="H16" s="628"/>
      <c r="I16" s="165">
        <v>43</v>
      </c>
      <c r="J16" s="230">
        <v>20</v>
      </c>
      <c r="K16" s="163">
        <v>1</v>
      </c>
      <c r="L16" s="163">
        <v>578</v>
      </c>
      <c r="M16" s="163">
        <f>O16-N16-L16-K16-J16-I16-G16-F16-E16-D16-C16-B16</f>
        <v>377</v>
      </c>
      <c r="N16" s="163">
        <v>62</v>
      </c>
      <c r="O16" s="164">
        <v>2058</v>
      </c>
      <c r="P16" s="146"/>
      <c r="T16" s="146"/>
    </row>
    <row r="17" spans="1:16" ht="21" customHeight="1">
      <c r="A17" s="620" t="s">
        <v>45</v>
      </c>
      <c r="B17" s="160">
        <v>427</v>
      </c>
      <c r="C17" s="160">
        <v>2524</v>
      </c>
      <c r="D17" s="160">
        <v>3394</v>
      </c>
      <c r="E17" s="160">
        <v>539</v>
      </c>
      <c r="F17" s="160">
        <v>2534</v>
      </c>
      <c r="G17" s="160">
        <v>836</v>
      </c>
      <c r="H17" s="161">
        <v>328</v>
      </c>
      <c r="I17" s="630" t="s">
        <v>181</v>
      </c>
      <c r="J17" s="231">
        <v>45</v>
      </c>
      <c r="K17" s="160">
        <v>52</v>
      </c>
      <c r="L17" s="160">
        <v>907</v>
      </c>
      <c r="M17" s="160">
        <v>2077</v>
      </c>
      <c r="N17" s="160">
        <v>87</v>
      </c>
      <c r="O17" s="161">
        <v>13750</v>
      </c>
      <c r="P17" s="146"/>
    </row>
    <row r="18" spans="1:16" ht="21" customHeight="1">
      <c r="A18" s="621"/>
      <c r="B18" s="163">
        <v>87</v>
      </c>
      <c r="C18" s="163">
        <v>295</v>
      </c>
      <c r="D18" s="163">
        <v>266</v>
      </c>
      <c r="E18" s="163">
        <v>61</v>
      </c>
      <c r="F18" s="163">
        <v>149</v>
      </c>
      <c r="G18" s="163">
        <v>8</v>
      </c>
      <c r="H18" s="164">
        <v>101</v>
      </c>
      <c r="I18" s="631"/>
      <c r="J18" s="230">
        <v>6</v>
      </c>
      <c r="K18" s="230">
        <v>2</v>
      </c>
      <c r="L18" s="163">
        <v>335</v>
      </c>
      <c r="M18" s="163">
        <v>164</v>
      </c>
      <c r="N18" s="163">
        <v>30</v>
      </c>
      <c r="O18" s="164">
        <v>1504</v>
      </c>
      <c r="P18" s="146"/>
    </row>
    <row r="19" spans="1:16" ht="21" customHeight="1">
      <c r="A19" s="620" t="s">
        <v>135</v>
      </c>
      <c r="B19" s="160">
        <v>383</v>
      </c>
      <c r="C19" s="231">
        <v>41</v>
      </c>
      <c r="D19" s="160">
        <v>830</v>
      </c>
      <c r="E19" s="160">
        <v>9450</v>
      </c>
      <c r="F19" s="160">
        <v>280</v>
      </c>
      <c r="G19" s="160">
        <v>52</v>
      </c>
      <c r="H19" s="161">
        <v>137</v>
      </c>
      <c r="I19" s="233">
        <v>24</v>
      </c>
      <c r="J19" s="624" t="s">
        <v>181</v>
      </c>
      <c r="K19" s="160">
        <v>9</v>
      </c>
      <c r="L19" s="160">
        <v>3166</v>
      </c>
      <c r="M19" s="160">
        <f>O19-N19-L19-K19-I19-H19-G19-F19-E19-D19-C19-B19</f>
        <v>3382</v>
      </c>
      <c r="N19" s="160">
        <v>240</v>
      </c>
      <c r="O19" s="161">
        <v>17994</v>
      </c>
      <c r="P19" s="146"/>
    </row>
    <row r="20" spans="1:16" ht="21" customHeight="1">
      <c r="A20" s="621"/>
      <c r="B20" s="163">
        <v>104</v>
      </c>
      <c r="C20" s="232">
        <v>0</v>
      </c>
      <c r="D20" s="163">
        <v>97</v>
      </c>
      <c r="E20" s="163">
        <v>959</v>
      </c>
      <c r="F20" s="163">
        <v>3</v>
      </c>
      <c r="G20" s="232">
        <v>0</v>
      </c>
      <c r="H20" s="164">
        <v>20</v>
      </c>
      <c r="I20" s="234">
        <v>1</v>
      </c>
      <c r="J20" s="625"/>
      <c r="K20" s="232">
        <v>0</v>
      </c>
      <c r="L20" s="163">
        <v>1024</v>
      </c>
      <c r="M20" s="163">
        <f>O20-N20-L20-H20-F20-E20-D20-B20</f>
        <v>595</v>
      </c>
      <c r="N20" s="163">
        <v>60</v>
      </c>
      <c r="O20" s="164">
        <v>2862</v>
      </c>
      <c r="P20" s="146"/>
    </row>
    <row r="21" spans="1:16" ht="21" customHeight="1">
      <c r="A21" s="620" t="s">
        <v>44</v>
      </c>
      <c r="B21" s="160">
        <v>4352</v>
      </c>
      <c r="C21" s="160">
        <v>119</v>
      </c>
      <c r="D21" s="160">
        <v>590</v>
      </c>
      <c r="E21" s="160">
        <v>468</v>
      </c>
      <c r="F21" s="160">
        <v>1221</v>
      </c>
      <c r="G21" s="160">
        <v>2202</v>
      </c>
      <c r="H21" s="161">
        <v>51</v>
      </c>
      <c r="I21" s="162">
        <v>69</v>
      </c>
      <c r="J21" s="160">
        <v>31</v>
      </c>
      <c r="K21" s="624" t="s">
        <v>181</v>
      </c>
      <c r="L21" s="160">
        <v>889</v>
      </c>
      <c r="M21" s="160">
        <f>O21-N21-L21-J21-I21-H21-G21-F21-E21-D21-C21-B21</f>
        <v>2360</v>
      </c>
      <c r="N21" s="160">
        <v>101</v>
      </c>
      <c r="O21" s="161">
        <v>12453</v>
      </c>
      <c r="P21" s="146"/>
    </row>
    <row r="22" spans="1:16" ht="21" customHeight="1">
      <c r="A22" s="621"/>
      <c r="B22" s="163">
        <v>379</v>
      </c>
      <c r="C22" s="230">
        <v>1</v>
      </c>
      <c r="D22" s="163">
        <v>72</v>
      </c>
      <c r="E22" s="163">
        <v>29</v>
      </c>
      <c r="F22" s="163">
        <v>188</v>
      </c>
      <c r="G22" s="163">
        <v>20</v>
      </c>
      <c r="H22" s="164">
        <v>10</v>
      </c>
      <c r="I22" s="235">
        <v>0</v>
      </c>
      <c r="J22" s="230">
        <v>2</v>
      </c>
      <c r="K22" s="625"/>
      <c r="L22" s="163">
        <v>251</v>
      </c>
      <c r="M22" s="163">
        <f>O22-N22-L22-J22-I22-H22-G22-F22-E22-D22-C22-B22</f>
        <v>237</v>
      </c>
      <c r="N22" s="163">
        <v>38</v>
      </c>
      <c r="O22" s="164">
        <v>1227</v>
      </c>
      <c r="P22" s="146"/>
    </row>
    <row r="23" spans="1:16" ht="21" customHeight="1">
      <c r="A23" s="618" t="s">
        <v>2</v>
      </c>
      <c r="B23" s="160">
        <v>5293</v>
      </c>
      <c r="C23" s="160">
        <v>679</v>
      </c>
      <c r="D23" s="160">
        <v>11782</v>
      </c>
      <c r="E23" s="160">
        <v>15240</v>
      </c>
      <c r="F23" s="160">
        <v>4528</v>
      </c>
      <c r="G23" s="160">
        <v>807</v>
      </c>
      <c r="H23" s="161">
        <v>1575</v>
      </c>
      <c r="I23" s="162">
        <v>634</v>
      </c>
      <c r="J23" s="160">
        <v>3665</v>
      </c>
      <c r="K23" s="160">
        <v>234</v>
      </c>
      <c r="L23" s="624" t="s">
        <v>181</v>
      </c>
      <c r="M23" s="160">
        <f>O23-N23-K23-J23-I23-H23-G23-F23-E23-D23-C23-B23</f>
        <v>129418</v>
      </c>
      <c r="N23" s="160">
        <v>18089</v>
      </c>
      <c r="O23" s="161">
        <v>191944</v>
      </c>
      <c r="P23" s="146"/>
    </row>
    <row r="24" spans="1:16" ht="21" customHeight="1">
      <c r="A24" s="626"/>
      <c r="B24" s="163">
        <v>242</v>
      </c>
      <c r="C24" s="163">
        <v>5</v>
      </c>
      <c r="D24" s="163">
        <v>410</v>
      </c>
      <c r="E24" s="163">
        <v>1265</v>
      </c>
      <c r="F24" s="163">
        <v>85</v>
      </c>
      <c r="G24" s="163">
        <v>4</v>
      </c>
      <c r="H24" s="164">
        <v>34</v>
      </c>
      <c r="I24" s="165">
        <v>1</v>
      </c>
      <c r="J24" s="230">
        <v>282</v>
      </c>
      <c r="K24" s="163">
        <v>1</v>
      </c>
      <c r="L24" s="625"/>
      <c r="M24" s="163">
        <f>O24-N24-J24-I24-G24-H24-F24-E24-D24-C24-B24</f>
        <v>13701</v>
      </c>
      <c r="N24" s="163">
        <v>2364</v>
      </c>
      <c r="O24" s="164">
        <v>18393</v>
      </c>
      <c r="P24" s="146"/>
    </row>
    <row r="25" spans="1:16" ht="21" customHeight="1">
      <c r="A25" s="622" t="s">
        <v>349</v>
      </c>
      <c r="B25" s="160">
        <f>B29-B27-B23-B19-B17-B15-B13-B11-B9-B7-B5-B21</f>
        <v>13456</v>
      </c>
      <c r="C25" s="160">
        <f>C29-C27-C23-C21-C19-C17-C15-C13-C11-C9-C7-C3</f>
        <v>3875</v>
      </c>
      <c r="D25" s="160">
        <f>D29-D27-D23-D21-D19-D17-D15-D13-D9-D5-D3-D11</f>
        <v>20701</v>
      </c>
      <c r="E25" s="160">
        <f>E29-E27-E23-E21-E19-E17-E15-E13-E11-E5-E7-E3</f>
        <v>25710</v>
      </c>
      <c r="F25" s="160">
        <f>F29-F27-F23-F21-F19-F17-F15-F13-F9-F7-F5-F3</f>
        <v>8274</v>
      </c>
      <c r="G25" s="160">
        <f>G29-G27-G23-G21-G19-G17-G15-G11-G9-G7-G5-G3</f>
        <v>4850</v>
      </c>
      <c r="H25" s="161">
        <f>H29-H27-H23-H21-H19-H17-H13-H11-H9-H5-H7-H3</f>
        <v>2365</v>
      </c>
      <c r="I25" s="162">
        <f>I29-I27-I23-I21-I19-I15-I13-I11-I9-I7-I5-I3</f>
        <v>2618</v>
      </c>
      <c r="J25" s="160">
        <f>J29-J27-J23-J21-J17-J15-J13-J11-J9-J7-J5-J3</f>
        <v>6863</v>
      </c>
      <c r="K25" s="160">
        <f>K29-K27-K23-K19-K17-K15-K13-K11-K9-K7-K5-K3</f>
        <v>3214</v>
      </c>
      <c r="L25" s="160">
        <f>L29-L27-L21-L19-L17-L15-L13-L11-L9-L7-L5-L3</f>
        <v>284477</v>
      </c>
      <c r="M25" s="624" t="s">
        <v>181</v>
      </c>
      <c r="N25" s="160">
        <f>N29-N3-N5-N7-N9-N11-N13-N15-N17-N19-N21-N23</f>
        <v>56653</v>
      </c>
      <c r="O25" s="161">
        <f>B25+C25+D25+E25+F25+G25+H25+I25+J25+K25+L25+N25</f>
        <v>433056</v>
      </c>
      <c r="P25" s="146"/>
    </row>
    <row r="26" spans="1:16" ht="21" customHeight="1">
      <c r="A26" s="623"/>
      <c r="B26" s="163">
        <f>B30-B28-B24-B20-B18-B16-B14-B12-B10-B8-B6-B22</f>
        <v>1992</v>
      </c>
      <c r="C26" s="163">
        <f>C30-C24-C22-C18-C16-C14-C12-C10-C8-C4</f>
        <v>62</v>
      </c>
      <c r="D26" s="163">
        <f>D30-D28-D24-D22-D20-D18-D16-D14-D10-D6-D4-D12</f>
        <v>1616</v>
      </c>
      <c r="E26" s="163">
        <f>E30-E28-E24-E22-E20-E18-E16-E14-E12-E6-E8-E4</f>
        <v>2145</v>
      </c>
      <c r="F26" s="163">
        <f>F30-F28-F24-F22-F20-F18-F16-F14-F10-F8-F6-F4</f>
        <v>503</v>
      </c>
      <c r="G26" s="166">
        <f>G30-G28-G24-G22-G18-G16-G12-G10-G8-G6-G4</f>
        <v>113</v>
      </c>
      <c r="H26" s="164">
        <f>H30-H28-H24-H22-H20-H18-H14-H12-H10-H6-H8-H4</f>
        <v>336</v>
      </c>
      <c r="I26" s="165">
        <f>I30-I24-I22-I16-I14-I12-I10-I8-I6-I4</f>
        <v>18</v>
      </c>
      <c r="J26" s="163">
        <f>J30-J28-J24-J22-J18-J16-J14-J12-J10-J8-J6-J4</f>
        <v>496</v>
      </c>
      <c r="K26" s="163">
        <f>K30-K28-K18-K16-K14-K12-K8-K4</f>
        <v>41</v>
      </c>
      <c r="L26" s="163">
        <f>L30-L28-L22-L20-L18-L16-L14-L12-L10-L8-L6-L4</f>
        <v>43992</v>
      </c>
      <c r="M26" s="625"/>
      <c r="N26" s="163">
        <f>N30-N4-N6-N8-N10-N12-N14-N16-N18-N20-N22-N24</f>
        <v>5754</v>
      </c>
      <c r="O26" s="164">
        <f>B26+C26+D26+E26+F26+G26+H26+I26+J26+K26+L26+N26</f>
        <v>57068</v>
      </c>
      <c r="P26" s="146"/>
    </row>
    <row r="27" spans="1:16" ht="21" customHeight="1">
      <c r="A27" s="618" t="s">
        <v>281</v>
      </c>
      <c r="B27" s="160">
        <v>1243</v>
      </c>
      <c r="C27" s="160">
        <v>137</v>
      </c>
      <c r="D27" s="160">
        <v>2100</v>
      </c>
      <c r="E27" s="160">
        <v>3585</v>
      </c>
      <c r="F27" s="160">
        <v>895</v>
      </c>
      <c r="G27" s="160">
        <v>224</v>
      </c>
      <c r="H27" s="161">
        <v>243</v>
      </c>
      <c r="I27" s="162">
        <v>106</v>
      </c>
      <c r="J27" s="160">
        <v>350</v>
      </c>
      <c r="K27" s="160">
        <v>169</v>
      </c>
      <c r="L27" s="160">
        <v>73989</v>
      </c>
      <c r="M27" s="160">
        <f>O27-B27-C27-D27-E27-F27-G27-H27-I27-J27-K27-L27</f>
        <v>67450</v>
      </c>
      <c r="N27" s="624" t="s">
        <v>181</v>
      </c>
      <c r="O27" s="161">
        <v>150491</v>
      </c>
      <c r="P27" s="146"/>
    </row>
    <row r="28" spans="1:16" ht="21" customHeight="1">
      <c r="A28" s="626"/>
      <c r="B28" s="163">
        <v>277</v>
      </c>
      <c r="C28" s="232">
        <v>2</v>
      </c>
      <c r="D28" s="163">
        <v>129</v>
      </c>
      <c r="E28" s="163">
        <v>715</v>
      </c>
      <c r="F28" s="163">
        <v>13</v>
      </c>
      <c r="G28" s="163">
        <v>4</v>
      </c>
      <c r="H28" s="164">
        <v>38</v>
      </c>
      <c r="I28" s="234">
        <v>2</v>
      </c>
      <c r="J28" s="230">
        <v>106</v>
      </c>
      <c r="K28" s="163">
        <v>0</v>
      </c>
      <c r="L28" s="163">
        <v>16704</v>
      </c>
      <c r="M28" s="163">
        <f>O28-B28-D28-E28-F28-G28-H28-J28-K28-L28</f>
        <v>7499</v>
      </c>
      <c r="N28" s="625"/>
      <c r="O28" s="164">
        <v>25485</v>
      </c>
      <c r="P28" s="146"/>
    </row>
    <row r="29" spans="1:16" ht="21" customHeight="1">
      <c r="A29" s="618" t="s">
        <v>3</v>
      </c>
      <c r="B29" s="160">
        <v>46058</v>
      </c>
      <c r="C29" s="160">
        <v>16380</v>
      </c>
      <c r="D29" s="160">
        <v>66914</v>
      </c>
      <c r="E29" s="160">
        <v>86855</v>
      </c>
      <c r="F29" s="160">
        <v>53131</v>
      </c>
      <c r="G29" s="160">
        <v>25337</v>
      </c>
      <c r="H29" s="161">
        <v>12466</v>
      </c>
      <c r="I29" s="162">
        <v>11341</v>
      </c>
      <c r="J29" s="160">
        <v>20064</v>
      </c>
      <c r="K29" s="160">
        <v>10700</v>
      </c>
      <c r="L29" s="160">
        <v>400038</v>
      </c>
      <c r="M29" s="160">
        <f>M3+M5+M7+M9+M11+M13+M15+M19+M21+M23+M27</f>
        <v>244480</v>
      </c>
      <c r="N29" s="160">
        <v>79274</v>
      </c>
      <c r="O29" s="627" t="s">
        <v>181</v>
      </c>
      <c r="P29" s="146"/>
    </row>
    <row r="30" spans="1:16" ht="21" customHeight="1" thickBot="1">
      <c r="A30" s="619"/>
      <c r="B30" s="236">
        <v>5726</v>
      </c>
      <c r="C30" s="236">
        <v>856</v>
      </c>
      <c r="D30" s="236">
        <v>4388</v>
      </c>
      <c r="E30" s="236">
        <v>6691</v>
      </c>
      <c r="F30" s="236">
        <v>2899</v>
      </c>
      <c r="G30" s="236">
        <v>952</v>
      </c>
      <c r="H30" s="237">
        <v>2126</v>
      </c>
      <c r="I30" s="238">
        <v>358</v>
      </c>
      <c r="J30" s="236">
        <v>1478</v>
      </c>
      <c r="K30" s="236">
        <v>199</v>
      </c>
      <c r="L30" s="236">
        <v>72140</v>
      </c>
      <c r="M30" s="166">
        <f>M4+M6+M8+M10+M12+M14+M16+M20+M22+M24+M28</f>
        <v>27898</v>
      </c>
      <c r="N30" s="236">
        <v>9394</v>
      </c>
      <c r="O30" s="629"/>
      <c r="P30" s="146"/>
    </row>
    <row r="31" spans="1:15" ht="21" customHeight="1">
      <c r="A31" s="146"/>
      <c r="B31" s="239" t="s">
        <v>270</v>
      </c>
      <c r="C31" s="239"/>
      <c r="D31" s="239"/>
      <c r="E31" s="239"/>
      <c r="F31" s="239"/>
      <c r="G31" s="239"/>
      <c r="H31" s="239"/>
      <c r="I31" s="239"/>
      <c r="J31" s="146"/>
      <c r="K31" s="146"/>
      <c r="L31" s="146"/>
      <c r="M31" s="240"/>
      <c r="N31" s="146"/>
      <c r="O31" s="117"/>
    </row>
    <row r="32" spans="1:15" ht="21" customHeight="1">
      <c r="A32" s="146"/>
      <c r="B32" s="241" t="s">
        <v>194</v>
      </c>
      <c r="C32" s="241"/>
      <c r="D32" s="241"/>
      <c r="E32" s="241"/>
      <c r="F32" s="241"/>
      <c r="G32" s="241"/>
      <c r="H32" s="241"/>
      <c r="I32" s="241"/>
      <c r="J32" s="146"/>
      <c r="K32" s="146"/>
      <c r="L32" s="146"/>
      <c r="M32" s="146"/>
      <c r="N32" s="146"/>
      <c r="O32" s="117"/>
    </row>
    <row r="33" spans="1:15" ht="18.7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18.75" customHeight="1">
      <c r="A34" s="146"/>
      <c r="B34" s="616"/>
      <c r="C34" s="61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2:3" ht="18.75" customHeight="1">
      <c r="B35" s="617"/>
      <c r="C35" s="617"/>
    </row>
  </sheetData>
  <sheetProtection/>
  <mergeCells count="30"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B34:C34"/>
    <mergeCell ref="B35:C35"/>
    <mergeCell ref="A29:A30"/>
    <mergeCell ref="A17:A18"/>
    <mergeCell ref="A25:A26"/>
    <mergeCell ref="D7:D8"/>
    <mergeCell ref="A11:A12"/>
    <mergeCell ref="A9:A10"/>
    <mergeCell ref="A27:A28"/>
    <mergeCell ref="A21:A22"/>
  </mergeCells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6"/>
  <sheetViews>
    <sheetView showGridLines="0" view="pageBreakPreview" zoomScale="80" zoomScaleNormal="80" zoomScaleSheetLayoutView="80" workbookViewId="0" topLeftCell="A1">
      <selection activeCell="A1" sqref="A1"/>
    </sheetView>
  </sheetViews>
  <sheetFormatPr defaultColWidth="8.796875" defaultRowHeight="22.5" customHeight="1"/>
  <cols>
    <col min="1" max="2" width="10" style="3" customWidth="1"/>
    <col min="3" max="4" width="8.8984375" style="3" customWidth="1"/>
    <col min="5" max="5" width="10" style="3" customWidth="1"/>
    <col min="6" max="7" width="8.8984375" style="3" customWidth="1"/>
    <col min="8" max="8" width="10.09765625" style="3" customWidth="1"/>
    <col min="9" max="9" width="9.59765625" style="3" customWidth="1"/>
    <col min="10" max="11" width="8.8984375" style="3" customWidth="1"/>
    <col min="12" max="13" width="8.69921875" style="3" customWidth="1"/>
    <col min="14" max="14" width="12" style="3" customWidth="1"/>
    <col min="15" max="16" width="10.09765625" style="3" customWidth="1"/>
    <col min="17" max="17" width="10.59765625" style="3" customWidth="1"/>
    <col min="18" max="19" width="8.69921875" style="3" customWidth="1"/>
    <col min="20" max="20" width="9.59765625" style="3" customWidth="1"/>
    <col min="21" max="21" width="9.3984375" style="3" customWidth="1"/>
    <col min="22" max="22" width="10.3984375" style="3" customWidth="1"/>
    <col min="23" max="23" width="11.69921875" style="3" bestFit="1" customWidth="1"/>
    <col min="24" max="16384" width="9.09765625" style="3" customWidth="1"/>
  </cols>
  <sheetData>
    <row r="1" s="8" customFormat="1" ht="21.75" customHeight="1">
      <c r="A1" s="61" t="s">
        <v>195</v>
      </c>
    </row>
    <row r="2" spans="1:21" ht="21.75" customHeight="1" thickBot="1">
      <c r="A2" s="51" t="s">
        <v>196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3" t="s">
        <v>341</v>
      </c>
      <c r="T2" s="47"/>
      <c r="U2" s="117"/>
    </row>
    <row r="3" spans="1:23" s="9" customFormat="1" ht="55.5" customHeight="1">
      <c r="A3" s="23"/>
      <c r="B3" s="149" t="s">
        <v>197</v>
      </c>
      <c r="C3" s="149" t="s">
        <v>331</v>
      </c>
      <c r="D3" s="149" t="s">
        <v>198</v>
      </c>
      <c r="E3" s="149" t="s">
        <v>199</v>
      </c>
      <c r="F3" s="149" t="s">
        <v>200</v>
      </c>
      <c r="G3" s="149" t="s">
        <v>141</v>
      </c>
      <c r="H3" s="149" t="s">
        <v>142</v>
      </c>
      <c r="I3" s="148" t="s">
        <v>201</v>
      </c>
      <c r="J3" s="148" t="s">
        <v>202</v>
      </c>
      <c r="K3" s="150" t="s">
        <v>203</v>
      </c>
      <c r="L3" s="150" t="s">
        <v>204</v>
      </c>
      <c r="M3" s="151" t="s">
        <v>205</v>
      </c>
      <c r="N3" s="148" t="s">
        <v>268</v>
      </c>
      <c r="O3" s="148" t="s">
        <v>332</v>
      </c>
      <c r="P3" s="148" t="s">
        <v>333</v>
      </c>
      <c r="Q3" s="148" t="s">
        <v>334</v>
      </c>
      <c r="R3" s="148" t="s">
        <v>335</v>
      </c>
      <c r="S3" s="148" t="s">
        <v>206</v>
      </c>
      <c r="T3" s="148" t="s">
        <v>328</v>
      </c>
      <c r="U3" s="150" t="s">
        <v>207</v>
      </c>
      <c r="V3" s="152" t="s">
        <v>329</v>
      </c>
      <c r="W3" s="153" t="s">
        <v>292</v>
      </c>
    </row>
    <row r="4" spans="1:23" ht="21.75" customHeight="1">
      <c r="A4" s="24" t="s">
        <v>182</v>
      </c>
      <c r="B4" s="242">
        <v>191309</v>
      </c>
      <c r="C4" s="242">
        <v>2403</v>
      </c>
      <c r="D4" s="242">
        <v>74</v>
      </c>
      <c r="E4" s="242">
        <v>7</v>
      </c>
      <c r="F4" s="242">
        <v>30</v>
      </c>
      <c r="G4" s="242">
        <v>11549</v>
      </c>
      <c r="H4" s="242">
        <v>60972</v>
      </c>
      <c r="I4" s="242">
        <v>906</v>
      </c>
      <c r="J4" s="242">
        <v>2892</v>
      </c>
      <c r="K4" s="243">
        <v>8860</v>
      </c>
      <c r="L4" s="243">
        <v>26449</v>
      </c>
      <c r="M4" s="244">
        <v>3874</v>
      </c>
      <c r="N4" s="243">
        <v>2965</v>
      </c>
      <c r="O4" s="242">
        <v>7017</v>
      </c>
      <c r="P4" s="242">
        <v>9426</v>
      </c>
      <c r="Q4" s="242">
        <v>5771</v>
      </c>
      <c r="R4" s="242">
        <v>8020</v>
      </c>
      <c r="S4" s="242">
        <v>19182</v>
      </c>
      <c r="T4" s="242">
        <v>914</v>
      </c>
      <c r="U4" s="243">
        <v>10459</v>
      </c>
      <c r="V4" s="242">
        <v>4083</v>
      </c>
      <c r="W4" s="243">
        <v>5456</v>
      </c>
    </row>
    <row r="5" spans="1:23" ht="21.75" customHeight="1">
      <c r="A5" s="26" t="s">
        <v>53</v>
      </c>
      <c r="B5" s="245">
        <v>37836</v>
      </c>
      <c r="C5" s="245">
        <v>1269</v>
      </c>
      <c r="D5" s="246">
        <v>0</v>
      </c>
      <c r="E5" s="245">
        <v>117</v>
      </c>
      <c r="F5" s="245">
        <v>5</v>
      </c>
      <c r="G5" s="245">
        <v>2162</v>
      </c>
      <c r="H5" s="245">
        <v>15630</v>
      </c>
      <c r="I5" s="245">
        <v>175</v>
      </c>
      <c r="J5" s="245">
        <v>296</v>
      </c>
      <c r="K5" s="247">
        <v>1624</v>
      </c>
      <c r="L5" s="247">
        <v>4430</v>
      </c>
      <c r="M5" s="248">
        <v>433</v>
      </c>
      <c r="N5" s="245">
        <v>310</v>
      </c>
      <c r="O5" s="245">
        <v>816</v>
      </c>
      <c r="P5" s="245">
        <v>1552</v>
      </c>
      <c r="Q5" s="245">
        <v>991</v>
      </c>
      <c r="R5" s="245">
        <v>1058</v>
      </c>
      <c r="S5" s="245">
        <v>3126</v>
      </c>
      <c r="T5" s="245">
        <v>238</v>
      </c>
      <c r="U5" s="247">
        <v>1952</v>
      </c>
      <c r="V5" s="245">
        <v>628</v>
      </c>
      <c r="W5" s="247">
        <v>1024</v>
      </c>
    </row>
    <row r="6" spans="1:23" ht="21.75" customHeight="1">
      <c r="A6" s="26" t="s">
        <v>183</v>
      </c>
      <c r="B6" s="245">
        <v>75388</v>
      </c>
      <c r="C6" s="245">
        <v>800</v>
      </c>
      <c r="D6" s="246">
        <v>2</v>
      </c>
      <c r="E6" s="245">
        <v>0</v>
      </c>
      <c r="F6" s="245">
        <v>3</v>
      </c>
      <c r="G6" s="245">
        <v>3175</v>
      </c>
      <c r="H6" s="245">
        <v>29874</v>
      </c>
      <c r="I6" s="245">
        <v>219</v>
      </c>
      <c r="J6" s="245">
        <v>1747</v>
      </c>
      <c r="K6" s="247">
        <v>3022</v>
      </c>
      <c r="L6" s="247">
        <v>8710</v>
      </c>
      <c r="M6" s="248">
        <v>1159</v>
      </c>
      <c r="N6" s="245">
        <v>1041</v>
      </c>
      <c r="O6" s="245">
        <v>2302</v>
      </c>
      <c r="P6" s="245">
        <v>3801</v>
      </c>
      <c r="Q6" s="245">
        <v>1775</v>
      </c>
      <c r="R6" s="245">
        <v>3064</v>
      </c>
      <c r="S6" s="245">
        <v>6689</v>
      </c>
      <c r="T6" s="245">
        <v>271</v>
      </c>
      <c r="U6" s="247">
        <v>3991</v>
      </c>
      <c r="V6" s="245">
        <v>1378</v>
      </c>
      <c r="W6" s="247">
        <v>2365</v>
      </c>
    </row>
    <row r="7" spans="1:23" ht="21.75" customHeight="1">
      <c r="A7" s="26" t="s">
        <v>184</v>
      </c>
      <c r="B7" s="245">
        <v>209375</v>
      </c>
      <c r="C7" s="245">
        <v>3249</v>
      </c>
      <c r="D7" s="246">
        <v>199</v>
      </c>
      <c r="E7" s="245">
        <v>23</v>
      </c>
      <c r="F7" s="245">
        <v>44</v>
      </c>
      <c r="G7" s="245">
        <v>9915</v>
      </c>
      <c r="H7" s="245">
        <v>82430</v>
      </c>
      <c r="I7" s="245">
        <v>490</v>
      </c>
      <c r="J7" s="245">
        <v>2826</v>
      </c>
      <c r="K7" s="247">
        <v>9250</v>
      </c>
      <c r="L7" s="247">
        <v>22675</v>
      </c>
      <c r="M7" s="248">
        <v>2433</v>
      </c>
      <c r="N7" s="245">
        <v>2450</v>
      </c>
      <c r="O7" s="245">
        <v>6668</v>
      </c>
      <c r="P7" s="245">
        <v>9910</v>
      </c>
      <c r="Q7" s="245">
        <v>6026</v>
      </c>
      <c r="R7" s="245">
        <v>8085</v>
      </c>
      <c r="S7" s="245">
        <v>18833</v>
      </c>
      <c r="T7" s="245">
        <v>1394</v>
      </c>
      <c r="U7" s="247">
        <v>12092</v>
      </c>
      <c r="V7" s="245">
        <v>3459</v>
      </c>
      <c r="W7" s="247">
        <v>6924</v>
      </c>
    </row>
    <row r="8" spans="1:23" ht="21.75" customHeight="1">
      <c r="A8" s="26" t="s">
        <v>185</v>
      </c>
      <c r="B8" s="245">
        <v>89423</v>
      </c>
      <c r="C8" s="245">
        <v>1938</v>
      </c>
      <c r="D8" s="245">
        <v>4</v>
      </c>
      <c r="E8" s="245">
        <v>6</v>
      </c>
      <c r="F8" s="245">
        <v>29</v>
      </c>
      <c r="G8" s="245">
        <v>4105</v>
      </c>
      <c r="H8" s="245">
        <v>32727</v>
      </c>
      <c r="I8" s="245">
        <v>248</v>
      </c>
      <c r="J8" s="245">
        <v>1536</v>
      </c>
      <c r="K8" s="247">
        <v>4124</v>
      </c>
      <c r="L8" s="247">
        <v>10857</v>
      </c>
      <c r="M8" s="248">
        <v>1351</v>
      </c>
      <c r="N8" s="245">
        <v>1191</v>
      </c>
      <c r="O8" s="245">
        <v>2945</v>
      </c>
      <c r="P8" s="245">
        <v>4120</v>
      </c>
      <c r="Q8" s="245">
        <v>2281</v>
      </c>
      <c r="R8" s="245">
        <v>3616</v>
      </c>
      <c r="S8" s="245">
        <v>8616</v>
      </c>
      <c r="T8" s="245">
        <v>597</v>
      </c>
      <c r="U8" s="247">
        <v>4592</v>
      </c>
      <c r="V8" s="245">
        <v>1933</v>
      </c>
      <c r="W8" s="247">
        <v>2607</v>
      </c>
    </row>
    <row r="9" spans="1:23" ht="21.75" customHeight="1">
      <c r="A9" s="26" t="s">
        <v>186</v>
      </c>
      <c r="B9" s="245">
        <v>86780</v>
      </c>
      <c r="C9" s="245">
        <v>3247</v>
      </c>
      <c r="D9" s="245">
        <v>2</v>
      </c>
      <c r="E9" s="245">
        <v>763</v>
      </c>
      <c r="F9" s="245">
        <v>18</v>
      </c>
      <c r="G9" s="245">
        <v>5643</v>
      </c>
      <c r="H9" s="245">
        <v>32549</v>
      </c>
      <c r="I9" s="245">
        <v>209</v>
      </c>
      <c r="J9" s="245">
        <v>593</v>
      </c>
      <c r="K9" s="247">
        <v>3221</v>
      </c>
      <c r="L9" s="247">
        <v>10996</v>
      </c>
      <c r="M9" s="248">
        <v>1150</v>
      </c>
      <c r="N9" s="245">
        <v>795</v>
      </c>
      <c r="O9" s="245">
        <v>1749</v>
      </c>
      <c r="P9" s="245">
        <v>3660</v>
      </c>
      <c r="Q9" s="245">
        <v>2516</v>
      </c>
      <c r="R9" s="245">
        <v>2860</v>
      </c>
      <c r="S9" s="245">
        <v>8247</v>
      </c>
      <c r="T9" s="245">
        <v>797</v>
      </c>
      <c r="U9" s="247">
        <v>3811</v>
      </c>
      <c r="V9" s="245">
        <v>1586</v>
      </c>
      <c r="W9" s="247">
        <v>2368</v>
      </c>
    </row>
    <row r="10" spans="1:23" ht="21.75" customHeight="1">
      <c r="A10" s="26" t="s">
        <v>187</v>
      </c>
      <c r="B10" s="245">
        <v>36166</v>
      </c>
      <c r="C10" s="245">
        <v>265</v>
      </c>
      <c r="D10" s="260">
        <v>4</v>
      </c>
      <c r="E10" s="260">
        <v>0</v>
      </c>
      <c r="F10" s="245">
        <v>3</v>
      </c>
      <c r="G10" s="245">
        <v>1685</v>
      </c>
      <c r="H10" s="245">
        <v>14315</v>
      </c>
      <c r="I10" s="245">
        <v>82</v>
      </c>
      <c r="J10" s="245">
        <v>806</v>
      </c>
      <c r="K10" s="247">
        <v>1856</v>
      </c>
      <c r="L10" s="247">
        <v>4377</v>
      </c>
      <c r="M10" s="248">
        <v>634</v>
      </c>
      <c r="N10" s="245">
        <v>480</v>
      </c>
      <c r="O10" s="245">
        <v>1285</v>
      </c>
      <c r="P10" s="245">
        <v>1792</v>
      </c>
      <c r="Q10" s="245">
        <v>849</v>
      </c>
      <c r="R10" s="245">
        <v>1298</v>
      </c>
      <c r="S10" s="245">
        <v>3101</v>
      </c>
      <c r="T10" s="245">
        <v>175</v>
      </c>
      <c r="U10" s="247">
        <v>1948</v>
      </c>
      <c r="V10" s="245">
        <v>690</v>
      </c>
      <c r="W10" s="247">
        <v>521</v>
      </c>
    </row>
    <row r="11" spans="1:23" ht="21.75" customHeight="1">
      <c r="A11" s="26" t="s">
        <v>188</v>
      </c>
      <c r="B11" s="245">
        <v>23839</v>
      </c>
      <c r="C11" s="245">
        <v>195</v>
      </c>
      <c r="D11" s="249" t="s">
        <v>323</v>
      </c>
      <c r="E11" s="245">
        <v>10</v>
      </c>
      <c r="F11" s="245">
        <v>1</v>
      </c>
      <c r="G11" s="245">
        <v>1162</v>
      </c>
      <c r="H11" s="245">
        <v>10668</v>
      </c>
      <c r="I11" s="245">
        <v>50</v>
      </c>
      <c r="J11" s="245">
        <v>274</v>
      </c>
      <c r="K11" s="247">
        <v>1231</v>
      </c>
      <c r="L11" s="247">
        <v>2593</v>
      </c>
      <c r="M11" s="248">
        <v>286</v>
      </c>
      <c r="N11" s="245">
        <v>266</v>
      </c>
      <c r="O11" s="245">
        <v>580</v>
      </c>
      <c r="P11" s="245">
        <v>994</v>
      </c>
      <c r="Q11" s="245">
        <v>588</v>
      </c>
      <c r="R11" s="245">
        <v>729</v>
      </c>
      <c r="S11" s="245">
        <v>1946</v>
      </c>
      <c r="T11" s="245">
        <v>86</v>
      </c>
      <c r="U11" s="247">
        <v>1154</v>
      </c>
      <c r="V11" s="245">
        <v>343</v>
      </c>
      <c r="W11" s="247">
        <v>683</v>
      </c>
    </row>
    <row r="12" spans="1:23" ht="21.75" customHeight="1">
      <c r="A12" s="26" t="s">
        <v>189</v>
      </c>
      <c r="B12" s="245">
        <v>31417</v>
      </c>
      <c r="C12" s="245">
        <v>494</v>
      </c>
      <c r="D12" s="245">
        <v>3</v>
      </c>
      <c r="E12" s="249">
        <v>2</v>
      </c>
      <c r="F12" s="245">
        <v>2</v>
      </c>
      <c r="G12" s="245">
        <v>1516</v>
      </c>
      <c r="H12" s="245">
        <v>10734</v>
      </c>
      <c r="I12" s="245">
        <v>96</v>
      </c>
      <c r="J12" s="245">
        <v>535</v>
      </c>
      <c r="K12" s="247">
        <v>1659</v>
      </c>
      <c r="L12" s="247">
        <v>3809</v>
      </c>
      <c r="M12" s="248">
        <v>381</v>
      </c>
      <c r="N12" s="245">
        <v>377</v>
      </c>
      <c r="O12" s="245">
        <v>1130</v>
      </c>
      <c r="P12" s="245">
        <v>1454</v>
      </c>
      <c r="Q12" s="245">
        <v>844</v>
      </c>
      <c r="R12" s="245">
        <v>1434</v>
      </c>
      <c r="S12" s="245">
        <v>3101</v>
      </c>
      <c r="T12" s="245">
        <v>188</v>
      </c>
      <c r="U12" s="247">
        <v>1810</v>
      </c>
      <c r="V12" s="245">
        <v>952</v>
      </c>
      <c r="W12" s="247">
        <v>896</v>
      </c>
    </row>
    <row r="13" spans="1:23" ht="21.75" customHeight="1" thickBot="1">
      <c r="A13" s="25" t="s">
        <v>190</v>
      </c>
      <c r="B13" s="250">
        <v>21718</v>
      </c>
      <c r="C13" s="250">
        <v>689</v>
      </c>
      <c r="D13" s="250">
        <v>3</v>
      </c>
      <c r="E13" s="250">
        <v>3</v>
      </c>
      <c r="F13" s="250">
        <v>5</v>
      </c>
      <c r="G13" s="250">
        <v>1227</v>
      </c>
      <c r="H13" s="250">
        <v>8630</v>
      </c>
      <c r="I13" s="250">
        <v>97</v>
      </c>
      <c r="J13" s="250">
        <v>218</v>
      </c>
      <c r="K13" s="251">
        <v>754</v>
      </c>
      <c r="L13" s="251">
        <v>2550</v>
      </c>
      <c r="M13" s="252">
        <v>318</v>
      </c>
      <c r="N13" s="250">
        <v>216</v>
      </c>
      <c r="O13" s="250">
        <v>545</v>
      </c>
      <c r="P13" s="250">
        <v>853</v>
      </c>
      <c r="Q13" s="250">
        <v>679</v>
      </c>
      <c r="R13" s="250">
        <v>754</v>
      </c>
      <c r="S13" s="250">
        <v>2128</v>
      </c>
      <c r="T13" s="250">
        <v>180</v>
      </c>
      <c r="U13" s="251">
        <v>957</v>
      </c>
      <c r="V13" s="250">
        <v>535</v>
      </c>
      <c r="W13" s="251">
        <v>377</v>
      </c>
    </row>
    <row r="14" spans="1:12" ht="21.75" customHeight="1">
      <c r="A14" s="119"/>
      <c r="B14" s="120"/>
      <c r="J14" s="18"/>
      <c r="L14" s="118"/>
    </row>
    <row r="15" spans="1:21" ht="21.75" customHeight="1" thickBot="1">
      <c r="A15" s="87" t="s">
        <v>208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3" t="s">
        <v>342</v>
      </c>
      <c r="Q15" s="90"/>
      <c r="R15" s="90"/>
      <c r="T15" s="89"/>
      <c r="U15" s="157"/>
    </row>
    <row r="16" spans="1:21" s="9" customFormat="1" ht="55.5" customHeight="1">
      <c r="A16" s="91"/>
      <c r="B16" s="92" t="s">
        <v>197</v>
      </c>
      <c r="C16" s="104" t="s">
        <v>209</v>
      </c>
      <c r="D16" s="105" t="s">
        <v>140</v>
      </c>
      <c r="E16" s="105" t="s">
        <v>210</v>
      </c>
      <c r="F16" s="105" t="s">
        <v>141</v>
      </c>
      <c r="G16" s="105" t="s">
        <v>142</v>
      </c>
      <c r="H16" s="105" t="s">
        <v>201</v>
      </c>
      <c r="I16" s="104" t="s">
        <v>202</v>
      </c>
      <c r="J16" s="105" t="s">
        <v>203</v>
      </c>
      <c r="K16" s="140" t="s">
        <v>204</v>
      </c>
      <c r="L16" s="140" t="s">
        <v>205</v>
      </c>
      <c r="M16" s="142" t="s">
        <v>211</v>
      </c>
      <c r="N16" s="104" t="s">
        <v>336</v>
      </c>
      <c r="O16" s="104" t="s">
        <v>330</v>
      </c>
      <c r="P16" s="104" t="s">
        <v>337</v>
      </c>
      <c r="Q16" s="104" t="s">
        <v>338</v>
      </c>
      <c r="R16" s="105" t="s">
        <v>212</v>
      </c>
      <c r="S16" s="104" t="s">
        <v>328</v>
      </c>
      <c r="T16" s="140" t="s">
        <v>213</v>
      </c>
      <c r="U16" s="201"/>
    </row>
    <row r="17" spans="1:21" ht="21.75" customHeight="1">
      <c r="A17" s="330" t="s">
        <v>182</v>
      </c>
      <c r="B17" s="331">
        <f>SUM(C17:T17)</f>
        <v>13121</v>
      </c>
      <c r="C17" s="332">
        <v>48</v>
      </c>
      <c r="D17" s="333">
        <v>1</v>
      </c>
      <c r="E17" s="332">
        <v>5</v>
      </c>
      <c r="F17" s="332">
        <v>1295</v>
      </c>
      <c r="G17" s="332">
        <v>1396</v>
      </c>
      <c r="H17" s="332">
        <v>16</v>
      </c>
      <c r="I17" s="332">
        <v>106</v>
      </c>
      <c r="J17" s="334">
        <v>195</v>
      </c>
      <c r="K17" s="335">
        <v>3248</v>
      </c>
      <c r="L17" s="335">
        <v>273</v>
      </c>
      <c r="M17" s="336">
        <v>809</v>
      </c>
      <c r="N17" s="332">
        <v>661</v>
      </c>
      <c r="O17" s="332">
        <v>1418</v>
      </c>
      <c r="P17" s="334">
        <v>1139</v>
      </c>
      <c r="Q17" s="334">
        <v>495</v>
      </c>
      <c r="R17" s="334">
        <v>1007</v>
      </c>
      <c r="S17" s="334">
        <v>65</v>
      </c>
      <c r="T17" s="335">
        <v>944</v>
      </c>
      <c r="U17" s="202"/>
    </row>
    <row r="18" spans="1:21" ht="21.75" customHeight="1">
      <c r="A18" s="337" t="s">
        <v>53</v>
      </c>
      <c r="B18" s="338">
        <v>2942</v>
      </c>
      <c r="C18" s="336">
        <v>11</v>
      </c>
      <c r="D18" s="332">
        <v>1</v>
      </c>
      <c r="E18" s="332">
        <v>2</v>
      </c>
      <c r="F18" s="332">
        <v>301</v>
      </c>
      <c r="G18" s="332">
        <v>567</v>
      </c>
      <c r="H18" s="332">
        <v>12</v>
      </c>
      <c r="I18" s="332">
        <v>11</v>
      </c>
      <c r="J18" s="332">
        <v>79</v>
      </c>
      <c r="K18" s="339">
        <v>659</v>
      </c>
      <c r="L18" s="339">
        <v>41</v>
      </c>
      <c r="M18" s="336">
        <v>143</v>
      </c>
      <c r="N18" s="332">
        <v>102</v>
      </c>
      <c r="O18" s="332">
        <v>239</v>
      </c>
      <c r="P18" s="332">
        <v>208</v>
      </c>
      <c r="Q18" s="332">
        <v>126</v>
      </c>
      <c r="R18" s="332">
        <v>243</v>
      </c>
      <c r="S18" s="332">
        <v>15</v>
      </c>
      <c r="T18" s="339">
        <v>182</v>
      </c>
      <c r="U18" s="202"/>
    </row>
    <row r="19" spans="1:21" ht="21.75" customHeight="1">
      <c r="A19" s="432" t="s">
        <v>183</v>
      </c>
      <c r="B19" s="547">
        <v>5169</v>
      </c>
      <c r="C19" s="547">
        <v>9</v>
      </c>
      <c r="D19" s="434">
        <v>1</v>
      </c>
      <c r="E19" s="434" t="s">
        <v>267</v>
      </c>
      <c r="F19" s="547">
        <v>399</v>
      </c>
      <c r="G19" s="547">
        <v>598</v>
      </c>
      <c r="H19" s="547">
        <v>8</v>
      </c>
      <c r="I19" s="547">
        <v>60</v>
      </c>
      <c r="J19" s="547">
        <v>92</v>
      </c>
      <c r="K19" s="548">
        <v>1172</v>
      </c>
      <c r="L19" s="548">
        <v>90</v>
      </c>
      <c r="M19" s="549">
        <v>350</v>
      </c>
      <c r="N19" s="547">
        <v>232</v>
      </c>
      <c r="O19" s="547">
        <v>722</v>
      </c>
      <c r="P19" s="547">
        <v>426</v>
      </c>
      <c r="Q19" s="547">
        <v>188</v>
      </c>
      <c r="R19" s="547">
        <v>410</v>
      </c>
      <c r="S19" s="547">
        <v>18</v>
      </c>
      <c r="T19" s="548">
        <v>394</v>
      </c>
      <c r="U19" s="202"/>
    </row>
    <row r="20" spans="1:21" ht="21.75" customHeight="1">
      <c r="A20" s="432" t="s">
        <v>184</v>
      </c>
      <c r="B20" s="433">
        <v>12721</v>
      </c>
      <c r="C20" s="437">
        <v>72</v>
      </c>
      <c r="D20" s="433">
        <v>2</v>
      </c>
      <c r="E20" s="433">
        <v>11</v>
      </c>
      <c r="F20" s="433">
        <v>1297</v>
      </c>
      <c r="G20" s="433">
        <v>1387</v>
      </c>
      <c r="H20" s="433">
        <v>22</v>
      </c>
      <c r="I20" s="433">
        <v>108</v>
      </c>
      <c r="J20" s="433">
        <v>341</v>
      </c>
      <c r="K20" s="436">
        <v>2725</v>
      </c>
      <c r="L20" s="436">
        <v>172</v>
      </c>
      <c r="M20" s="437">
        <v>787</v>
      </c>
      <c r="N20" s="433">
        <v>497</v>
      </c>
      <c r="O20" s="433">
        <v>1629</v>
      </c>
      <c r="P20" s="433">
        <v>1173</v>
      </c>
      <c r="Q20" s="433">
        <v>493</v>
      </c>
      <c r="R20" s="433">
        <v>919</v>
      </c>
      <c r="S20" s="433">
        <v>84</v>
      </c>
      <c r="T20" s="436">
        <v>1002</v>
      </c>
      <c r="U20" s="202"/>
    </row>
    <row r="21" spans="1:21" ht="21.75" customHeight="1">
      <c r="A21" s="337" t="s">
        <v>185</v>
      </c>
      <c r="B21" s="332">
        <v>6341</v>
      </c>
      <c r="C21" s="332">
        <v>22</v>
      </c>
      <c r="D21" s="332">
        <v>1</v>
      </c>
      <c r="E21" s="332">
        <v>7</v>
      </c>
      <c r="F21" s="332">
        <v>507</v>
      </c>
      <c r="G21" s="332">
        <v>825</v>
      </c>
      <c r="H21" s="332">
        <v>9</v>
      </c>
      <c r="I21" s="332">
        <v>31</v>
      </c>
      <c r="J21" s="332">
        <v>170</v>
      </c>
      <c r="K21" s="339">
        <v>1447</v>
      </c>
      <c r="L21" s="339">
        <v>81</v>
      </c>
      <c r="M21" s="336">
        <v>511</v>
      </c>
      <c r="N21" s="332">
        <v>247</v>
      </c>
      <c r="O21" s="332">
        <v>730</v>
      </c>
      <c r="P21" s="332">
        <v>537</v>
      </c>
      <c r="Q21" s="332">
        <v>274</v>
      </c>
      <c r="R21" s="332">
        <v>499</v>
      </c>
      <c r="S21" s="332">
        <v>29</v>
      </c>
      <c r="T21" s="339">
        <v>414</v>
      </c>
      <c r="U21" s="202"/>
    </row>
    <row r="22" spans="1:21" ht="21.75" customHeight="1">
      <c r="A22" s="503" t="s">
        <v>186</v>
      </c>
      <c r="B22" s="433">
        <v>6526</v>
      </c>
      <c r="C22" s="433">
        <v>56</v>
      </c>
      <c r="D22" s="433">
        <v>14</v>
      </c>
      <c r="E22" s="433">
        <v>3</v>
      </c>
      <c r="F22" s="433">
        <v>775</v>
      </c>
      <c r="G22" s="433">
        <v>1054</v>
      </c>
      <c r="H22" s="433">
        <v>14</v>
      </c>
      <c r="I22" s="433">
        <v>16</v>
      </c>
      <c r="J22" s="433">
        <v>113</v>
      </c>
      <c r="K22" s="436">
        <v>1618</v>
      </c>
      <c r="L22" s="436">
        <v>89</v>
      </c>
      <c r="M22" s="437">
        <v>252</v>
      </c>
      <c r="N22" s="433">
        <v>239</v>
      </c>
      <c r="O22" s="433">
        <v>598</v>
      </c>
      <c r="P22" s="433">
        <v>545</v>
      </c>
      <c r="Q22" s="433">
        <v>212</v>
      </c>
      <c r="R22" s="433">
        <v>444</v>
      </c>
      <c r="S22" s="433">
        <v>33</v>
      </c>
      <c r="T22" s="436">
        <v>451</v>
      </c>
      <c r="U22" s="202"/>
    </row>
    <row r="23" spans="1:21" ht="21.75" customHeight="1">
      <c r="A23" s="558" t="s">
        <v>187</v>
      </c>
      <c r="B23" s="547">
        <v>1856</v>
      </c>
      <c r="C23" s="547">
        <v>4</v>
      </c>
      <c r="D23" s="434" t="s">
        <v>418</v>
      </c>
      <c r="E23" s="434" t="s">
        <v>418</v>
      </c>
      <c r="F23" s="434">
        <v>141</v>
      </c>
      <c r="G23" s="547">
        <v>197</v>
      </c>
      <c r="H23" s="547">
        <v>2</v>
      </c>
      <c r="I23" s="547">
        <v>15</v>
      </c>
      <c r="J23" s="547">
        <v>37</v>
      </c>
      <c r="K23" s="548">
        <v>499</v>
      </c>
      <c r="L23" s="548">
        <v>30</v>
      </c>
      <c r="M23" s="549">
        <v>116</v>
      </c>
      <c r="N23" s="547">
        <v>80</v>
      </c>
      <c r="O23" s="547">
        <v>201</v>
      </c>
      <c r="P23" s="547">
        <v>169</v>
      </c>
      <c r="Q23" s="547">
        <v>73</v>
      </c>
      <c r="R23" s="547">
        <v>148</v>
      </c>
      <c r="S23" s="547">
        <v>7</v>
      </c>
      <c r="T23" s="548">
        <v>137</v>
      </c>
      <c r="U23" s="202"/>
    </row>
    <row r="24" spans="1:21" ht="21.75" customHeight="1">
      <c r="A24" s="432" t="s">
        <v>188</v>
      </c>
      <c r="B24" s="433">
        <v>1480</v>
      </c>
      <c r="C24" s="434">
        <v>4</v>
      </c>
      <c r="D24" s="434">
        <v>1</v>
      </c>
      <c r="E24" s="433">
        <v>1</v>
      </c>
      <c r="F24" s="435">
        <v>131</v>
      </c>
      <c r="G24" s="433">
        <v>291</v>
      </c>
      <c r="H24" s="434" t="s">
        <v>267</v>
      </c>
      <c r="I24" s="433">
        <v>3</v>
      </c>
      <c r="J24" s="433">
        <v>41</v>
      </c>
      <c r="K24" s="436">
        <v>328</v>
      </c>
      <c r="L24" s="436">
        <v>21</v>
      </c>
      <c r="M24" s="437">
        <v>85</v>
      </c>
      <c r="N24" s="433">
        <v>49</v>
      </c>
      <c r="O24" s="433">
        <v>123</v>
      </c>
      <c r="P24" s="433">
        <v>128</v>
      </c>
      <c r="Q24" s="433">
        <v>71</v>
      </c>
      <c r="R24" s="433">
        <v>121</v>
      </c>
      <c r="S24" s="433">
        <v>6</v>
      </c>
      <c r="T24" s="436">
        <v>76</v>
      </c>
      <c r="U24" s="202"/>
    </row>
    <row r="25" spans="1:21" ht="21.75" customHeight="1">
      <c r="A25" s="503" t="s">
        <v>367</v>
      </c>
      <c r="B25" s="433">
        <v>1867</v>
      </c>
      <c r="C25" s="433">
        <v>9</v>
      </c>
      <c r="D25" s="434" t="s">
        <v>267</v>
      </c>
      <c r="E25" s="434" t="s">
        <v>267</v>
      </c>
      <c r="F25" s="433">
        <v>169</v>
      </c>
      <c r="G25" s="433">
        <v>290</v>
      </c>
      <c r="H25" s="434" t="s">
        <v>267</v>
      </c>
      <c r="I25" s="433">
        <v>3</v>
      </c>
      <c r="J25" s="433">
        <v>65</v>
      </c>
      <c r="K25" s="436">
        <v>367</v>
      </c>
      <c r="L25" s="436">
        <v>17</v>
      </c>
      <c r="M25" s="437">
        <v>150</v>
      </c>
      <c r="N25" s="433">
        <v>52</v>
      </c>
      <c r="O25" s="433">
        <v>182</v>
      </c>
      <c r="P25" s="433">
        <v>138</v>
      </c>
      <c r="Q25" s="433">
        <v>90</v>
      </c>
      <c r="R25" s="433">
        <v>187</v>
      </c>
      <c r="S25" s="433">
        <v>8</v>
      </c>
      <c r="T25" s="436">
        <v>129</v>
      </c>
      <c r="U25" s="202"/>
    </row>
    <row r="26" spans="1:21" ht="21.75" customHeight="1" thickBot="1">
      <c r="A26" s="559" t="s">
        <v>190</v>
      </c>
      <c r="B26" s="560">
        <v>1182</v>
      </c>
      <c r="C26" s="560">
        <v>9</v>
      </c>
      <c r="D26" s="561" t="s">
        <v>267</v>
      </c>
      <c r="E26" s="561" t="s">
        <v>267</v>
      </c>
      <c r="F26" s="560">
        <v>152</v>
      </c>
      <c r="G26" s="560">
        <v>166</v>
      </c>
      <c r="H26" s="560">
        <v>6</v>
      </c>
      <c r="I26" s="560">
        <v>3</v>
      </c>
      <c r="J26" s="560">
        <v>23</v>
      </c>
      <c r="K26" s="562">
        <v>246</v>
      </c>
      <c r="L26" s="562">
        <v>11</v>
      </c>
      <c r="M26" s="563">
        <v>47</v>
      </c>
      <c r="N26" s="560">
        <v>45</v>
      </c>
      <c r="O26" s="560">
        <v>112</v>
      </c>
      <c r="P26" s="560">
        <v>112</v>
      </c>
      <c r="Q26" s="560">
        <v>62</v>
      </c>
      <c r="R26" s="560">
        <v>103</v>
      </c>
      <c r="S26" s="560">
        <v>11</v>
      </c>
      <c r="T26" s="562">
        <v>74</v>
      </c>
      <c r="U26" s="202"/>
    </row>
  </sheetData>
  <sheetProtection/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portrait" paperSize="9" scale="80" r:id="rId1"/>
  <headerFooter alignWithMargins="0">
    <oddFooter>&amp;C&amp;P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showGridLines="0" view="pageBreakPreview" zoomScale="80" zoomScaleNormal="85" zoomScaleSheetLayoutView="80" workbookViewId="0" topLeftCell="A1">
      <selection activeCell="A1" sqref="A1"/>
    </sheetView>
  </sheetViews>
  <sheetFormatPr defaultColWidth="8.796875" defaultRowHeight="22.5" customHeight="1"/>
  <cols>
    <col min="1" max="1" width="12.69921875" style="97" customWidth="1"/>
    <col min="2" max="2" width="17.3984375" style="97" customWidth="1"/>
    <col min="3" max="9" width="12.69921875" style="97" customWidth="1"/>
    <col min="10" max="10" width="14.8984375" style="97" bestFit="1" customWidth="1"/>
    <col min="11" max="11" width="12.69921875" style="97" customWidth="1"/>
    <col min="12" max="12" width="17.3984375" style="97" bestFit="1" customWidth="1"/>
    <col min="13" max="15" width="12.69921875" style="97" customWidth="1"/>
    <col min="16" max="16" width="10.69921875" style="97" bestFit="1" customWidth="1"/>
    <col min="17" max="18" width="9.09765625" style="97" customWidth="1"/>
    <col min="19" max="19" width="10.69921875" style="97" bestFit="1" customWidth="1"/>
    <col min="20" max="20" width="11.8984375" style="97" bestFit="1" customWidth="1"/>
    <col min="21" max="21" width="9.09765625" style="97" customWidth="1"/>
    <col min="22" max="22" width="10.69921875" style="97" bestFit="1" customWidth="1"/>
    <col min="23" max="16384" width="9.09765625" style="97" customWidth="1"/>
  </cols>
  <sheetData>
    <row r="1" spans="1:14" ht="22.5" customHeight="1" thickBot="1">
      <c r="A1" s="101" t="s">
        <v>214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 t="s">
        <v>350</v>
      </c>
    </row>
    <row r="2" spans="1:27" s="101" customFormat="1" ht="24.75" customHeight="1">
      <c r="A2" s="198"/>
      <c r="B2" s="155" t="s">
        <v>215</v>
      </c>
      <c r="C2" s="155" t="s">
        <v>216</v>
      </c>
      <c r="D2" s="155" t="s">
        <v>217</v>
      </c>
      <c r="E2" s="155" t="s">
        <v>218</v>
      </c>
      <c r="F2" s="155" t="s">
        <v>219</v>
      </c>
      <c r="G2" s="170" t="s">
        <v>220</v>
      </c>
      <c r="H2" s="222" t="s">
        <v>221</v>
      </c>
      <c r="I2" s="154" t="s">
        <v>222</v>
      </c>
      <c r="J2" s="154" t="s">
        <v>223</v>
      </c>
      <c r="K2" s="154" t="s">
        <v>224</v>
      </c>
      <c r="L2" s="154" t="s">
        <v>225</v>
      </c>
      <c r="M2" s="170" t="s">
        <v>226</v>
      </c>
      <c r="N2" s="199" t="s">
        <v>227</v>
      </c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27" ht="22.5" customHeight="1">
      <c r="A3" s="102" t="s">
        <v>182</v>
      </c>
      <c r="B3" s="340">
        <v>182970831</v>
      </c>
      <c r="C3" s="340">
        <v>4121749</v>
      </c>
      <c r="D3" s="340">
        <v>3124786</v>
      </c>
      <c r="E3" s="340">
        <v>6018411</v>
      </c>
      <c r="F3" s="340">
        <v>278011</v>
      </c>
      <c r="G3" s="341">
        <v>304376</v>
      </c>
      <c r="H3" s="342">
        <v>456385</v>
      </c>
      <c r="I3" s="340">
        <v>392562</v>
      </c>
      <c r="J3" s="340" t="s">
        <v>351</v>
      </c>
      <c r="K3" s="340">
        <v>243351</v>
      </c>
      <c r="L3" s="340">
        <v>7600306</v>
      </c>
      <c r="M3" s="343" t="s">
        <v>322</v>
      </c>
      <c r="N3" s="344" t="s">
        <v>323</v>
      </c>
      <c r="O3" s="205"/>
      <c r="P3" s="205"/>
      <c r="Q3" s="206"/>
      <c r="R3" s="205"/>
      <c r="S3" s="206"/>
      <c r="T3" s="205"/>
      <c r="U3" s="205"/>
      <c r="V3" s="205"/>
      <c r="W3" s="206"/>
      <c r="X3" s="205"/>
      <c r="Y3" s="206"/>
      <c r="Z3" s="205"/>
      <c r="AA3" s="98"/>
    </row>
    <row r="4" spans="1:27" ht="22.5" customHeight="1">
      <c r="A4" s="95" t="s">
        <v>53</v>
      </c>
      <c r="B4" s="346">
        <v>87632266</v>
      </c>
      <c r="C4" s="346">
        <v>8233641</v>
      </c>
      <c r="D4" s="346">
        <v>1530309</v>
      </c>
      <c r="E4" s="346">
        <v>45621</v>
      </c>
      <c r="F4" s="346" t="s">
        <v>322</v>
      </c>
      <c r="G4" s="347">
        <v>43814</v>
      </c>
      <c r="H4" s="348">
        <v>395097</v>
      </c>
      <c r="I4" s="346">
        <v>11164</v>
      </c>
      <c r="J4" s="346" t="s">
        <v>322</v>
      </c>
      <c r="K4" s="346" t="s">
        <v>322</v>
      </c>
      <c r="L4" s="346">
        <v>957609</v>
      </c>
      <c r="M4" s="346">
        <v>287085</v>
      </c>
      <c r="N4" s="347" t="s">
        <v>322</v>
      </c>
      <c r="O4" s="205"/>
      <c r="P4" s="205"/>
      <c r="Q4" s="206"/>
      <c r="R4" s="205"/>
      <c r="S4" s="206"/>
      <c r="T4" s="205"/>
      <c r="U4" s="205"/>
      <c r="V4" s="205"/>
      <c r="W4" s="206"/>
      <c r="X4" s="205"/>
      <c r="Y4" s="206"/>
      <c r="Z4" s="205"/>
      <c r="AA4" s="98"/>
    </row>
    <row r="5" spans="1:27" ht="22.5" customHeight="1">
      <c r="A5" s="95" t="s">
        <v>183</v>
      </c>
      <c r="B5" s="438">
        <v>158564962</v>
      </c>
      <c r="C5" s="438">
        <v>2643012</v>
      </c>
      <c r="D5" s="438" t="s">
        <v>323</v>
      </c>
      <c r="E5" s="438" t="s">
        <v>322</v>
      </c>
      <c r="F5" s="438" t="s">
        <v>323</v>
      </c>
      <c r="G5" s="439">
        <v>158367</v>
      </c>
      <c r="H5" s="440">
        <v>879003</v>
      </c>
      <c r="I5" s="438">
        <v>1892470</v>
      </c>
      <c r="J5" s="438">
        <v>1237437</v>
      </c>
      <c r="K5" s="438" t="s">
        <v>322</v>
      </c>
      <c r="L5" s="438">
        <v>2986920</v>
      </c>
      <c r="M5" s="438">
        <v>118532</v>
      </c>
      <c r="N5" s="439" t="s">
        <v>323</v>
      </c>
      <c r="O5" s="205"/>
      <c r="P5" s="205"/>
      <c r="Q5" s="206"/>
      <c r="R5" s="205"/>
      <c r="S5" s="206"/>
      <c r="T5" s="205"/>
      <c r="U5" s="205"/>
      <c r="V5" s="205"/>
      <c r="W5" s="206"/>
      <c r="X5" s="205"/>
      <c r="Y5" s="206"/>
      <c r="Z5" s="205"/>
      <c r="AA5" s="98"/>
    </row>
    <row r="6" spans="1:27" ht="22.5" customHeight="1">
      <c r="A6" s="95" t="s">
        <v>184</v>
      </c>
      <c r="B6" s="438">
        <v>1470956961</v>
      </c>
      <c r="C6" s="438">
        <v>9460155</v>
      </c>
      <c r="D6" s="438">
        <v>39622</v>
      </c>
      <c r="E6" s="438">
        <v>1560704</v>
      </c>
      <c r="F6" s="438">
        <v>347433</v>
      </c>
      <c r="G6" s="439">
        <v>68150</v>
      </c>
      <c r="H6" s="536">
        <v>473843</v>
      </c>
      <c r="I6" s="438">
        <v>269800</v>
      </c>
      <c r="J6" s="438">
        <v>769849</v>
      </c>
      <c r="K6" s="438">
        <v>1213308</v>
      </c>
      <c r="L6" s="438">
        <v>16684987</v>
      </c>
      <c r="M6" s="438">
        <v>8035793</v>
      </c>
      <c r="N6" s="439" t="s">
        <v>323</v>
      </c>
      <c r="O6" s="205"/>
      <c r="P6" s="205"/>
      <c r="Q6" s="206"/>
      <c r="R6" s="205"/>
      <c r="S6" s="206"/>
      <c r="T6" s="205"/>
      <c r="U6" s="205"/>
      <c r="V6" s="205"/>
      <c r="W6" s="206"/>
      <c r="X6" s="205"/>
      <c r="Y6" s="206"/>
      <c r="Z6" s="205"/>
      <c r="AA6" s="98"/>
    </row>
    <row r="7" spans="1:27" ht="22.5" customHeight="1">
      <c r="A7" s="95" t="s">
        <v>185</v>
      </c>
      <c r="B7" s="346">
        <v>192035969</v>
      </c>
      <c r="C7" s="346">
        <v>12861354</v>
      </c>
      <c r="D7" s="346">
        <v>64093</v>
      </c>
      <c r="E7" s="346">
        <v>640783</v>
      </c>
      <c r="F7" s="346" t="s">
        <v>322</v>
      </c>
      <c r="G7" s="347">
        <v>286634</v>
      </c>
      <c r="H7" s="348">
        <v>2186817</v>
      </c>
      <c r="I7" s="346">
        <v>472575</v>
      </c>
      <c r="J7" s="346">
        <v>490665</v>
      </c>
      <c r="K7" s="346" t="s">
        <v>323</v>
      </c>
      <c r="L7" s="346">
        <v>10072833</v>
      </c>
      <c r="M7" s="346">
        <v>161295</v>
      </c>
      <c r="N7" s="347" t="s">
        <v>323</v>
      </c>
      <c r="O7" s="205"/>
      <c r="P7" s="205"/>
      <c r="Q7" s="206"/>
      <c r="R7" s="205"/>
      <c r="S7" s="206"/>
      <c r="T7" s="205"/>
      <c r="U7" s="205"/>
      <c r="V7" s="205"/>
      <c r="W7" s="205"/>
      <c r="X7" s="205"/>
      <c r="Y7" s="206"/>
      <c r="Z7" s="205"/>
      <c r="AA7" s="98"/>
    </row>
    <row r="8" spans="1:27" ht="22.5" customHeight="1">
      <c r="A8" s="95" t="s">
        <v>186</v>
      </c>
      <c r="B8" s="438">
        <v>156656454</v>
      </c>
      <c r="C8" s="438">
        <v>2167901</v>
      </c>
      <c r="D8" s="438">
        <v>1416924</v>
      </c>
      <c r="E8" s="438">
        <v>1223363</v>
      </c>
      <c r="F8" s="438">
        <v>75172</v>
      </c>
      <c r="G8" s="439" t="s">
        <v>351</v>
      </c>
      <c r="H8" s="440">
        <v>342081</v>
      </c>
      <c r="I8" s="438">
        <v>328373</v>
      </c>
      <c r="J8" s="438" t="s">
        <v>322</v>
      </c>
      <c r="K8" s="438" t="s">
        <v>322</v>
      </c>
      <c r="L8" s="438">
        <v>4273557</v>
      </c>
      <c r="M8" s="438" t="s">
        <v>267</v>
      </c>
      <c r="N8" s="439" t="s">
        <v>322</v>
      </c>
      <c r="O8" s="205"/>
      <c r="P8" s="205"/>
      <c r="Q8" s="206"/>
      <c r="R8" s="205"/>
      <c r="S8" s="206"/>
      <c r="T8" s="205"/>
      <c r="U8" s="205"/>
      <c r="V8" s="205"/>
      <c r="W8" s="206"/>
      <c r="X8" s="205"/>
      <c r="Y8" s="206"/>
      <c r="Z8" s="205"/>
      <c r="AA8" s="98"/>
    </row>
    <row r="9" spans="1:27" ht="22.5" customHeight="1">
      <c r="A9" s="95" t="s">
        <v>187</v>
      </c>
      <c r="B9" s="466">
        <v>11922949</v>
      </c>
      <c r="C9" s="466">
        <v>423766</v>
      </c>
      <c r="D9" s="470" t="s">
        <v>323</v>
      </c>
      <c r="E9" s="466" t="s">
        <v>323</v>
      </c>
      <c r="F9" s="466" t="s">
        <v>381</v>
      </c>
      <c r="G9" s="467">
        <v>61433</v>
      </c>
      <c r="H9" s="471" t="s">
        <v>323</v>
      </c>
      <c r="I9" s="466" t="s">
        <v>381</v>
      </c>
      <c r="J9" s="466">
        <v>592285</v>
      </c>
      <c r="K9" s="466" t="s">
        <v>322</v>
      </c>
      <c r="L9" s="466" t="s">
        <v>381</v>
      </c>
      <c r="M9" s="466" t="s">
        <v>322</v>
      </c>
      <c r="N9" s="472" t="s">
        <v>323</v>
      </c>
      <c r="O9" s="265"/>
      <c r="P9" s="265"/>
      <c r="Q9" s="266"/>
      <c r="R9" s="265"/>
      <c r="S9" s="266"/>
      <c r="T9" s="265"/>
      <c r="U9" s="265"/>
      <c r="V9" s="265"/>
      <c r="W9" s="266"/>
      <c r="X9" s="265"/>
      <c r="Y9" s="266"/>
      <c r="Z9" s="265"/>
      <c r="AA9" s="98"/>
    </row>
    <row r="10" spans="1:27" ht="22.5" customHeight="1">
      <c r="A10" s="287" t="s">
        <v>188</v>
      </c>
      <c r="B10" s="438">
        <v>50002561</v>
      </c>
      <c r="C10" s="438">
        <v>615158</v>
      </c>
      <c r="D10" s="438" t="s">
        <v>323</v>
      </c>
      <c r="E10" s="438" t="s">
        <v>351</v>
      </c>
      <c r="F10" s="438" t="s">
        <v>351</v>
      </c>
      <c r="G10" s="439">
        <v>120263</v>
      </c>
      <c r="H10" s="440" t="s">
        <v>351</v>
      </c>
      <c r="I10" s="438" t="s">
        <v>351</v>
      </c>
      <c r="J10" s="438" t="s">
        <v>322</v>
      </c>
      <c r="K10" s="438" t="s">
        <v>322</v>
      </c>
      <c r="L10" s="438">
        <v>1347762</v>
      </c>
      <c r="M10" s="438">
        <v>1271516</v>
      </c>
      <c r="N10" s="439" t="s">
        <v>323</v>
      </c>
      <c r="O10" s="205"/>
      <c r="P10" s="205"/>
      <c r="Q10" s="206"/>
      <c r="R10" s="205"/>
      <c r="S10" s="206"/>
      <c r="T10" s="205"/>
      <c r="U10" s="205"/>
      <c r="V10" s="205"/>
      <c r="W10" s="206"/>
      <c r="X10" s="205"/>
      <c r="Y10" s="206"/>
      <c r="Z10" s="205"/>
      <c r="AA10" s="98"/>
    </row>
    <row r="11" spans="1:27" ht="22.5" customHeight="1">
      <c r="A11" s="95" t="s">
        <v>189</v>
      </c>
      <c r="B11" s="438">
        <v>90283158</v>
      </c>
      <c r="C11" s="438">
        <v>1765482</v>
      </c>
      <c r="D11" s="438" t="s">
        <v>322</v>
      </c>
      <c r="E11" s="438" t="s">
        <v>322</v>
      </c>
      <c r="F11" s="438" t="s">
        <v>322</v>
      </c>
      <c r="G11" s="439" t="s">
        <v>323</v>
      </c>
      <c r="H11" s="440">
        <v>1627668</v>
      </c>
      <c r="I11" s="438" t="s">
        <v>351</v>
      </c>
      <c r="J11" s="438">
        <v>6372794</v>
      </c>
      <c r="K11" s="438" t="s">
        <v>322</v>
      </c>
      <c r="L11" s="438">
        <v>3334151</v>
      </c>
      <c r="M11" s="438" t="s">
        <v>322</v>
      </c>
      <c r="N11" s="439" t="s">
        <v>323</v>
      </c>
      <c r="O11" s="205"/>
      <c r="P11" s="205"/>
      <c r="Q11" s="206"/>
      <c r="R11" s="205"/>
      <c r="S11" s="205"/>
      <c r="T11" s="205"/>
      <c r="U11" s="205"/>
      <c r="V11" s="205"/>
      <c r="W11" s="206"/>
      <c r="X11" s="205"/>
      <c r="Y11" s="206"/>
      <c r="Z11" s="205"/>
      <c r="AA11" s="98"/>
    </row>
    <row r="12" spans="1:27" ht="22.5" customHeight="1" thickBot="1">
      <c r="A12" s="96" t="s">
        <v>190</v>
      </c>
      <c r="B12" s="406">
        <v>89122470</v>
      </c>
      <c r="C12" s="406" t="s">
        <v>351</v>
      </c>
      <c r="D12" s="406" t="s">
        <v>322</v>
      </c>
      <c r="E12" s="406" t="s">
        <v>351</v>
      </c>
      <c r="F12" s="406" t="s">
        <v>351</v>
      </c>
      <c r="G12" s="407" t="s">
        <v>351</v>
      </c>
      <c r="H12" s="408" t="s">
        <v>322</v>
      </c>
      <c r="I12" s="406">
        <v>172186</v>
      </c>
      <c r="J12" s="406">
        <v>11854799</v>
      </c>
      <c r="K12" s="406" t="s">
        <v>322</v>
      </c>
      <c r="L12" s="406">
        <v>2157214</v>
      </c>
      <c r="M12" s="406" t="s">
        <v>267</v>
      </c>
      <c r="N12" s="407" t="s">
        <v>323</v>
      </c>
      <c r="O12" s="205"/>
      <c r="P12" s="205"/>
      <c r="Q12" s="206"/>
      <c r="R12" s="205"/>
      <c r="S12" s="206"/>
      <c r="T12" s="205"/>
      <c r="U12" s="205"/>
      <c r="V12" s="205"/>
      <c r="W12" s="206"/>
      <c r="X12" s="205"/>
      <c r="Y12" s="206"/>
      <c r="Z12" s="206"/>
      <c r="AA12" s="98"/>
    </row>
    <row r="13" spans="7:27" ht="16.5" customHeight="1">
      <c r="G13" s="98"/>
      <c r="H13" s="18"/>
      <c r="I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7:27" ht="5.25" customHeight="1" thickBot="1">
      <c r="G14" s="98"/>
      <c r="H14" s="98"/>
      <c r="M14" s="99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27" s="101" customFormat="1" ht="25.5" customHeight="1">
      <c r="A15" s="100"/>
      <c r="B15" s="155" t="s">
        <v>228</v>
      </c>
      <c r="C15" s="154" t="s">
        <v>229</v>
      </c>
      <c r="D15" s="155" t="s">
        <v>230</v>
      </c>
      <c r="E15" s="155" t="s">
        <v>231</v>
      </c>
      <c r="F15" s="155" t="s">
        <v>232</v>
      </c>
      <c r="G15" s="203" t="s">
        <v>233</v>
      </c>
      <c r="H15" s="156" t="s">
        <v>234</v>
      </c>
      <c r="I15" s="154" t="s">
        <v>235</v>
      </c>
      <c r="J15" s="156" t="s">
        <v>236</v>
      </c>
      <c r="K15" s="154" t="s">
        <v>237</v>
      </c>
      <c r="L15" s="155" t="s">
        <v>238</v>
      </c>
      <c r="M15" s="170" t="s">
        <v>239</v>
      </c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 spans="1:27" ht="22.5" customHeight="1">
      <c r="A16" s="102" t="s">
        <v>182</v>
      </c>
      <c r="B16" s="340">
        <v>1517022</v>
      </c>
      <c r="C16" s="340">
        <v>2305155</v>
      </c>
      <c r="D16" s="340">
        <v>329721</v>
      </c>
      <c r="E16" s="340">
        <v>1680041</v>
      </c>
      <c r="F16" s="340">
        <v>6418360</v>
      </c>
      <c r="G16" s="341">
        <v>58322048</v>
      </c>
      <c r="H16" s="342">
        <v>3535772</v>
      </c>
      <c r="I16" s="345" t="s">
        <v>323</v>
      </c>
      <c r="J16" s="340">
        <v>13461488</v>
      </c>
      <c r="K16" s="345">
        <v>109021</v>
      </c>
      <c r="L16" s="340">
        <v>71131080</v>
      </c>
      <c r="M16" s="341">
        <v>1385406</v>
      </c>
      <c r="P16" s="98"/>
      <c r="Q16" s="206"/>
      <c r="R16" s="205"/>
      <c r="S16" s="205"/>
      <c r="T16" s="206"/>
      <c r="U16" s="206"/>
      <c r="V16" s="206"/>
      <c r="W16" s="205"/>
      <c r="X16" s="206"/>
      <c r="Y16" s="205"/>
      <c r="Z16" s="205"/>
      <c r="AA16" s="98"/>
    </row>
    <row r="17" spans="1:27" ht="22.5" customHeight="1">
      <c r="A17" s="95" t="s">
        <v>53</v>
      </c>
      <c r="B17" s="346">
        <v>1195796</v>
      </c>
      <c r="C17" s="346">
        <v>4860225</v>
      </c>
      <c r="D17" s="346">
        <v>1923811</v>
      </c>
      <c r="E17" s="346">
        <v>1472325</v>
      </c>
      <c r="F17" s="346">
        <v>25601674</v>
      </c>
      <c r="G17" s="347">
        <v>2112474</v>
      </c>
      <c r="H17" s="348">
        <v>178548</v>
      </c>
      <c r="I17" s="346" t="s">
        <v>323</v>
      </c>
      <c r="J17" s="346">
        <v>220495</v>
      </c>
      <c r="K17" s="346" t="s">
        <v>323</v>
      </c>
      <c r="L17" s="346">
        <v>37661742</v>
      </c>
      <c r="M17" s="347">
        <v>181413</v>
      </c>
      <c r="N17" s="98"/>
      <c r="O17" s="205"/>
      <c r="P17" s="206"/>
      <c r="Q17" s="206"/>
      <c r="R17" s="205"/>
      <c r="S17" s="205"/>
      <c r="T17" s="206"/>
      <c r="U17" s="206"/>
      <c r="V17" s="205"/>
      <c r="W17" s="205"/>
      <c r="X17" s="205"/>
      <c r="Y17" s="205"/>
      <c r="Z17" s="205"/>
      <c r="AA17" s="98"/>
    </row>
    <row r="18" spans="1:27" ht="22.5" customHeight="1">
      <c r="A18" s="95" t="s">
        <v>183</v>
      </c>
      <c r="B18" s="438">
        <v>1038030</v>
      </c>
      <c r="C18" s="438">
        <v>3829936</v>
      </c>
      <c r="D18" s="438">
        <v>846362</v>
      </c>
      <c r="E18" s="438">
        <v>8479571</v>
      </c>
      <c r="F18" s="438">
        <v>21718078</v>
      </c>
      <c r="G18" s="439">
        <v>11229190</v>
      </c>
      <c r="H18" s="440" t="s">
        <v>351</v>
      </c>
      <c r="I18" s="438" t="s">
        <v>323</v>
      </c>
      <c r="J18" s="438">
        <v>1424814</v>
      </c>
      <c r="K18" s="438" t="s">
        <v>323</v>
      </c>
      <c r="L18" s="438">
        <v>99635776</v>
      </c>
      <c r="M18" s="439">
        <v>117687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ht="22.5" customHeight="1">
      <c r="A19" s="95" t="s">
        <v>366</v>
      </c>
      <c r="B19" s="438">
        <v>2385396</v>
      </c>
      <c r="C19" s="438">
        <v>2556309</v>
      </c>
      <c r="D19" s="438">
        <v>3052914</v>
      </c>
      <c r="E19" s="537">
        <v>11514159</v>
      </c>
      <c r="F19" s="438">
        <v>2133862</v>
      </c>
      <c r="G19" s="439">
        <v>10560037</v>
      </c>
      <c r="H19" s="440">
        <v>98883</v>
      </c>
      <c r="I19" s="438">
        <v>901678</v>
      </c>
      <c r="J19" s="438">
        <v>17934103</v>
      </c>
      <c r="K19" s="438">
        <v>2875797</v>
      </c>
      <c r="L19" s="438">
        <v>1371919516</v>
      </c>
      <c r="M19" s="439">
        <v>6100663</v>
      </c>
      <c r="N19" s="98"/>
      <c r="O19" s="205"/>
      <c r="P19" s="206"/>
      <c r="Q19" s="206"/>
      <c r="R19" s="205"/>
      <c r="S19" s="205"/>
      <c r="T19" s="206"/>
      <c r="U19" s="206"/>
      <c r="V19" s="206"/>
      <c r="W19" s="205"/>
      <c r="X19" s="206"/>
      <c r="Y19" s="205"/>
      <c r="Z19" s="205"/>
      <c r="AA19" s="98"/>
    </row>
    <row r="20" spans="1:27" ht="22.5" customHeight="1">
      <c r="A20" s="95" t="s">
        <v>185</v>
      </c>
      <c r="B20" s="346">
        <v>582893</v>
      </c>
      <c r="C20" s="346">
        <v>3762318</v>
      </c>
      <c r="D20" s="346">
        <v>3049640</v>
      </c>
      <c r="E20" s="346">
        <v>1668629</v>
      </c>
      <c r="F20" s="346">
        <v>7478872</v>
      </c>
      <c r="G20" s="347">
        <v>4707245</v>
      </c>
      <c r="H20" s="348" t="s">
        <v>322</v>
      </c>
      <c r="I20" s="346">
        <v>1698651</v>
      </c>
      <c r="J20" s="346">
        <v>103655737</v>
      </c>
      <c r="K20" s="346" t="s">
        <v>351</v>
      </c>
      <c r="L20" s="346">
        <v>37971367</v>
      </c>
      <c r="M20" s="347">
        <v>113552</v>
      </c>
      <c r="N20" s="98"/>
      <c r="O20" s="205"/>
      <c r="P20" s="206"/>
      <c r="Q20" s="206"/>
      <c r="R20" s="205"/>
      <c r="S20" s="205"/>
      <c r="T20" s="206"/>
      <c r="U20" s="206"/>
      <c r="V20" s="206"/>
      <c r="W20" s="205"/>
      <c r="X20" s="206"/>
      <c r="Y20" s="205"/>
      <c r="Z20" s="205"/>
      <c r="AA20" s="98"/>
    </row>
    <row r="21" spans="1:27" ht="22.5" customHeight="1">
      <c r="A21" s="95" t="s">
        <v>186</v>
      </c>
      <c r="B21" s="438">
        <v>1067260</v>
      </c>
      <c r="C21" s="438">
        <v>3322963</v>
      </c>
      <c r="D21" s="438">
        <v>2514341</v>
      </c>
      <c r="E21" s="438">
        <v>4073285</v>
      </c>
      <c r="F21" s="438">
        <v>438098</v>
      </c>
      <c r="G21" s="439">
        <v>10461090</v>
      </c>
      <c r="H21" s="440" t="s">
        <v>267</v>
      </c>
      <c r="I21" s="438" t="s">
        <v>351</v>
      </c>
      <c r="J21" s="438">
        <v>1794913</v>
      </c>
      <c r="K21" s="438" t="s">
        <v>323</v>
      </c>
      <c r="L21" s="438">
        <v>122634479</v>
      </c>
      <c r="M21" s="439">
        <v>107395</v>
      </c>
      <c r="N21" s="98"/>
      <c r="O21" s="205"/>
      <c r="P21" s="206"/>
      <c r="Q21" s="206"/>
      <c r="R21" s="205"/>
      <c r="S21" s="205"/>
      <c r="T21" s="206"/>
      <c r="U21" s="206"/>
      <c r="V21" s="205"/>
      <c r="W21" s="205"/>
      <c r="X21" s="205"/>
      <c r="Y21" s="205"/>
      <c r="Z21" s="205"/>
      <c r="AA21" s="98"/>
    </row>
    <row r="22" spans="1:27" ht="22.5" customHeight="1">
      <c r="A22" s="95" t="s">
        <v>187</v>
      </c>
      <c r="B22" s="466" t="s">
        <v>323</v>
      </c>
      <c r="C22" s="466">
        <v>211464</v>
      </c>
      <c r="D22" s="466" t="s">
        <v>381</v>
      </c>
      <c r="E22" s="466">
        <v>1069111</v>
      </c>
      <c r="F22" s="466">
        <v>672046</v>
      </c>
      <c r="G22" s="467">
        <v>1171147</v>
      </c>
      <c r="H22" s="468" t="s">
        <v>381</v>
      </c>
      <c r="I22" s="466" t="s">
        <v>323</v>
      </c>
      <c r="J22" s="466">
        <v>210259</v>
      </c>
      <c r="K22" s="469" t="s">
        <v>323</v>
      </c>
      <c r="L22" s="466">
        <v>5853820</v>
      </c>
      <c r="M22" s="467">
        <v>494400</v>
      </c>
      <c r="N22" s="98"/>
      <c r="O22" s="265"/>
      <c r="P22" s="266"/>
      <c r="Q22" s="266"/>
      <c r="R22" s="265"/>
      <c r="S22" s="265"/>
      <c r="T22" s="266"/>
      <c r="U22" s="266"/>
      <c r="V22" s="265"/>
      <c r="W22" s="265"/>
      <c r="X22" s="265"/>
      <c r="Y22" s="265"/>
      <c r="Z22" s="265"/>
      <c r="AA22" s="98"/>
    </row>
    <row r="23" spans="1:27" ht="22.5" customHeight="1">
      <c r="A23" s="287" t="s">
        <v>188</v>
      </c>
      <c r="B23" s="438">
        <v>1374252</v>
      </c>
      <c r="C23" s="438">
        <v>627759</v>
      </c>
      <c r="D23" s="438" t="s">
        <v>322</v>
      </c>
      <c r="E23" s="438">
        <v>1141768</v>
      </c>
      <c r="F23" s="438">
        <v>430215</v>
      </c>
      <c r="G23" s="439">
        <v>2083713</v>
      </c>
      <c r="H23" s="440" t="s">
        <v>322</v>
      </c>
      <c r="I23" s="438" t="s">
        <v>323</v>
      </c>
      <c r="J23" s="438">
        <v>363810</v>
      </c>
      <c r="K23" s="438" t="s">
        <v>267</v>
      </c>
      <c r="L23" s="438">
        <v>38116813</v>
      </c>
      <c r="M23" s="439">
        <v>108036</v>
      </c>
      <c r="N23" s="98"/>
      <c r="O23" s="205"/>
      <c r="P23" s="206"/>
      <c r="Q23" s="206"/>
      <c r="R23" s="205"/>
      <c r="S23" s="205"/>
      <c r="T23" s="206"/>
      <c r="U23" s="206"/>
      <c r="V23" s="205"/>
      <c r="W23" s="205"/>
      <c r="X23" s="206"/>
      <c r="Y23" s="205"/>
      <c r="Z23" s="205"/>
      <c r="AA23" s="98"/>
    </row>
    <row r="24" spans="1:27" ht="22.5" customHeight="1">
      <c r="A24" s="95" t="s">
        <v>189</v>
      </c>
      <c r="B24" s="438">
        <v>402352</v>
      </c>
      <c r="C24" s="438">
        <v>3580435</v>
      </c>
      <c r="D24" s="438" t="s">
        <v>322</v>
      </c>
      <c r="E24" s="438">
        <v>4102564</v>
      </c>
      <c r="F24" s="438">
        <v>246044</v>
      </c>
      <c r="G24" s="439">
        <v>2225287</v>
      </c>
      <c r="H24" s="440">
        <v>1964041</v>
      </c>
      <c r="I24" s="438">
        <v>1658795</v>
      </c>
      <c r="J24" s="438">
        <v>238363</v>
      </c>
      <c r="K24" s="438" t="s">
        <v>322</v>
      </c>
      <c r="L24" s="438">
        <v>61721872</v>
      </c>
      <c r="M24" s="439">
        <v>54754</v>
      </c>
      <c r="N24" s="98"/>
      <c r="O24" s="205"/>
      <c r="P24" s="206"/>
      <c r="Q24" s="206"/>
      <c r="R24" s="205"/>
      <c r="S24" s="205"/>
      <c r="T24" s="206"/>
      <c r="U24" s="206"/>
      <c r="V24" s="206"/>
      <c r="W24" s="205"/>
      <c r="X24" s="206"/>
      <c r="Y24" s="205"/>
      <c r="Z24" s="205"/>
      <c r="AA24" s="98"/>
    </row>
    <row r="25" spans="1:27" ht="22.5" customHeight="1" thickBot="1">
      <c r="A25" s="96" t="s">
        <v>190</v>
      </c>
      <c r="B25" s="564" t="s">
        <v>351</v>
      </c>
      <c r="C25" s="564" t="s">
        <v>323</v>
      </c>
      <c r="D25" s="564" t="s">
        <v>322</v>
      </c>
      <c r="E25" s="564">
        <v>726123</v>
      </c>
      <c r="F25" s="564">
        <v>543091</v>
      </c>
      <c r="G25" s="565">
        <v>1755795</v>
      </c>
      <c r="H25" s="566" t="s">
        <v>322</v>
      </c>
      <c r="I25" s="564" t="s">
        <v>267</v>
      </c>
      <c r="J25" s="564">
        <v>48862859</v>
      </c>
      <c r="K25" s="564" t="s">
        <v>322</v>
      </c>
      <c r="L25" s="564">
        <v>13221841</v>
      </c>
      <c r="M25" s="565">
        <v>73437</v>
      </c>
      <c r="N25" s="98"/>
      <c r="O25" s="205"/>
      <c r="P25" s="206"/>
      <c r="Q25" s="206"/>
      <c r="R25" s="205"/>
      <c r="S25" s="205"/>
      <c r="T25" s="206"/>
      <c r="U25" s="206"/>
      <c r="V25" s="206"/>
      <c r="W25" s="205"/>
      <c r="X25" s="206"/>
      <c r="Y25" s="205"/>
      <c r="Z25" s="205"/>
      <c r="AA25" s="98"/>
    </row>
    <row r="26" spans="1:27" ht="22.5" customHeight="1">
      <c r="A26" s="27" t="s">
        <v>240</v>
      </c>
      <c r="G26" s="98"/>
      <c r="H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4:13" ht="22.5" customHeight="1">
      <c r="D27" s="99"/>
      <c r="E27" s="99"/>
      <c r="F27" s="99"/>
      <c r="G27" s="99"/>
      <c r="H27" s="18"/>
      <c r="I27" s="99"/>
      <c r="J27" s="99"/>
      <c r="K27" s="99"/>
      <c r="L27" s="99"/>
      <c r="M27" s="99"/>
    </row>
    <row r="28" spans="4:13" ht="22.5" customHeight="1">
      <c r="D28" s="99"/>
      <c r="E28" s="99"/>
      <c r="F28" s="99"/>
      <c r="G28" s="99"/>
      <c r="H28" s="18"/>
      <c r="I28" s="99"/>
      <c r="J28" s="99"/>
      <c r="K28" s="99"/>
      <c r="L28" s="99"/>
      <c r="M28" s="99"/>
    </row>
    <row r="29" ht="22.5" customHeight="1">
      <c r="B29" s="200"/>
    </row>
  </sheetData>
  <sheetProtection/>
  <printOptions/>
  <pageMargins left="0.7874015748031497" right="0.5511811023622047" top="0.984251968503937" bottom="0.984251968503937" header="0.5118110236220472" footer="0.5118110236220472"/>
  <pageSetup firstPageNumber="11" useFirstPageNumber="1" horizontalDpi="600" verticalDpi="600" orientation="portrait" paperSize="9" scale="95" r:id="rId1"/>
  <headerFooter alignWithMargins="0">
    <oddFooter>&amp;C&amp;P</oddFooter>
  </headerFooter>
  <colBreaks count="1" manualBreakCount="1">
    <brk id="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Administrator</cp:lastModifiedBy>
  <cp:lastPrinted>2024-03-21T02:13:05Z</cp:lastPrinted>
  <dcterms:created xsi:type="dcterms:W3CDTF">2001-12-03T01:12:48Z</dcterms:created>
  <dcterms:modified xsi:type="dcterms:W3CDTF">2024-03-25T04:17:09Z</dcterms:modified>
  <cp:category/>
  <cp:version/>
  <cp:contentType/>
  <cp:contentStatus/>
</cp:coreProperties>
</file>